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__work\"/>
    </mc:Choice>
  </mc:AlternateContent>
  <xr:revisionPtr revIDLastSave="0" documentId="8_{C5BB81D4-6A35-462C-B7A9-D65CF3A09490}" xr6:coauthVersionLast="47" xr6:coauthVersionMax="47" xr10:uidLastSave="{00000000-0000-0000-0000-000000000000}"/>
  <bookViews>
    <workbookView xWindow="-110" yWindow="-110" windowWidth="19420" windowHeight="10300" xr2:uid="{00000000-000D-0000-FFFF-FFFF00000000}"/>
  </bookViews>
  <sheets>
    <sheet name="rekapitulace" sheetId="35" r:id="rId1"/>
    <sheet name="SO - 01" sheetId="30" r:id="rId2"/>
    <sheet name="SO - 02" sheetId="31" r:id="rId3"/>
    <sheet name="SO - 03" sheetId="32" r:id="rId4"/>
    <sheet name="SO - 04" sheetId="33" r:id="rId5"/>
    <sheet name="SO - 05" sheetId="34" r:id="rId6"/>
    <sheet name="SO - 06" sheetId="36" r:id="rId7"/>
    <sheet name="SO - 07" sheetId="37" r:id="rId8"/>
    <sheet name="SO - 08" sheetId="38" r:id="rId9"/>
  </sheets>
  <definedNames>
    <definedName name="cisloobjektu">#REF!</definedName>
    <definedName name="CisloStavebnihoRozpoctu">#REF!</definedName>
    <definedName name="NazevStavebnihoRozpoctu">#REF!</definedName>
  </definedNames>
  <calcPr calcId="191028"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8" l="1"/>
  <c r="I9" i="38"/>
  <c r="K78" i="38"/>
  <c r="I78" i="38"/>
  <c r="G78" i="38"/>
  <c r="M78" i="38" s="1"/>
  <c r="K77" i="38"/>
  <c r="I77" i="38"/>
  <c r="G77" i="38"/>
  <c r="M77" i="38" s="1"/>
  <c r="K76" i="38"/>
  <c r="I76" i="38"/>
  <c r="I75" i="38" s="1"/>
  <c r="G76" i="38"/>
  <c r="K74" i="38"/>
  <c r="I74" i="38"/>
  <c r="G74" i="38"/>
  <c r="M74" i="38" s="1"/>
  <c r="K73" i="38"/>
  <c r="I73" i="38"/>
  <c r="G73" i="38"/>
  <c r="M73" i="38" s="1"/>
  <c r="K72" i="38"/>
  <c r="I72" i="38"/>
  <c r="G72" i="38"/>
  <c r="M72" i="38" s="1"/>
  <c r="K71" i="38"/>
  <c r="I71" i="38"/>
  <c r="G71" i="38"/>
  <c r="M71" i="38" s="1"/>
  <c r="K70" i="38"/>
  <c r="I70" i="38"/>
  <c r="G70" i="38"/>
  <c r="M70" i="38" s="1"/>
  <c r="K69" i="38"/>
  <c r="I69" i="38"/>
  <c r="G69" i="38"/>
  <c r="M69" i="38" s="1"/>
  <c r="K68" i="38"/>
  <c r="I68" i="38"/>
  <c r="G68" i="38"/>
  <c r="M68" i="38" s="1"/>
  <c r="K66" i="38"/>
  <c r="I66" i="38"/>
  <c r="G66" i="38"/>
  <c r="M66" i="38" s="1"/>
  <c r="K65" i="38"/>
  <c r="I65" i="38"/>
  <c r="G65" i="38"/>
  <c r="M65" i="38" s="1"/>
  <c r="K64" i="38"/>
  <c r="I64" i="38"/>
  <c r="G64" i="38"/>
  <c r="M64" i="38" s="1"/>
  <c r="K63" i="38"/>
  <c r="I63" i="38"/>
  <c r="G63" i="38"/>
  <c r="M63" i="38" s="1"/>
  <c r="K62" i="38"/>
  <c r="I62" i="38"/>
  <c r="G62" i="38"/>
  <c r="M62" i="38" s="1"/>
  <c r="K61" i="38"/>
  <c r="I61" i="38"/>
  <c r="G61" i="38"/>
  <c r="M61" i="38" s="1"/>
  <c r="K60" i="38"/>
  <c r="I60" i="38"/>
  <c r="G60" i="38"/>
  <c r="M60" i="38" s="1"/>
  <c r="K59" i="38"/>
  <c r="I59" i="38"/>
  <c r="G59" i="38"/>
  <c r="M59" i="38" s="1"/>
  <c r="K58" i="38"/>
  <c r="I58" i="38"/>
  <c r="G58" i="38"/>
  <c r="M58" i="38" s="1"/>
  <c r="K57" i="38"/>
  <c r="I57" i="38"/>
  <c r="G57" i="38"/>
  <c r="M57" i="38" s="1"/>
  <c r="K56" i="38"/>
  <c r="I56" i="38"/>
  <c r="G56" i="38"/>
  <c r="M56" i="38" s="1"/>
  <c r="K55" i="38"/>
  <c r="I55" i="38"/>
  <c r="G55" i="38"/>
  <c r="M55" i="38" s="1"/>
  <c r="K54" i="38"/>
  <c r="I54" i="38"/>
  <c r="G54" i="38"/>
  <c r="M54" i="38" s="1"/>
  <c r="K53" i="38"/>
  <c r="I53" i="38"/>
  <c r="G53" i="38"/>
  <c r="M53" i="38" s="1"/>
  <c r="K52" i="38"/>
  <c r="I52" i="38"/>
  <c r="G52" i="38"/>
  <c r="M52" i="38" s="1"/>
  <c r="K50" i="38"/>
  <c r="I50" i="38"/>
  <c r="G50" i="38"/>
  <c r="M50" i="38" s="1"/>
  <c r="K49" i="38"/>
  <c r="I49" i="38"/>
  <c r="G49" i="38"/>
  <c r="M49" i="38" s="1"/>
  <c r="K48" i="38"/>
  <c r="I48" i="38"/>
  <c r="G48" i="38"/>
  <c r="M48" i="38" s="1"/>
  <c r="K47" i="38"/>
  <c r="I47" i="38"/>
  <c r="G47" i="38"/>
  <c r="M47" i="38" s="1"/>
  <c r="K46" i="38"/>
  <c r="I46" i="38"/>
  <c r="G46" i="38"/>
  <c r="M46" i="38" s="1"/>
  <c r="K45" i="38"/>
  <c r="I45" i="38"/>
  <c r="G45" i="38"/>
  <c r="M45" i="38" s="1"/>
  <c r="K44" i="38"/>
  <c r="I44" i="38"/>
  <c r="G44" i="38"/>
  <c r="M44" i="38" s="1"/>
  <c r="K43" i="38"/>
  <c r="I43" i="38"/>
  <c r="G43" i="38"/>
  <c r="M43" i="38" s="1"/>
  <c r="K42" i="38"/>
  <c r="I42" i="38"/>
  <c r="G42" i="38"/>
  <c r="M42" i="38" s="1"/>
  <c r="K41" i="38"/>
  <c r="I41" i="38"/>
  <c r="G41" i="38"/>
  <c r="M41" i="38" s="1"/>
  <c r="K40" i="38"/>
  <c r="I40" i="38"/>
  <c r="G40" i="38"/>
  <c r="M40" i="38" s="1"/>
  <c r="K39" i="38"/>
  <c r="I39" i="38"/>
  <c r="G39" i="38"/>
  <c r="M39" i="38" s="1"/>
  <c r="K38" i="38"/>
  <c r="I38" i="38"/>
  <c r="G38" i="38"/>
  <c r="M38" i="38" s="1"/>
  <c r="K37" i="38"/>
  <c r="I37" i="38"/>
  <c r="G37" i="38"/>
  <c r="M37" i="38" s="1"/>
  <c r="K36" i="38"/>
  <c r="I36" i="38"/>
  <c r="G36" i="38"/>
  <c r="M36" i="38" s="1"/>
  <c r="K35" i="38"/>
  <c r="I35" i="38"/>
  <c r="G35" i="38"/>
  <c r="M35" i="38" s="1"/>
  <c r="K34" i="38"/>
  <c r="I34" i="38"/>
  <c r="G34" i="38"/>
  <c r="M34" i="38" s="1"/>
  <c r="K33" i="38"/>
  <c r="I33" i="38"/>
  <c r="G33" i="38"/>
  <c r="M33" i="38" s="1"/>
  <c r="K32" i="38"/>
  <c r="I32" i="38"/>
  <c r="G32" i="38"/>
  <c r="M32" i="38" s="1"/>
  <c r="K31" i="38"/>
  <c r="I31" i="38"/>
  <c r="G31" i="38"/>
  <c r="M31" i="38" s="1"/>
  <c r="K30" i="38"/>
  <c r="I30" i="38"/>
  <c r="G30" i="38"/>
  <c r="M30" i="38" s="1"/>
  <c r="K29" i="38"/>
  <c r="I29" i="38"/>
  <c r="G29" i="38"/>
  <c r="M29" i="38" s="1"/>
  <c r="K28" i="38"/>
  <c r="I28" i="38"/>
  <c r="G28" i="38"/>
  <c r="M28" i="38" s="1"/>
  <c r="K27" i="38"/>
  <c r="I27" i="38"/>
  <c r="G27" i="38"/>
  <c r="M27" i="38" s="1"/>
  <c r="K26" i="38"/>
  <c r="I26" i="38"/>
  <c r="G26" i="38"/>
  <c r="M26" i="38" s="1"/>
  <c r="K25" i="38"/>
  <c r="I25" i="38"/>
  <c r="G25" i="38"/>
  <c r="M25" i="38" s="1"/>
  <c r="K24" i="38"/>
  <c r="I24" i="38"/>
  <c r="G24" i="38"/>
  <c r="M24" i="38" s="1"/>
  <c r="K23" i="38"/>
  <c r="I23" i="38"/>
  <c r="G23" i="38"/>
  <c r="M23" i="38" s="1"/>
  <c r="K22" i="38"/>
  <c r="I22" i="38"/>
  <c r="G22" i="38"/>
  <c r="M22" i="38" s="1"/>
  <c r="K21" i="38"/>
  <c r="I21" i="38"/>
  <c r="G21" i="38"/>
  <c r="M21" i="38" s="1"/>
  <c r="K20" i="38"/>
  <c r="I20" i="38"/>
  <c r="G20" i="38"/>
  <c r="M20" i="38" s="1"/>
  <c r="K19" i="38"/>
  <c r="I19" i="38"/>
  <c r="G19" i="38"/>
  <c r="M19" i="38" s="1"/>
  <c r="K18" i="38"/>
  <c r="I18" i="38"/>
  <c r="G18" i="38"/>
  <c r="M18" i="38" s="1"/>
  <c r="K17" i="38"/>
  <c r="I17" i="38"/>
  <c r="G17" i="38"/>
  <c r="M17" i="38" s="1"/>
  <c r="K16" i="38"/>
  <c r="I16" i="38"/>
  <c r="G16" i="38"/>
  <c r="M16" i="38" s="1"/>
  <c r="K15" i="38"/>
  <c r="I15" i="38"/>
  <c r="G15" i="38"/>
  <c r="M15" i="38" s="1"/>
  <c r="K14" i="38"/>
  <c r="I14" i="38"/>
  <c r="G14" i="38"/>
  <c r="M14" i="38" s="1"/>
  <c r="K13" i="38"/>
  <c r="I13" i="38"/>
  <c r="G13" i="38"/>
  <c r="M13" i="38" s="1"/>
  <c r="K12" i="38"/>
  <c r="I12" i="38"/>
  <c r="G12" i="38"/>
  <c r="M12" i="38" s="1"/>
  <c r="K11" i="38"/>
  <c r="I11" i="38"/>
  <c r="G11" i="38"/>
  <c r="M11" i="38" s="1"/>
  <c r="K10" i="38"/>
  <c r="I10" i="38"/>
  <c r="G10" i="38"/>
  <c r="M10" i="38" s="1"/>
  <c r="K9" i="38"/>
  <c r="M51" i="38" l="1"/>
  <c r="K75" i="38"/>
  <c r="K67" i="38"/>
  <c r="I51" i="38"/>
  <c r="K51" i="38"/>
  <c r="K8" i="38"/>
  <c r="I67" i="38"/>
  <c r="I8" i="38"/>
  <c r="M67" i="38"/>
  <c r="M76" i="38"/>
  <c r="M75" i="38" s="1"/>
  <c r="G75" i="38"/>
  <c r="M9" i="38"/>
  <c r="M8" i="38" s="1"/>
  <c r="G8" i="38"/>
  <c r="G67" i="38"/>
  <c r="G51" i="38"/>
  <c r="G80" i="38" l="1"/>
  <c r="BK172" i="37"/>
  <c r="BK171" i="37" s="1"/>
  <c r="J171" i="37" s="1"/>
  <c r="J104" i="37" s="1"/>
  <c r="BI172" i="37"/>
  <c r="BH172" i="37"/>
  <c r="BG172" i="37"/>
  <c r="BF172" i="37"/>
  <c r="T172" i="37"/>
  <c r="R172" i="37"/>
  <c r="P172" i="37"/>
  <c r="P171" i="37" s="1"/>
  <c r="J172" i="37"/>
  <c r="BE172" i="37" s="1"/>
  <c r="T171" i="37"/>
  <c r="R171" i="37"/>
  <c r="BK170" i="37"/>
  <c r="BI170" i="37"/>
  <c r="BH170" i="37"/>
  <c r="BG170" i="37"/>
  <c r="BF170" i="37"/>
  <c r="T170" i="37"/>
  <c r="R170" i="37"/>
  <c r="P170" i="37"/>
  <c r="J170" i="37"/>
  <c r="BE170" i="37" s="1"/>
  <c r="BK169" i="37"/>
  <c r="BI169" i="37"/>
  <c r="BH169" i="37"/>
  <c r="BG169" i="37"/>
  <c r="BF169" i="37"/>
  <c r="T169" i="37"/>
  <c r="R169" i="37"/>
  <c r="P169" i="37"/>
  <c r="J169" i="37"/>
  <c r="BE169" i="37" s="1"/>
  <c r="BK168" i="37"/>
  <c r="BI168" i="37"/>
  <c r="BH168" i="37"/>
  <c r="BG168" i="37"/>
  <c r="BF168" i="37"/>
  <c r="T168" i="37"/>
  <c r="R168" i="37"/>
  <c r="P168" i="37"/>
  <c r="J168" i="37"/>
  <c r="BE168" i="37" s="1"/>
  <c r="BK167" i="37"/>
  <c r="BI167" i="37"/>
  <c r="BH167" i="37"/>
  <c r="BG167" i="37"/>
  <c r="BF167" i="37"/>
  <c r="T167" i="37"/>
  <c r="R167" i="37"/>
  <c r="P167" i="37"/>
  <c r="P163" i="37" s="1"/>
  <c r="J167" i="37"/>
  <c r="BE167" i="37" s="1"/>
  <c r="BK166" i="37"/>
  <c r="BI166" i="37"/>
  <c r="BH166" i="37"/>
  <c r="BG166" i="37"/>
  <c r="BF166" i="37"/>
  <c r="T166" i="37"/>
  <c r="R166" i="37"/>
  <c r="P166" i="37"/>
  <c r="J166" i="37"/>
  <c r="BE166" i="37" s="1"/>
  <c r="BK165" i="37"/>
  <c r="BI165" i="37"/>
  <c r="BH165" i="37"/>
  <c r="BG165" i="37"/>
  <c r="BF165" i="37"/>
  <c r="T165" i="37"/>
  <c r="R165" i="37"/>
  <c r="P165" i="37"/>
  <c r="J165" i="37"/>
  <c r="BE165" i="37" s="1"/>
  <c r="BK164" i="37"/>
  <c r="BI164" i="37"/>
  <c r="BH164" i="37"/>
  <c r="BG164" i="37"/>
  <c r="BF164" i="37"/>
  <c r="T164" i="37"/>
  <c r="R164" i="37"/>
  <c r="P164" i="37"/>
  <c r="J164" i="37"/>
  <c r="BE164" i="37" s="1"/>
  <c r="T163" i="37"/>
  <c r="BK162" i="37"/>
  <c r="BI162" i="37"/>
  <c r="BH162" i="37"/>
  <c r="BG162" i="37"/>
  <c r="BF162" i="37"/>
  <c r="T162" i="37"/>
  <c r="R162" i="37"/>
  <c r="P162" i="37"/>
  <c r="J162" i="37"/>
  <c r="BE162" i="37" s="1"/>
  <c r="BK161" i="37"/>
  <c r="BI161" i="37"/>
  <c r="BH161" i="37"/>
  <c r="BG161" i="37"/>
  <c r="BF161" i="37"/>
  <c r="T161" i="37"/>
  <c r="R161" i="37"/>
  <c r="P161" i="37"/>
  <c r="J161" i="37"/>
  <c r="BE161" i="37" s="1"/>
  <c r="BK160" i="37"/>
  <c r="BI160" i="37"/>
  <c r="BH160" i="37"/>
  <c r="BG160" i="37"/>
  <c r="BF160" i="37"/>
  <c r="T160" i="37"/>
  <c r="R160" i="37"/>
  <c r="P160" i="37"/>
  <c r="J160" i="37"/>
  <c r="BE160" i="37" s="1"/>
  <c r="BK159" i="37"/>
  <c r="BI159" i="37"/>
  <c r="BH159" i="37"/>
  <c r="BG159" i="37"/>
  <c r="BF159" i="37"/>
  <c r="T159" i="37"/>
  <c r="R159" i="37"/>
  <c r="P159" i="37"/>
  <c r="J159" i="37"/>
  <c r="BE159" i="37" s="1"/>
  <c r="BK158" i="37"/>
  <c r="BI158" i="37"/>
  <c r="BH158" i="37"/>
  <c r="BG158" i="37"/>
  <c r="BF158" i="37"/>
  <c r="T158" i="37"/>
  <c r="R158" i="37"/>
  <c r="P158" i="37"/>
  <c r="J158" i="37"/>
  <c r="BE158" i="37" s="1"/>
  <c r="BK157" i="37"/>
  <c r="BI157" i="37"/>
  <c r="BH157" i="37"/>
  <c r="BG157" i="37"/>
  <c r="BF157" i="37"/>
  <c r="T157" i="37"/>
  <c r="R157" i="37"/>
  <c r="P157" i="37"/>
  <c r="J157" i="37"/>
  <c r="BE157" i="37" s="1"/>
  <c r="BK156" i="37"/>
  <c r="BI156" i="37"/>
  <c r="BH156" i="37"/>
  <c r="BG156" i="37"/>
  <c r="BF156" i="37"/>
  <c r="T156" i="37"/>
  <c r="R156" i="37"/>
  <c r="P156" i="37"/>
  <c r="J156" i="37"/>
  <c r="BE156" i="37" s="1"/>
  <c r="BK155" i="37"/>
  <c r="BI155" i="37"/>
  <c r="BH155" i="37"/>
  <c r="BG155" i="37"/>
  <c r="BF155" i="37"/>
  <c r="T155" i="37"/>
  <c r="R155" i="37"/>
  <c r="P155" i="37"/>
  <c r="J155" i="37"/>
  <c r="BE155" i="37" s="1"/>
  <c r="BK154" i="37"/>
  <c r="BI154" i="37"/>
  <c r="BH154" i="37"/>
  <c r="BG154" i="37"/>
  <c r="BF154" i="37"/>
  <c r="T154" i="37"/>
  <c r="T153" i="37" s="1"/>
  <c r="R154" i="37"/>
  <c r="P154" i="37"/>
  <c r="J154" i="37"/>
  <c r="BE154" i="37" s="1"/>
  <c r="BK152" i="37"/>
  <c r="BI152" i="37"/>
  <c r="BH152" i="37"/>
  <c r="BG152" i="37"/>
  <c r="BF152" i="37"/>
  <c r="T152" i="37"/>
  <c r="R152" i="37"/>
  <c r="P152" i="37"/>
  <c r="J152" i="37"/>
  <c r="BE152" i="37" s="1"/>
  <c r="BK151" i="37"/>
  <c r="BI151" i="37"/>
  <c r="BH151" i="37"/>
  <c r="BG151" i="37"/>
  <c r="BF151" i="37"/>
  <c r="T151" i="37"/>
  <c r="R151" i="37"/>
  <c r="P151" i="37"/>
  <c r="J151" i="37"/>
  <c r="BE151" i="37" s="1"/>
  <c r="BK150" i="37"/>
  <c r="BK148" i="37" s="1"/>
  <c r="J148" i="37" s="1"/>
  <c r="J101" i="37" s="1"/>
  <c r="BI150" i="37"/>
  <c r="BH150" i="37"/>
  <c r="BG150" i="37"/>
  <c r="BF150" i="37"/>
  <c r="T150" i="37"/>
  <c r="R150" i="37"/>
  <c r="P150" i="37"/>
  <c r="J150" i="37"/>
  <c r="BE150" i="37" s="1"/>
  <c r="BK149" i="37"/>
  <c r="BI149" i="37"/>
  <c r="BH149" i="37"/>
  <c r="BG149" i="37"/>
  <c r="BF149" i="37"/>
  <c r="T149" i="37"/>
  <c r="R149" i="37"/>
  <c r="P149" i="37"/>
  <c r="J149" i="37"/>
  <c r="BE149" i="37" s="1"/>
  <c r="P148" i="37"/>
  <c r="BK147" i="37"/>
  <c r="BK146" i="37" s="1"/>
  <c r="J146" i="37" s="1"/>
  <c r="J100" i="37" s="1"/>
  <c r="BI147" i="37"/>
  <c r="BH147" i="37"/>
  <c r="BG147" i="37"/>
  <c r="BF147" i="37"/>
  <c r="T147" i="37"/>
  <c r="T146" i="37" s="1"/>
  <c r="R147" i="37"/>
  <c r="R146" i="37" s="1"/>
  <c r="P147" i="37"/>
  <c r="J147" i="37"/>
  <c r="BE147" i="37" s="1"/>
  <c r="P146" i="37"/>
  <c r="BK145" i="37"/>
  <c r="BI145" i="37"/>
  <c r="BH145" i="37"/>
  <c r="BG145" i="37"/>
  <c r="BF145" i="37"/>
  <c r="T145" i="37"/>
  <c r="R145" i="37"/>
  <c r="P145" i="37"/>
  <c r="J145" i="37"/>
  <c r="BE145" i="37" s="1"/>
  <c r="BK144" i="37"/>
  <c r="BI144" i="37"/>
  <c r="BH144" i="37"/>
  <c r="BG144" i="37"/>
  <c r="BF144" i="37"/>
  <c r="T144" i="37"/>
  <c r="R144" i="37"/>
  <c r="P144" i="37"/>
  <c r="J144" i="37"/>
  <c r="BE144" i="37" s="1"/>
  <c r="BK143" i="37"/>
  <c r="BI143" i="37"/>
  <c r="BH143" i="37"/>
  <c r="BG143" i="37"/>
  <c r="BF143" i="37"/>
  <c r="T143" i="37"/>
  <c r="R143" i="37"/>
  <c r="P143" i="37"/>
  <c r="J143" i="37"/>
  <c r="BE143" i="37" s="1"/>
  <c r="BK142" i="37"/>
  <c r="BI142" i="37"/>
  <c r="BH142" i="37"/>
  <c r="BG142" i="37"/>
  <c r="BF142" i="37"/>
  <c r="T142" i="37"/>
  <c r="R142" i="37"/>
  <c r="P142" i="37"/>
  <c r="P140" i="37" s="1"/>
  <c r="J142" i="37"/>
  <c r="BE142" i="37" s="1"/>
  <c r="BK141" i="37"/>
  <c r="BI141" i="37"/>
  <c r="BH141" i="37"/>
  <c r="BG141" i="37"/>
  <c r="BF141" i="37"/>
  <c r="T141" i="37"/>
  <c r="R141" i="37"/>
  <c r="R140" i="37" s="1"/>
  <c r="P141" i="37"/>
  <c r="J141" i="37"/>
  <c r="BE141" i="37" s="1"/>
  <c r="T140" i="37"/>
  <c r="BK139" i="37"/>
  <c r="BI139" i="37"/>
  <c r="BH139" i="37"/>
  <c r="BG139" i="37"/>
  <c r="BF139" i="37"/>
  <c r="T139" i="37"/>
  <c r="R139" i="37"/>
  <c r="P139" i="37"/>
  <c r="J139" i="37"/>
  <c r="BE139" i="37" s="1"/>
  <c r="BK138" i="37"/>
  <c r="BK137" i="37" s="1"/>
  <c r="J137" i="37" s="1"/>
  <c r="J98" i="37" s="1"/>
  <c r="BI138" i="37"/>
  <c r="BH138" i="37"/>
  <c r="BG138" i="37"/>
  <c r="BF138" i="37"/>
  <c r="T138" i="37"/>
  <c r="R138" i="37"/>
  <c r="P138" i="37"/>
  <c r="J138" i="37"/>
  <c r="BE138" i="37" s="1"/>
  <c r="R137" i="37"/>
  <c r="BK136" i="37"/>
  <c r="BK135" i="37" s="1"/>
  <c r="J135" i="37" s="1"/>
  <c r="J97" i="37" s="1"/>
  <c r="BI136" i="37"/>
  <c r="BH136" i="37"/>
  <c r="BG136" i="37"/>
  <c r="BF136" i="37"/>
  <c r="T136" i="37"/>
  <c r="R136" i="37"/>
  <c r="R135" i="37" s="1"/>
  <c r="P136" i="37"/>
  <c r="J136" i="37"/>
  <c r="BE136" i="37" s="1"/>
  <c r="T135" i="37"/>
  <c r="P135" i="37"/>
  <c r="BK134" i="37"/>
  <c r="BI134" i="37"/>
  <c r="BH134" i="37"/>
  <c r="BG134" i="37"/>
  <c r="BF134" i="37"/>
  <c r="T134" i="37"/>
  <c r="R134" i="37"/>
  <c r="P134" i="37"/>
  <c r="J134" i="37"/>
  <c r="BE134" i="37" s="1"/>
  <c r="BK133" i="37"/>
  <c r="BI133" i="37"/>
  <c r="BH133" i="37"/>
  <c r="BG133" i="37"/>
  <c r="BF133" i="37"/>
  <c r="T133" i="37"/>
  <c r="R133" i="37"/>
  <c r="P133" i="37"/>
  <c r="J133" i="37"/>
  <c r="BE133" i="37" s="1"/>
  <c r="BK132" i="37"/>
  <c r="BI132" i="37"/>
  <c r="BH132" i="37"/>
  <c r="BG132" i="37"/>
  <c r="BF132" i="37"/>
  <c r="T132" i="37"/>
  <c r="R132" i="37"/>
  <c r="P132" i="37"/>
  <c r="J132" i="37"/>
  <c r="BE132" i="37" s="1"/>
  <c r="BK131" i="37"/>
  <c r="BI131" i="37"/>
  <c r="BH131" i="37"/>
  <c r="BG131" i="37"/>
  <c r="BF131" i="37"/>
  <c r="T131" i="37"/>
  <c r="R131" i="37"/>
  <c r="P131" i="37"/>
  <c r="J131" i="37"/>
  <c r="BE131" i="37" s="1"/>
  <c r="BK130" i="37"/>
  <c r="BI130" i="37"/>
  <c r="BH130" i="37"/>
  <c r="BG130" i="37"/>
  <c r="BF130" i="37"/>
  <c r="T130" i="37"/>
  <c r="R130" i="37"/>
  <c r="P130" i="37"/>
  <c r="J130" i="37"/>
  <c r="BE130" i="37" s="1"/>
  <c r="BK129" i="37"/>
  <c r="BI129" i="37"/>
  <c r="BH129" i="37"/>
  <c r="BG129" i="37"/>
  <c r="BF129" i="37"/>
  <c r="T129" i="37"/>
  <c r="R129" i="37"/>
  <c r="P129" i="37"/>
  <c r="J129" i="37"/>
  <c r="BE129" i="37" s="1"/>
  <c r="BK128" i="37"/>
  <c r="BI128" i="37"/>
  <c r="BH128" i="37"/>
  <c r="BG128" i="37"/>
  <c r="BF128" i="37"/>
  <c r="T128" i="37"/>
  <c r="R128" i="37"/>
  <c r="P128" i="37"/>
  <c r="J128" i="37"/>
  <c r="BE128" i="37" s="1"/>
  <c r="BK127" i="37"/>
  <c r="BI127" i="37"/>
  <c r="BH127" i="37"/>
  <c r="BG127" i="37"/>
  <c r="BF127" i="37"/>
  <c r="T127" i="37"/>
  <c r="R127" i="37"/>
  <c r="P127" i="37"/>
  <c r="J127" i="37"/>
  <c r="BE127" i="37" s="1"/>
  <c r="BK126" i="37"/>
  <c r="BI126" i="37"/>
  <c r="BH126" i="37"/>
  <c r="BG126" i="37"/>
  <c r="BF126" i="37"/>
  <c r="T126" i="37"/>
  <c r="R126" i="37"/>
  <c r="P126" i="37"/>
  <c r="P124" i="37" s="1"/>
  <c r="J126" i="37"/>
  <c r="BE126" i="37" s="1"/>
  <c r="BK125" i="37"/>
  <c r="BI125" i="37"/>
  <c r="BH125" i="37"/>
  <c r="BG125" i="37"/>
  <c r="BF125" i="37"/>
  <c r="T125" i="37"/>
  <c r="R125" i="37"/>
  <c r="R124" i="37" s="1"/>
  <c r="P125" i="37"/>
  <c r="J125" i="37"/>
  <c r="BE125" i="37" s="1"/>
  <c r="J119" i="37"/>
  <c r="F119" i="37"/>
  <c r="J118" i="37"/>
  <c r="F118" i="37"/>
  <c r="F116" i="37"/>
  <c r="E114" i="37"/>
  <c r="J90" i="37"/>
  <c r="F90" i="37"/>
  <c r="J89" i="37"/>
  <c r="F89" i="37"/>
  <c r="F87" i="37"/>
  <c r="E85" i="37"/>
  <c r="J35" i="37"/>
  <c r="J34" i="37"/>
  <c r="J33" i="37"/>
  <c r="J87" i="37"/>
  <c r="BK163" i="37" l="1"/>
  <c r="J163" i="37" s="1"/>
  <c r="J103" i="37" s="1"/>
  <c r="BK153" i="37"/>
  <c r="J153" i="37" s="1"/>
  <c r="J102" i="37" s="1"/>
  <c r="BK140" i="37"/>
  <c r="J140" i="37" s="1"/>
  <c r="J99" i="37" s="1"/>
  <c r="F34" i="37"/>
  <c r="F32" i="37"/>
  <c r="BK124" i="37"/>
  <c r="T124" i="37"/>
  <c r="F33" i="37"/>
  <c r="T148" i="37"/>
  <c r="P137" i="37"/>
  <c r="R148" i="37"/>
  <c r="R163" i="37"/>
  <c r="J32" i="37"/>
  <c r="T137" i="37"/>
  <c r="F35" i="37"/>
  <c r="R153" i="37"/>
  <c r="P153" i="37"/>
  <c r="P123" i="37" s="1"/>
  <c r="P122" i="37" s="1"/>
  <c r="G55" i="35"/>
  <c r="G82" i="38"/>
  <c r="G84" i="38"/>
  <c r="G83" i="38"/>
  <c r="J31" i="37"/>
  <c r="F31" i="37"/>
  <c r="R123" i="37"/>
  <c r="R122" i="37" s="1"/>
  <c r="J116" i="37"/>
  <c r="G86" i="38" l="1"/>
  <c r="BK123" i="37"/>
  <c r="J123" i="37" s="1"/>
  <c r="J95" i="37" s="1"/>
  <c r="J124" i="37"/>
  <c r="J96" i="37" s="1"/>
  <c r="T123" i="37"/>
  <c r="T122" i="37" s="1"/>
  <c r="BK122" i="37" l="1"/>
  <c r="J122" i="37" s="1"/>
  <c r="G169" i="34"/>
  <c r="G168" i="34"/>
  <c r="G221" i="31"/>
  <c r="G241" i="30"/>
  <c r="J28" i="37" l="1"/>
  <c r="J37" i="37" s="1"/>
  <c r="J94" i="37"/>
  <c r="G53" i="35" s="1"/>
  <c r="J42" i="36"/>
  <c r="G42" i="36"/>
  <c r="J41" i="36"/>
  <c r="G41" i="36"/>
  <c r="J40" i="36"/>
  <c r="G40" i="36"/>
  <c r="J39" i="36"/>
  <c r="G39" i="36"/>
  <c r="J38" i="36"/>
  <c r="G38" i="36"/>
  <c r="J37" i="36"/>
  <c r="G37" i="36"/>
  <c r="J33" i="36"/>
  <c r="G33" i="36"/>
  <c r="G32" i="36"/>
  <c r="H29" i="36"/>
  <c r="H28" i="36"/>
  <c r="H27" i="36"/>
  <c r="H26" i="36"/>
  <c r="H22" i="36"/>
  <c r="H21" i="36"/>
  <c r="H19" i="36"/>
  <c r="H18" i="36"/>
  <c r="H17" i="36"/>
  <c r="H14" i="36"/>
  <c r="H13" i="36"/>
  <c r="H12" i="36"/>
  <c r="H11" i="36"/>
  <c r="H24" i="36" l="1"/>
  <c r="H50" i="36" s="1"/>
  <c r="H30" i="36"/>
  <c r="H51" i="36" s="1"/>
  <c r="E44" i="36"/>
  <c r="G44" i="36" s="1"/>
  <c r="G47" i="36" s="1"/>
  <c r="H52" i="36" s="1"/>
  <c r="G129" i="31"/>
  <c r="K313" i="30"/>
  <c r="G313" i="30"/>
  <c r="G295" i="30"/>
  <c r="K295" i="30"/>
  <c r="G191" i="30"/>
  <c r="G190" i="30"/>
  <c r="G251" i="30"/>
  <c r="G113" i="30"/>
  <c r="G105" i="30"/>
  <c r="G104" i="30"/>
  <c r="G209" i="30"/>
  <c r="G204" i="30"/>
  <c r="G150" i="30"/>
  <c r="G149" i="30"/>
  <c r="G148" i="30"/>
  <c r="G147" i="30"/>
  <c r="G146" i="30"/>
  <c r="G145" i="30"/>
  <c r="G139" i="30"/>
  <c r="G137" i="30"/>
  <c r="G136" i="30"/>
  <c r="G130" i="30"/>
  <c r="G122" i="30"/>
  <c r="G164" i="30"/>
  <c r="G162" i="30"/>
  <c r="G159" i="30"/>
  <c r="G166" i="30"/>
  <c r="G165" i="30"/>
  <c r="G163" i="30"/>
  <c r="G161" i="30"/>
  <c r="G160" i="30"/>
  <c r="G158" i="30"/>
  <c r="G175" i="30"/>
  <c r="G174" i="30"/>
  <c r="G167" i="34"/>
  <c r="G166" i="34"/>
  <c r="G270" i="30"/>
  <c r="G267" i="30"/>
  <c r="G266" i="30"/>
  <c r="G263" i="30"/>
  <c r="G272" i="30"/>
  <c r="G271" i="30"/>
  <c r="G269" i="30"/>
  <c r="G268" i="30"/>
  <c r="G265" i="30"/>
  <c r="G264" i="30"/>
  <c r="G262" i="30"/>
  <c r="G237" i="30"/>
  <c r="G236" i="30"/>
  <c r="G252" i="30"/>
  <c r="G250" i="30"/>
  <c r="G249" i="30"/>
  <c r="G238" i="30"/>
  <c r="G233" i="30"/>
  <c r="G235" i="30"/>
  <c r="G234" i="30"/>
  <c r="K253" i="31"/>
  <c r="G253" i="31"/>
  <c r="K249" i="31"/>
  <c r="G249" i="31"/>
  <c r="K247" i="31"/>
  <c r="G247" i="31"/>
  <c r="G115" i="31"/>
  <c r="G114" i="31"/>
  <c r="G113" i="31"/>
  <c r="G112" i="31"/>
  <c r="G105" i="31"/>
  <c r="G106" i="31"/>
  <c r="H54" i="36" l="1"/>
  <c r="G233" i="31"/>
  <c r="G137" i="31"/>
  <c r="G136" i="31"/>
  <c r="G147" i="31"/>
  <c r="G146" i="31"/>
  <c r="G145" i="31"/>
  <c r="G138" i="33"/>
  <c r="G184" i="31"/>
  <c r="G235" i="31"/>
  <c r="G232" i="31"/>
  <c r="G219" i="31"/>
  <c r="G234" i="31"/>
  <c r="K253" i="33"/>
  <c r="G253" i="33"/>
  <c r="K252" i="33"/>
  <c r="G252" i="33"/>
  <c r="K251" i="33"/>
  <c r="G251" i="33"/>
  <c r="K248" i="33"/>
  <c r="G248" i="33"/>
  <c r="G264" i="33"/>
  <c r="G263" i="33"/>
  <c r="G262" i="33"/>
  <c r="G261" i="33"/>
  <c r="G260" i="33"/>
  <c r="G259" i="33"/>
  <c r="G258" i="33"/>
  <c r="G257" i="33"/>
  <c r="G256" i="33"/>
  <c r="G116" i="33"/>
  <c r="G115" i="33"/>
  <c r="G114" i="33"/>
  <c r="G129" i="30"/>
  <c r="G128" i="30"/>
  <c r="G127" i="30"/>
  <c r="G126" i="30"/>
  <c r="G175" i="33"/>
  <c r="G174" i="33"/>
  <c r="G127" i="33"/>
  <c r="G151" i="33"/>
  <c r="G150" i="33"/>
  <c r="G149" i="33"/>
  <c r="G148" i="33"/>
  <c r="G147" i="33"/>
  <c r="G228" i="33"/>
  <c r="G219" i="33"/>
  <c r="G218" i="33"/>
  <c r="G217" i="33"/>
  <c r="G199" i="33"/>
  <c r="G198" i="33"/>
  <c r="G229" i="33"/>
  <c r="G240" i="30"/>
  <c r="G102" i="32"/>
  <c r="G101" i="32"/>
  <c r="G255" i="32"/>
  <c r="G254" i="32"/>
  <c r="G253" i="32"/>
  <c r="G252" i="32"/>
  <c r="G251" i="32"/>
  <c r="G250" i="32"/>
  <c r="G249" i="32"/>
  <c r="G248" i="32"/>
  <c r="G247" i="32"/>
  <c r="K245" i="32"/>
  <c r="G245" i="32"/>
  <c r="K244" i="32"/>
  <c r="G244" i="32"/>
  <c r="K243" i="32"/>
  <c r="G243" i="32"/>
  <c r="K242" i="32"/>
  <c r="G242" i="32"/>
  <c r="K241" i="32"/>
  <c r="G241" i="32"/>
  <c r="K240" i="32"/>
  <c r="G240" i="32"/>
  <c r="K239" i="32"/>
  <c r="G239" i="32"/>
  <c r="K238" i="32"/>
  <c r="G238" i="32"/>
  <c r="G202" i="32"/>
  <c r="G163" i="32"/>
  <c r="G162" i="32"/>
  <c r="G161" i="32"/>
  <c r="G160" i="32"/>
  <c r="G120" i="32"/>
  <c r="G119" i="32"/>
  <c r="G118" i="32"/>
  <c r="G228" i="32"/>
  <c r="G226" i="32"/>
  <c r="G225" i="32"/>
  <c r="G224" i="32"/>
  <c r="G223" i="32"/>
  <c r="G222" i="32"/>
  <c r="G221" i="32"/>
  <c r="G227" i="32"/>
  <c r="G198" i="32"/>
  <c r="G199" i="32"/>
  <c r="G201" i="32"/>
  <c r="G200" i="32"/>
  <c r="G211" i="32"/>
  <c r="G188" i="32"/>
  <c r="G187" i="32"/>
  <c r="G186" i="32"/>
  <c r="G185" i="32"/>
  <c r="G138" i="32"/>
  <c r="G137" i="32"/>
  <c r="G136" i="32"/>
  <c r="G130" i="32"/>
  <c r="G129" i="32"/>
  <c r="K250" i="34"/>
  <c r="G250" i="34"/>
  <c r="K249" i="34"/>
  <c r="G249" i="34"/>
  <c r="K247" i="34"/>
  <c r="G247" i="34"/>
  <c r="K246" i="34"/>
  <c r="G246" i="34"/>
  <c r="G226" i="34"/>
  <c r="G170" i="34"/>
  <c r="G165" i="34"/>
  <c r="G107" i="34"/>
  <c r="G106" i="34"/>
  <c r="G118" i="34"/>
  <c r="G119" i="34"/>
  <c r="G117" i="34"/>
  <c r="G136" i="34"/>
  <c r="G135" i="34"/>
  <c r="G134" i="34"/>
  <c r="G231" i="34"/>
  <c r="G230" i="34"/>
  <c r="G229" i="34"/>
  <c r="G228" i="34"/>
  <c r="G227" i="34"/>
  <c r="G225" i="34"/>
  <c r="G215" i="34"/>
  <c r="G216" i="34"/>
  <c r="G195" i="34"/>
  <c r="G150" i="34"/>
  <c r="G151" i="34"/>
  <c r="G149" i="34"/>
  <c r="G148" i="34"/>
  <c r="G155" i="34"/>
  <c r="G154" i="34"/>
  <c r="G153" i="34"/>
  <c r="G152" i="34"/>
  <c r="G147" i="34"/>
  <c r="G146" i="34"/>
  <c r="G145" i="34"/>
  <c r="G196" i="34"/>
  <c r="G194" i="34"/>
  <c r="G193" i="34"/>
  <c r="G261" i="34"/>
  <c r="G260" i="34"/>
  <c r="G259" i="34"/>
  <c r="G258" i="34"/>
  <c r="G257" i="34"/>
  <c r="G256" i="34"/>
  <c r="G255" i="34"/>
  <c r="G254" i="34"/>
  <c r="G253" i="34"/>
  <c r="K252" i="34"/>
  <c r="G252" i="34"/>
  <c r="K251" i="34"/>
  <c r="G251" i="34"/>
  <c r="K248" i="34"/>
  <c r="G248" i="34"/>
  <c r="K245" i="34"/>
  <c r="G245" i="34"/>
  <c r="K244" i="34"/>
  <c r="G244" i="34"/>
  <c r="K243" i="34"/>
  <c r="G243" i="34"/>
  <c r="K242" i="34"/>
  <c r="G242" i="34"/>
  <c r="G233" i="34"/>
  <c r="G232" i="34"/>
  <c r="G217" i="34"/>
  <c r="G214" i="34"/>
  <c r="G206" i="34"/>
  <c r="G205" i="34"/>
  <c r="G204" i="34"/>
  <c r="G171" i="34"/>
  <c r="G164" i="34"/>
  <c r="G163" i="34"/>
  <c r="G162" i="34"/>
  <c r="G161" i="34"/>
  <c r="G139" i="34"/>
  <c r="G138" i="34"/>
  <c r="G137" i="34"/>
  <c r="G128" i="34"/>
  <c r="G127" i="34"/>
  <c r="G126" i="34"/>
  <c r="G120" i="34"/>
  <c r="G116" i="34"/>
  <c r="G115" i="34"/>
  <c r="G109" i="34"/>
  <c r="G108" i="34"/>
  <c r="G105" i="34"/>
  <c r="G104" i="34"/>
  <c r="G103" i="34"/>
  <c r="G102" i="34"/>
  <c r="G101" i="34"/>
  <c r="G100" i="34"/>
  <c r="G99" i="34"/>
  <c r="G264" i="31"/>
  <c r="G263" i="31"/>
  <c r="G262" i="31"/>
  <c r="G261" i="31"/>
  <c r="G260" i="31"/>
  <c r="G259" i="31"/>
  <c r="G258" i="31"/>
  <c r="G257" i="31"/>
  <c r="G256" i="31"/>
  <c r="K255" i="31"/>
  <c r="G255" i="31"/>
  <c r="K254" i="31"/>
  <c r="G254" i="31"/>
  <c r="K252" i="31"/>
  <c r="G252" i="31"/>
  <c r="K251" i="31"/>
  <c r="G251" i="31"/>
  <c r="K250" i="31"/>
  <c r="G250" i="31"/>
  <c r="K248" i="31"/>
  <c r="G248" i="31"/>
  <c r="K246" i="31"/>
  <c r="G246" i="31"/>
  <c r="G236" i="31"/>
  <c r="G231" i="31"/>
  <c r="G230" i="31"/>
  <c r="G220" i="31"/>
  <c r="G218" i="31"/>
  <c r="G210" i="31"/>
  <c r="G209" i="31"/>
  <c r="G208" i="31"/>
  <c r="G207" i="31"/>
  <c r="G185" i="31"/>
  <c r="G183" i="31"/>
  <c r="G182" i="31"/>
  <c r="G181" i="31"/>
  <c r="G180" i="31"/>
  <c r="G174" i="31"/>
  <c r="G173" i="31"/>
  <c r="G172" i="31"/>
  <c r="G171" i="31"/>
  <c r="G170" i="31"/>
  <c r="G169" i="31"/>
  <c r="G168" i="31"/>
  <c r="G167" i="31"/>
  <c r="G166" i="31"/>
  <c r="G165" i="31"/>
  <c r="G159" i="31"/>
  <c r="G158" i="31"/>
  <c r="G157" i="31"/>
  <c r="G156" i="31"/>
  <c r="G155" i="31"/>
  <c r="G154" i="31"/>
  <c r="G139" i="31"/>
  <c r="G138" i="31"/>
  <c r="G130" i="31"/>
  <c r="G128" i="31"/>
  <c r="G127" i="31"/>
  <c r="G126" i="31"/>
  <c r="G125" i="31"/>
  <c r="G124" i="31"/>
  <c r="G123" i="31"/>
  <c r="G117" i="31"/>
  <c r="G116" i="31"/>
  <c r="G111" i="31"/>
  <c r="G110" i="31"/>
  <c r="G109" i="31"/>
  <c r="G108" i="31"/>
  <c r="G107" i="31"/>
  <c r="G104" i="31"/>
  <c r="G103" i="31"/>
  <c r="G102" i="31"/>
  <c r="G101" i="31"/>
  <c r="G100" i="31"/>
  <c r="G99" i="31"/>
  <c r="G98" i="31"/>
  <c r="G97" i="31"/>
  <c r="K246" i="32"/>
  <c r="G246" i="32"/>
  <c r="G213" i="32"/>
  <c r="G212" i="32"/>
  <c r="G203" i="32"/>
  <c r="G197" i="32"/>
  <c r="G196" i="32"/>
  <c r="G159" i="32"/>
  <c r="G153" i="32"/>
  <c r="G152" i="32"/>
  <c r="G151" i="32"/>
  <c r="G150" i="32"/>
  <c r="G149" i="32"/>
  <c r="G148" i="32"/>
  <c r="G147" i="32"/>
  <c r="G146" i="32"/>
  <c r="G145" i="32"/>
  <c r="G144" i="32"/>
  <c r="G123" i="32"/>
  <c r="G122" i="32"/>
  <c r="G121" i="32"/>
  <c r="G112" i="32"/>
  <c r="G111" i="32"/>
  <c r="G110" i="32"/>
  <c r="G109" i="32"/>
  <c r="G108" i="32"/>
  <c r="G107" i="32"/>
  <c r="G106" i="32"/>
  <c r="G105" i="32"/>
  <c r="G104" i="32"/>
  <c r="G103" i="32"/>
  <c r="G100" i="32"/>
  <c r="G99" i="32"/>
  <c r="K255" i="33"/>
  <c r="G255" i="33"/>
  <c r="K254" i="33"/>
  <c r="G254" i="33"/>
  <c r="K250" i="33"/>
  <c r="G250" i="33"/>
  <c r="K249" i="33"/>
  <c r="G249" i="33"/>
  <c r="K247" i="33"/>
  <c r="G247" i="33"/>
  <c r="K246" i="33"/>
  <c r="G246" i="33"/>
  <c r="K245" i="33"/>
  <c r="G245" i="33"/>
  <c r="K244" i="33"/>
  <c r="G244" i="33"/>
  <c r="K243" i="33"/>
  <c r="G243" i="33"/>
  <c r="K242" i="33"/>
  <c r="G242" i="33"/>
  <c r="K241" i="33"/>
  <c r="G241" i="33"/>
  <c r="G232" i="33"/>
  <c r="G231" i="33"/>
  <c r="G230" i="33"/>
  <c r="G209" i="33"/>
  <c r="G208" i="33"/>
  <c r="G207" i="33"/>
  <c r="G178" i="33"/>
  <c r="G177" i="33"/>
  <c r="G176" i="33"/>
  <c r="G173" i="33"/>
  <c r="G167" i="33"/>
  <c r="G166" i="33"/>
  <c r="G165" i="33"/>
  <c r="G164" i="33"/>
  <c r="G163" i="33"/>
  <c r="G162" i="33"/>
  <c r="G161" i="33"/>
  <c r="G160" i="33"/>
  <c r="G159" i="33"/>
  <c r="G158" i="33"/>
  <c r="G141" i="33"/>
  <c r="G140" i="33"/>
  <c r="G139" i="33"/>
  <c r="G137" i="33"/>
  <c r="G136" i="33"/>
  <c r="G130" i="33"/>
  <c r="G129" i="33"/>
  <c r="G128" i="33"/>
  <c r="G126" i="33"/>
  <c r="G120" i="33"/>
  <c r="G119" i="33"/>
  <c r="G118" i="33"/>
  <c r="G117" i="33"/>
  <c r="G108" i="33"/>
  <c r="G107" i="33"/>
  <c r="G106" i="33"/>
  <c r="G105" i="33"/>
  <c r="G104" i="33"/>
  <c r="G103" i="33"/>
  <c r="G102" i="33"/>
  <c r="G101" i="33"/>
  <c r="G100" i="33"/>
  <c r="G99" i="33"/>
  <c r="G98" i="33"/>
  <c r="G97" i="33"/>
  <c r="K312" i="30"/>
  <c r="G312" i="30"/>
  <c r="K311" i="30"/>
  <c r="G311" i="30"/>
  <c r="K298" i="30"/>
  <c r="G298" i="30"/>
  <c r="G112" i="30"/>
  <c r="G125" i="30"/>
  <c r="G124" i="30"/>
  <c r="G123" i="30"/>
  <c r="G121" i="30"/>
  <c r="G120" i="30"/>
  <c r="G286" i="30"/>
  <c r="G285" i="30"/>
  <c r="G208" i="30"/>
  <c r="G207" i="30"/>
  <c r="G206" i="30"/>
  <c r="G205" i="30"/>
  <c r="G239" i="30"/>
  <c r="G274" i="30"/>
  <c r="G275" i="30"/>
  <c r="G276" i="30"/>
  <c r="G188" i="30"/>
  <c r="G254" i="30"/>
  <c r="G253" i="30"/>
  <c r="G324" i="30"/>
  <c r="G323" i="30"/>
  <c r="G322" i="30"/>
  <c r="K310" i="30"/>
  <c r="G310" i="30"/>
  <c r="K309" i="30"/>
  <c r="G309" i="30"/>
  <c r="K308" i="30"/>
  <c r="G308" i="30"/>
  <c r="K307" i="30"/>
  <c r="G307" i="30"/>
  <c r="K306" i="30"/>
  <c r="G306" i="30"/>
  <c r="K305" i="30"/>
  <c r="G305" i="30"/>
  <c r="G327" i="30"/>
  <c r="G326" i="30"/>
  <c r="G325" i="30"/>
  <c r="G321" i="30"/>
  <c r="G320" i="30"/>
  <c r="G319" i="30"/>
  <c r="G318" i="30"/>
  <c r="G317" i="30"/>
  <c r="G316" i="30"/>
  <c r="K314" i="30"/>
  <c r="G314" i="30"/>
  <c r="K304" i="30"/>
  <c r="G304" i="30"/>
  <c r="K303" i="30"/>
  <c r="G303" i="30"/>
  <c r="K302" i="30"/>
  <c r="G302" i="30"/>
  <c r="K301" i="30"/>
  <c r="G301" i="30"/>
  <c r="K300" i="30"/>
  <c r="G300" i="30"/>
  <c r="K299" i="30"/>
  <c r="G299" i="30"/>
  <c r="K297" i="30"/>
  <c r="G297" i="30"/>
  <c r="K296" i="30"/>
  <c r="G296" i="30"/>
  <c r="G277" i="30"/>
  <c r="G273" i="30"/>
  <c r="G232" i="30"/>
  <c r="G211" i="30"/>
  <c r="G210" i="30"/>
  <c r="G203" i="30"/>
  <c r="G202" i="30"/>
  <c r="G201" i="30"/>
  <c r="G200" i="30"/>
  <c r="G199" i="30"/>
  <c r="G193" i="30"/>
  <c r="G192" i="30"/>
  <c r="G189" i="30"/>
  <c r="G187" i="30"/>
  <c r="G186" i="30"/>
  <c r="G185" i="30"/>
  <c r="G184" i="30"/>
  <c r="G183" i="30"/>
  <c r="G182" i="30"/>
  <c r="G181" i="30"/>
  <c r="G168" i="30"/>
  <c r="G167" i="30"/>
  <c r="G157" i="30"/>
  <c r="G156" i="30"/>
  <c r="G138" i="30"/>
  <c r="G114" i="30"/>
  <c r="G111" i="30"/>
  <c r="G110" i="30"/>
  <c r="G109" i="30"/>
  <c r="G108" i="30"/>
  <c r="G107" i="30"/>
  <c r="G106" i="30"/>
  <c r="G103" i="30"/>
  <c r="G102" i="30"/>
  <c r="G101" i="30"/>
  <c r="G100" i="30"/>
  <c r="G99" i="30"/>
  <c r="G98" i="30"/>
  <c r="G227" i="33"/>
  <c r="G140" i="32" l="1"/>
  <c r="G82" i="32" s="1"/>
  <c r="K257" i="33"/>
  <c r="G220" i="33"/>
  <c r="G210" i="33"/>
  <c r="G211" i="33" s="1"/>
  <c r="G213" i="33" s="1"/>
  <c r="G190" i="33" s="1"/>
  <c r="G200" i="33"/>
  <c r="G132" i="33"/>
  <c r="G79" i="33" s="1"/>
  <c r="G122" i="33"/>
  <c r="G78" i="33" s="1"/>
  <c r="G110" i="33"/>
  <c r="G77" i="33" s="1"/>
  <c r="G189" i="32"/>
  <c r="G130" i="34"/>
  <c r="G81" i="34" s="1"/>
  <c r="G263" i="34"/>
  <c r="G49" i="34" s="1"/>
  <c r="G157" i="34"/>
  <c r="G83" i="34" s="1"/>
  <c r="G122" i="34"/>
  <c r="G80" i="34" s="1"/>
  <c r="K254" i="34"/>
  <c r="G197" i="34"/>
  <c r="H55" i="36"/>
  <c r="H56" i="36"/>
  <c r="G51" i="35"/>
  <c r="H57" i="36"/>
  <c r="G125" i="32"/>
  <c r="G80" i="32" s="1"/>
  <c r="G257" i="32"/>
  <c r="G49" i="32" s="1"/>
  <c r="G165" i="32"/>
  <c r="G84" i="32" s="1"/>
  <c r="G214" i="32"/>
  <c r="G215" i="32" s="1"/>
  <c r="G217" i="32" s="1"/>
  <c r="G177" i="32" s="1"/>
  <c r="G132" i="32"/>
  <c r="G81" i="32" s="1"/>
  <c r="G229" i="32"/>
  <c r="G230" i="32" s="1"/>
  <c r="G232" i="32" s="1"/>
  <c r="G178" i="32" s="1"/>
  <c r="K248" i="32"/>
  <c r="G155" i="32"/>
  <c r="G83" i="32" s="1"/>
  <c r="G266" i="33"/>
  <c r="G49" i="33" s="1"/>
  <c r="G233" i="33"/>
  <c r="G234" i="33" s="1"/>
  <c r="G236" i="33" s="1"/>
  <c r="G192" i="33" s="1"/>
  <c r="G180" i="33"/>
  <c r="G83" i="33" s="1"/>
  <c r="G153" i="33"/>
  <c r="G81" i="33" s="1"/>
  <c r="G143" i="33"/>
  <c r="G80" i="33" s="1"/>
  <c r="G190" i="32"/>
  <c r="G192" i="32" s="1"/>
  <c r="G175" i="32" s="1"/>
  <c r="G114" i="32"/>
  <c r="G79" i="32" s="1"/>
  <c r="G204" i="32"/>
  <c r="G205" i="32" s="1"/>
  <c r="G207" i="32" s="1"/>
  <c r="G176" i="32" s="1"/>
  <c r="G221" i="33"/>
  <c r="G223" i="33" s="1"/>
  <c r="G191" i="33" s="1"/>
  <c r="G201" i="33"/>
  <c r="G203" i="33" s="1"/>
  <c r="G189" i="33" s="1"/>
  <c r="G169" i="33"/>
  <c r="G82" i="33" s="1"/>
  <c r="G141" i="34"/>
  <c r="G82" i="34" s="1"/>
  <c r="G207" i="34"/>
  <c r="G208" i="34" s="1"/>
  <c r="G210" i="34" s="1"/>
  <c r="G184" i="34" s="1"/>
  <c r="G173" i="34"/>
  <c r="G84" i="34" s="1"/>
  <c r="G218" i="34"/>
  <c r="G219" i="34" s="1"/>
  <c r="G221" i="34" s="1"/>
  <c r="G185" i="34" s="1"/>
  <c r="G234" i="34"/>
  <c r="G235" i="34" s="1"/>
  <c r="G237" i="34" s="1"/>
  <c r="G186" i="34" s="1"/>
  <c r="G111" i="34"/>
  <c r="G79" i="34" s="1"/>
  <c r="G198" i="34"/>
  <c r="G200" i="34" s="1"/>
  <c r="G183" i="34" s="1"/>
  <c r="G287" i="30"/>
  <c r="G288" i="30" s="1"/>
  <c r="G290" i="30" s="1"/>
  <c r="G225" i="30" s="1"/>
  <c r="K316" i="30"/>
  <c r="G278" i="30"/>
  <c r="G279" i="30" s="1"/>
  <c r="G132" i="30"/>
  <c r="G80" i="30" s="1"/>
  <c r="G195" i="30"/>
  <c r="G85" i="30" s="1"/>
  <c r="G329" i="30"/>
  <c r="G50" i="30" s="1"/>
  <c r="G177" i="30"/>
  <c r="G84" i="30" s="1"/>
  <c r="G116" i="30"/>
  <c r="G79" i="30" s="1"/>
  <c r="G152" i="30"/>
  <c r="G82" i="30" s="1"/>
  <c r="G141" i="30"/>
  <c r="G81" i="30" s="1"/>
  <c r="G170" i="30"/>
  <c r="G83" i="30" s="1"/>
  <c r="G213" i="30"/>
  <c r="G86" i="30" s="1"/>
  <c r="G255" i="30"/>
  <c r="G256" i="30" s="1"/>
  <c r="G258" i="30" s="1"/>
  <c r="G223" i="30" s="1"/>
  <c r="G242" i="30"/>
  <c r="G243" i="30" s="1"/>
  <c r="G132" i="31"/>
  <c r="G80" i="31" s="1"/>
  <c r="K256" i="31"/>
  <c r="G266" i="31"/>
  <c r="G50" i="31" s="1"/>
  <c r="G149" i="31"/>
  <c r="G82" i="31" s="1"/>
  <c r="G187" i="31"/>
  <c r="G85" i="31" s="1"/>
  <c r="G211" i="31"/>
  <c r="G212" i="31" s="1"/>
  <c r="G214" i="31" s="1"/>
  <c r="G198" i="31" s="1"/>
  <c r="G119" i="31"/>
  <c r="G79" i="31" s="1"/>
  <c r="G141" i="31"/>
  <c r="G81" i="31" s="1"/>
  <c r="G161" i="31"/>
  <c r="G83" i="31" s="1"/>
  <c r="G176" i="31"/>
  <c r="G84" i="31" s="1"/>
  <c r="G237" i="31"/>
  <c r="G238" i="31" s="1"/>
  <c r="G240" i="31" s="1"/>
  <c r="G200" i="31" s="1"/>
  <c r="G222" i="31"/>
  <c r="G223" i="31" s="1"/>
  <c r="G225" i="31" s="1"/>
  <c r="G199" i="31" s="1"/>
  <c r="G169" i="32" l="1"/>
  <c r="G85" i="32" s="1"/>
  <c r="G87" i="32" s="1"/>
  <c r="G43" i="32" s="1"/>
  <c r="G177" i="34"/>
  <c r="G85" i="34" s="1"/>
  <c r="G87" i="34" s="1"/>
  <c r="G43" i="34" s="1"/>
  <c r="H58" i="36"/>
  <c r="H59" i="36" s="1"/>
  <c r="H60" i="36" s="1"/>
  <c r="G180" i="32"/>
  <c r="G45" i="32" s="1"/>
  <c r="G184" i="33"/>
  <c r="G84" i="33" s="1"/>
  <c r="G86" i="33" s="1"/>
  <c r="G43" i="33" s="1"/>
  <c r="G194" i="33"/>
  <c r="G45" i="33" s="1"/>
  <c r="G188" i="34"/>
  <c r="G45" i="34" s="1"/>
  <c r="G281" i="30"/>
  <c r="G224" i="30" s="1"/>
  <c r="G245" i="30"/>
  <c r="G222" i="30" s="1"/>
  <c r="G217" i="30"/>
  <c r="G87" i="30" s="1"/>
  <c r="G89" i="30" s="1"/>
  <c r="G44" i="30" s="1"/>
  <c r="G191" i="31"/>
  <c r="G86" i="31" s="1"/>
  <c r="G88" i="31" s="1"/>
  <c r="G44" i="31" s="1"/>
  <c r="G202" i="31"/>
  <c r="G46" i="31" s="1"/>
  <c r="G52" i="32" l="1"/>
  <c r="G52" i="33"/>
  <c r="G52" i="34"/>
  <c r="G49" i="35" s="1"/>
  <c r="G227" i="30"/>
  <c r="G46" i="30" s="1"/>
  <c r="G53" i="30" s="1"/>
  <c r="G53" i="31"/>
  <c r="G55" i="31" s="1"/>
  <c r="G58" i="32" l="1"/>
  <c r="G45" i="35"/>
  <c r="G56" i="32"/>
  <c r="G54" i="32"/>
  <c r="G54" i="34"/>
  <c r="G58" i="34"/>
  <c r="G58" i="33"/>
  <c r="G47" i="35"/>
  <c r="G56" i="33"/>
  <c r="G54" i="33"/>
  <c r="G56" i="34"/>
  <c r="G41" i="35"/>
  <c r="G57" i="30"/>
  <c r="G55" i="30"/>
  <c r="G59" i="30"/>
  <c r="G59" i="31"/>
  <c r="G57" i="31"/>
  <c r="G43" i="35"/>
  <c r="G61" i="32" l="1"/>
  <c r="G63" i="32" s="1"/>
  <c r="G61" i="33"/>
  <c r="G63" i="33" s="1"/>
  <c r="G66" i="33" s="1"/>
  <c r="G61" i="34"/>
  <c r="G63" i="34" s="1"/>
  <c r="G66" i="34" s="1"/>
  <c r="G62" i="30"/>
  <c r="G64" i="30" s="1"/>
  <c r="G67" i="30" s="1"/>
  <c r="G58" i="35"/>
  <c r="G65" i="35" s="1"/>
  <c r="G62" i="31"/>
  <c r="G64" i="31" s="1"/>
  <c r="G67" i="31" s="1"/>
  <c r="G66" i="32" l="1"/>
  <c r="G63" i="35"/>
  <c r="G61" i="35"/>
  <c r="G68" i="35" l="1"/>
  <c r="G70" i="35" s="1"/>
  <c r="G74"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Polisensky</author>
  </authors>
  <commentList>
    <comment ref="A294" authorId="0" shapeId="0" xr:uid="{00000000-0006-0000-0000-000001000000}">
      <text>
        <r>
          <rPr>
            <b/>
            <sz val="8"/>
            <color indexed="81"/>
            <rFont val="Tahoma"/>
            <family val="2"/>
            <charset val="238"/>
          </rPr>
          <t>Polisensky:</t>
        </r>
        <r>
          <rPr>
            <sz val="8"/>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Polisensky</author>
  </authors>
  <commentList>
    <comment ref="A245" authorId="0" shapeId="0" xr:uid="{00000000-0006-0000-0100-000001000000}">
      <text>
        <r>
          <rPr>
            <b/>
            <sz val="8"/>
            <color indexed="81"/>
            <rFont val="Tahoma"/>
            <family val="2"/>
            <charset val="238"/>
          </rPr>
          <t>Polisensky:</t>
        </r>
        <r>
          <rPr>
            <sz val="8"/>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Polisensky</author>
  </authors>
  <commentList>
    <comment ref="A237" authorId="0" shapeId="0" xr:uid="{00000000-0006-0000-0200-000001000000}">
      <text>
        <r>
          <rPr>
            <b/>
            <sz val="8"/>
            <color indexed="81"/>
            <rFont val="Tahoma"/>
            <family val="2"/>
            <charset val="238"/>
          </rPr>
          <t>Polisensky:</t>
        </r>
        <r>
          <rPr>
            <sz val="8"/>
            <color indexed="81"/>
            <rFont val="Tahoma"/>
            <family val="2"/>
            <charset val="23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Polisensky</author>
  </authors>
  <commentList>
    <comment ref="A240" authorId="0" shapeId="0" xr:uid="{00000000-0006-0000-0300-000001000000}">
      <text>
        <r>
          <rPr>
            <b/>
            <sz val="8"/>
            <color indexed="81"/>
            <rFont val="Tahoma"/>
            <family val="2"/>
            <charset val="238"/>
          </rPr>
          <t>Polisensky:</t>
        </r>
        <r>
          <rPr>
            <sz val="8"/>
            <color indexed="81"/>
            <rFont val="Tahoma"/>
            <family val="2"/>
            <charset val="23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Polisensky</author>
  </authors>
  <commentList>
    <comment ref="A241" authorId="0" shapeId="0" xr:uid="{00000000-0006-0000-0400-000001000000}">
      <text>
        <r>
          <rPr>
            <b/>
            <sz val="8"/>
            <color indexed="81"/>
            <rFont val="Tahoma"/>
            <family val="2"/>
            <charset val="238"/>
          </rPr>
          <t>Polisensky:</t>
        </r>
        <r>
          <rPr>
            <sz val="8"/>
            <color indexed="81"/>
            <rFont val="Tahoma"/>
            <family val="2"/>
            <charset val="238"/>
          </rPr>
          <t xml:space="preserve">
</t>
        </r>
      </text>
    </comment>
  </commentList>
</comments>
</file>

<file path=xl/sharedStrings.xml><?xml version="1.0" encoding="utf-8"?>
<sst xmlns="http://schemas.openxmlformats.org/spreadsheetml/2006/main" count="4257" uniqueCount="1334">
  <si>
    <t>č. pol.</t>
  </si>
  <si>
    <t>Kód položky</t>
  </si>
  <si>
    <t>Zkrácený popis</t>
  </si>
  <si>
    <t>M.j.</t>
  </si>
  <si>
    <t>Množství</t>
  </si>
  <si>
    <t>J.C.</t>
  </si>
  <si>
    <t>Celkem</t>
  </si>
  <si>
    <t>Poznámka</t>
  </si>
  <si>
    <r>
      <t xml:space="preserve">stavba: </t>
    </r>
    <r>
      <rPr>
        <b/>
        <sz val="10"/>
        <rFont val="Arial CE"/>
        <charset val="238"/>
      </rPr>
      <t xml:space="preserve"> Rekonstrukce sportovišť</t>
    </r>
  </si>
  <si>
    <t xml:space="preserve">            Z Š   Jeseniova, Praha 3</t>
  </si>
  <si>
    <r>
      <t>objednatel:</t>
    </r>
    <r>
      <rPr>
        <b/>
        <sz val="10"/>
        <rFont val="Arial CE"/>
        <family val="2"/>
        <charset val="238"/>
      </rPr>
      <t xml:space="preserve"> Městská část Praha 3</t>
    </r>
  </si>
  <si>
    <t xml:space="preserve">                Havlíčkovo nám. 700/9</t>
  </si>
  <si>
    <t xml:space="preserve">                130 85  Praha 3</t>
  </si>
  <si>
    <t>CELKOVÁ REKAPITULACE</t>
  </si>
  <si>
    <t>V Ý K A Z    V Ý M Ě R</t>
  </si>
  <si>
    <r>
      <t xml:space="preserve">projektant.:    </t>
    </r>
    <r>
      <rPr>
        <b/>
        <sz val="10"/>
        <rFont val="Arial CE"/>
        <family val="2"/>
        <charset val="238"/>
      </rPr>
      <t>SPORTOVNÍ PROJEKTY,</t>
    </r>
  </si>
  <si>
    <t xml:space="preserve">                     SPOL. S R.O.</t>
  </si>
  <si>
    <t xml:space="preserve">                     Sokolovská 87/95, Praha 8</t>
  </si>
  <si>
    <r>
      <t xml:space="preserve">vypracoval:    </t>
    </r>
    <r>
      <rPr>
        <b/>
        <sz val="10"/>
        <rFont val="Arial CE"/>
        <family val="2"/>
        <charset val="238"/>
      </rPr>
      <t>R. Polišenský</t>
    </r>
  </si>
  <si>
    <t xml:space="preserve">                    Nad Šárkou 16, PRAHA 6</t>
  </si>
  <si>
    <r>
      <t xml:space="preserve">datum       :  </t>
    </r>
    <r>
      <rPr>
        <b/>
        <sz val="10"/>
        <rFont val="Arial CE"/>
        <charset val="238"/>
      </rPr>
      <t xml:space="preserve"> říjen 2023</t>
    </r>
  </si>
  <si>
    <r>
      <t xml:space="preserve">datum       :   </t>
    </r>
    <r>
      <rPr>
        <b/>
        <sz val="10"/>
        <rFont val="Arial CE"/>
        <charset val="238"/>
      </rPr>
      <t>březen 2024</t>
    </r>
  </si>
  <si>
    <t xml:space="preserve">     REKAPITULACE  OBJEKTŮ</t>
  </si>
  <si>
    <t>1.</t>
  </si>
  <si>
    <t>SO - 01</t>
  </si>
  <si>
    <t>ATLETICKÝ OVÁL</t>
  </si>
  <si>
    <t>2.</t>
  </si>
  <si>
    <t>SO - 02</t>
  </si>
  <si>
    <t>SEKTOR PRO ATLETIKU A WORKOUT</t>
  </si>
  <si>
    <t>3.</t>
  </si>
  <si>
    <t>SO - 03</t>
  </si>
  <si>
    <t>VELKÉ VÍCEÚČELOVÉ HŘIŠTĚ</t>
  </si>
  <si>
    <t>4.</t>
  </si>
  <si>
    <t>SO - 04</t>
  </si>
  <si>
    <t>SEKTOR PRO SKOK DO DÁLKY</t>
  </si>
  <si>
    <t>5.</t>
  </si>
  <si>
    <t>SO - 05</t>
  </si>
  <si>
    <t>MALÉ HŘIŠTĚ</t>
  </si>
  <si>
    <t>6.</t>
  </si>
  <si>
    <t>SO - 06</t>
  </si>
  <si>
    <t>SADOVÉ ÚPRAVY</t>
  </si>
  <si>
    <t>7.</t>
  </si>
  <si>
    <t>SO - 07</t>
  </si>
  <si>
    <t>ZÁVLAHOVÝ SYSTÉM</t>
  </si>
  <si>
    <t>8.</t>
  </si>
  <si>
    <t>SO - 08</t>
  </si>
  <si>
    <t>AREÁLOVÉ ROZVODY ELEKTRO</t>
  </si>
  <si>
    <t>9.</t>
  </si>
  <si>
    <t>Zařízení staveniště</t>
  </si>
  <si>
    <t>%</t>
  </si>
  <si>
    <t>0</t>
  </si>
  <si>
    <t>10.</t>
  </si>
  <si>
    <t>Kompletační činnost</t>
  </si>
  <si>
    <t>11.</t>
  </si>
  <si>
    <t>Inženýrská činnost</t>
  </si>
  <si>
    <t>12.</t>
  </si>
  <si>
    <t>D P H</t>
  </si>
  <si>
    <t>21,0</t>
  </si>
  <si>
    <t>Cena celkem</t>
  </si>
  <si>
    <t>Vypracováno dle ceníků RTS  2023</t>
  </si>
  <si>
    <r>
      <t xml:space="preserve">část         : </t>
    </r>
    <r>
      <rPr>
        <b/>
        <sz val="10"/>
        <rFont val="Arial CE"/>
        <charset val="238"/>
      </rPr>
      <t xml:space="preserve">SO - 01   Atletický ovál </t>
    </r>
  </si>
  <si>
    <t xml:space="preserve">     CELKOVÁ   REKAPITULACE</t>
  </si>
  <si>
    <t>Práce   H S V</t>
  </si>
  <si>
    <t>Práce   P S V</t>
  </si>
  <si>
    <t>Řemesla</t>
  </si>
  <si>
    <t>Bourací práce</t>
  </si>
  <si>
    <t>D P H - dle platné sazby</t>
  </si>
  <si>
    <t>Předběžná  cena celkem</t>
  </si>
  <si>
    <t>Vypracováno dle ceníku RTS   2023</t>
  </si>
  <si>
    <t>ZEMNÍ   PRÁCE</t>
  </si>
  <si>
    <t>ZÁKLADY</t>
  </si>
  <si>
    <t>PODKLADNÍ KONSTRUKCE</t>
  </si>
  <si>
    <t>KRYTY KOMUNIKACÍ</t>
  </si>
  <si>
    <t>ODVODNĚNÍ</t>
  </si>
  <si>
    <t>KONSTRUKCE SVISLÉ</t>
  </si>
  <si>
    <t>DOKONČUJÍCÍ  KONSTRUKCE</t>
  </si>
  <si>
    <t>PŘESUN  HMOT</t>
  </si>
  <si>
    <t>CELKEM</t>
  </si>
  <si>
    <t>,</t>
  </si>
  <si>
    <t>12110 - 1100</t>
  </si>
  <si>
    <t>Sejmutí ornice v tl. Do 20 cm pl. Do 400 m2 s vodorovným přemístěním do 50 m na meziskládku se složením, stanoveno elektronicky, použito pro zpětné ohumusování, 274,0 x 0,2</t>
  </si>
  <si>
    <t>m3</t>
  </si>
  <si>
    <t>54,8</t>
  </si>
  <si>
    <t>18195 - 1102</t>
  </si>
  <si>
    <t>Úprava pláně pod nové podkladní konstrukce s vyrovnáním a se zhutněním, 1426,5 +  pod humus 41,7 + 113,0</t>
  </si>
  <si>
    <t>m2</t>
  </si>
  <si>
    <t>2410,5</t>
  </si>
  <si>
    <t>12220 - 1101</t>
  </si>
  <si>
    <t xml:space="preserve">Odkopávka nezapažená v hor. 3 jednotlivě do 100 m3 v tl. 15 cm pro spodní stavbu po bourání konstrukcí, 2359,5 x 0,15 + 4,5*0,1 </t>
  </si>
  <si>
    <t>354,4</t>
  </si>
  <si>
    <t>12220 - 1109</t>
  </si>
  <si>
    <t>Příplatek za lepivost hor. 3</t>
  </si>
  <si>
    <t>13230 - 1110</t>
  </si>
  <si>
    <t xml:space="preserve">Hloubení rýh š. do 60 cm v hor. 4 jednotlivě do 50 m3 pro základové pásy u dráhy,  dle základů </t>
  </si>
  <si>
    <t>67,0</t>
  </si>
  <si>
    <t>13230 - 1119</t>
  </si>
  <si>
    <t>13230 - 1211</t>
  </si>
  <si>
    <t>Hloubení rýh š. do 200 cm v hor. 4 jednotlivě do 100 m3 pro vsakovací drén, 1,3*1,0*46,0 + kůra 20,4*0,2</t>
  </si>
  <si>
    <t>63,9</t>
  </si>
  <si>
    <t>13230 - 1219</t>
  </si>
  <si>
    <t>13330 - 1101</t>
  </si>
  <si>
    <t>Hloubení šachet v hor. 4 do 100 m3 pro základové patky, oplocení - 0,3*0,3*0,6*24, zábradlí - 0,3*0,3*0,6*4 + 0,3*0,5*0,6*5, palisády - 41,8*0,4*0,4</t>
  </si>
  <si>
    <t>8,8</t>
  </si>
  <si>
    <t>13330 - 1109</t>
  </si>
  <si>
    <t>Příplatek za lepivost hor. 4</t>
  </si>
  <si>
    <t>16270 - 1105</t>
  </si>
  <si>
    <t>Vodorovné přemístění zeminy do 10000 m na skládku - přebytečná a nevhodná zemina, 354,4 + 67,0 + 63,9 + 8,8</t>
  </si>
  <si>
    <t>494,1</t>
  </si>
  <si>
    <t>16270 - 1109</t>
  </si>
  <si>
    <t>Příplatek za každý další 1 km - upřesní se dle dispozic zadavatele, 15 x  494,1</t>
  </si>
  <si>
    <t>7411,5</t>
  </si>
  <si>
    <t>13.</t>
  </si>
  <si>
    <t>17120 - 1201</t>
  </si>
  <si>
    <t>Uložení sypaniny na skládku dle dispozice zadavatele</t>
  </si>
  <si>
    <t>14.</t>
  </si>
  <si>
    <t>17120 - 1211</t>
  </si>
  <si>
    <t>Poplatek za skládku zeminy, 2,0 x 494,1</t>
  </si>
  <si>
    <t>t</t>
  </si>
  <si>
    <t>988,2</t>
  </si>
  <si>
    <t>15.</t>
  </si>
  <si>
    <t>R položka</t>
  </si>
  <si>
    <t>Ošetření kořenových systémů stromů u styku s dráhou, 134,0 x 1,0</t>
  </si>
  <si>
    <t>134,0</t>
  </si>
  <si>
    <t>16.</t>
  </si>
  <si>
    <t>Měření únosnosti podkladních konstrukcí hřiště a dráhy v průběhu výstavby</t>
  </si>
  <si>
    <t>ks</t>
  </si>
  <si>
    <t>3,0</t>
  </si>
  <si>
    <t>17.</t>
  </si>
  <si>
    <t>Vypracování geometrického plánu realizované stavby autorizovaným geodetem</t>
  </si>
  <si>
    <t>kpl</t>
  </si>
  <si>
    <t>1,0</t>
  </si>
  <si>
    <t>celkem</t>
  </si>
  <si>
    <t>27431 - 3621</t>
  </si>
  <si>
    <t>Základové pásy z prostého betonu C 20/25 proti prorůstání kořenů u dráhy do výkopů, řez D05, 0,5*1,0*(31,8 + 26,0 + 12,0 + 8,9 + 4,1 + 24,4 + 9,9 + 16,9)</t>
  </si>
  <si>
    <t>27531 - 3621</t>
  </si>
  <si>
    <t>Základové patky z prostého betonu C 20/25 pro  oplocení a zábradlí do výkopů a bednění, 0,3*0,3*0,8*24,0 + 4*0,3*0,3*0,8 + 5*0,3*0,5*0,8</t>
  </si>
  <si>
    <t>2,7</t>
  </si>
  <si>
    <t>Příplatek na vložení ocelových pouzder dl. 30 cm do základů</t>
  </si>
  <si>
    <t>14,0</t>
  </si>
  <si>
    <t>27535 - 1215</t>
  </si>
  <si>
    <t>Bednění základových patek svislé - zřízení, 0,2*1,3*(24+ 4,0) + 0,2*1,7*2*5</t>
  </si>
  <si>
    <t>9,0</t>
  </si>
  <si>
    <t>27535 - 1216</t>
  </si>
  <si>
    <t>Dtto, ale odstranění</t>
  </si>
  <si>
    <t>33992 - 8822</t>
  </si>
  <si>
    <t>Osazování ocelových sloupků oplocení  a zábradlí do betonových patek se zabetonováním</t>
  </si>
  <si>
    <t>24,0</t>
  </si>
  <si>
    <t>27332 - 1321</t>
  </si>
  <si>
    <t>Základové desky ze železobetonu C 20(25 , deska pod kruh - 3,14*1,2*1,2*0,15 = 1,6 m3</t>
  </si>
  <si>
    <t>0,7</t>
  </si>
  <si>
    <t>27335 - 1215</t>
  </si>
  <si>
    <t>Bednění stěn základových desek - zřízení,  deska kruhu - 6,28*1,2*0,2</t>
  </si>
  <si>
    <t>1,5</t>
  </si>
  <si>
    <t>27335 - 1216</t>
  </si>
  <si>
    <t>Bednění stěn základových desek - odstranění</t>
  </si>
  <si>
    <t>27336 - 1921</t>
  </si>
  <si>
    <t>Výztuž základových desek ze svařovaných sítí Kari 150x150x6 mm, deska kruhu - 4,6*1,3*1,08*3,03</t>
  </si>
  <si>
    <t>0,02</t>
  </si>
  <si>
    <t>63245 - 7206</t>
  </si>
  <si>
    <t>Příplatek za přehlazení ocelovým hladítkem</t>
  </si>
  <si>
    <t>4,5</t>
  </si>
  <si>
    <t>56476 - 1111</t>
  </si>
  <si>
    <t>Podklad z drceného kameniva tl. 20 cm pod rozběh, fr. 0 - 63 mm, skl. S1, 1832,0 + 146,4 + 288,7,  skl. S4 92,4</t>
  </si>
  <si>
    <t>2359,5</t>
  </si>
  <si>
    <t>56485 - 1111</t>
  </si>
  <si>
    <t>Podklad ze štěrkodrti v tl. 15 cm fr. 0 - 32 mm</t>
  </si>
  <si>
    <t>Podklad ze štěrkodrti fr. 8 - 16 mm v tl. 15 cm pod kouli - skladba S7</t>
  </si>
  <si>
    <t>56481 - 1111</t>
  </si>
  <si>
    <t>Podklad z drceného kameniva fr. 8-16 mm, tl. 5 cm, dle překládané dlažby, skl. S8</t>
  </si>
  <si>
    <t>57323 - 1147</t>
  </si>
  <si>
    <t>Penerační postřik spojovací pod povrch</t>
  </si>
  <si>
    <t>57611 - 1123</t>
  </si>
  <si>
    <t>Koberec asfaltový otevřený jemnozrnný nad š. 3,0 m v tl. 40 mm</t>
  </si>
  <si>
    <t>57611 - 1224</t>
  </si>
  <si>
    <t>Dtto, ale htubozrnný v tl. 5 cm</t>
  </si>
  <si>
    <t>59621 - 5020</t>
  </si>
  <si>
    <t>Kladení dlažby chodníků z betonových zámkových dlažeb tl. 6 cm vč. Lože v tl. 3 cm - překládání stávající</t>
  </si>
  <si>
    <t>97905 - 4441</t>
  </si>
  <si>
    <t>Očištění stávajících zámkových dlažeb s ložem z kameniva</t>
  </si>
  <si>
    <t>91973 - 1112</t>
  </si>
  <si>
    <t>Napojování dlažeb na stávající konstrukce s úpravou sklonu</t>
  </si>
  <si>
    <t>m</t>
  </si>
  <si>
    <t>2,0</t>
  </si>
  <si>
    <t>Montáž a dodávka odtokového štěrbinového žlabu s krycí mřížkou u dráhy rovné s odbočkami, vel. 160x215x1000 mm, dle projektu a výběru typu žlabu, 28,0 + 37,0</t>
  </si>
  <si>
    <t>65,0</t>
  </si>
  <si>
    <t>Dtto, ale obloukové žlaby, 6,28*18,5/2-9,0+9,0</t>
  </si>
  <si>
    <t>58,5</t>
  </si>
  <si>
    <t>21156 - 1111</t>
  </si>
  <si>
    <t>Výplň vsakovacího drénu kamenivem  těženým fr. 16-32 mm do geotextilie, 1,0*1,0*46,0</t>
  </si>
  <si>
    <t>46,0</t>
  </si>
  <si>
    <t>Výplň vsakovacího drénu kamenivem  těženým fr. 4 - 16 mm nad geotextilii, 1,0*0,3*46,0</t>
  </si>
  <si>
    <t>13,8</t>
  </si>
  <si>
    <t>21197 - 1122</t>
  </si>
  <si>
    <t>Opláštění vsakovacího drénu z geotextilie vodorovné a svislé na upravenou zemní pláň, (4*47,5*1,1) x 1,1 x 1,05</t>
  </si>
  <si>
    <t>242,0</t>
  </si>
  <si>
    <t>21279 - 2112</t>
  </si>
  <si>
    <t>Montáž potrubí DN 120 mm pro odvodnění dráhy vč. Lože tl. 10 cm, 2*81,3 + 6,28*19,2</t>
  </si>
  <si>
    <t>283,0</t>
  </si>
  <si>
    <t>R21279 - 2112</t>
  </si>
  <si>
    <t>Montáž potrubí DN 120 mm pro napojení od žlabu kolem dráhy vč. Lože tl. 10 cm, 1*18,0 + 3,0*5,0 + 5,0*1,0 + 4,0</t>
  </si>
  <si>
    <t>42,0</t>
  </si>
  <si>
    <t>specifikace</t>
  </si>
  <si>
    <t>Dodávka trubek flexibilních drenážních DN 120 mm, 1,05 x (283,0 + 38,0)</t>
  </si>
  <si>
    <t>337,0</t>
  </si>
  <si>
    <t>Dodávka trubek flexibilních drenážních DN 160 mm do vsakovacího drénu, 1,05 x 4,0</t>
  </si>
  <si>
    <t>4,2</t>
  </si>
  <si>
    <t>21157 - 1121</t>
  </si>
  <si>
    <t xml:space="preserve">Výplň trativodů  ze štěrkopísku fr. 8 - 32 mm do geotextilie,  (283,0 + 38,0) x 0,4*0,7 </t>
  </si>
  <si>
    <t>89,9</t>
  </si>
  <si>
    <t>21197 - 1121</t>
  </si>
  <si>
    <t>Opláštění trativodů z geotextilie vodorovné a svislé na upravenou zemní pláň do výkopů, 321,0*2*(0,4+0,8) x 1,1</t>
  </si>
  <si>
    <t>848,0</t>
  </si>
  <si>
    <t>R21275 - 0001</t>
  </si>
  <si>
    <t>Montáž a dodávka odboček potrubí DN 120 mm pro napojení odtoků od žlabu do trativodu, 18,0 + 5,0 + 1,0 + 1,0</t>
  </si>
  <si>
    <t>25,0</t>
  </si>
  <si>
    <t>R21275 - 0002</t>
  </si>
  <si>
    <t>M+D napojení potrubí DN 160 mm do vsakovacího drénu</t>
  </si>
  <si>
    <t>33892 - 0021</t>
  </si>
  <si>
    <t>Osazení betonové palisády do š.  20 cm, výšky do 60 cm do základu z prostého  betonu, 9,2 + 9,2 + 5,2 + 2*3,1 + 12,0</t>
  </si>
  <si>
    <t>41,8</t>
  </si>
  <si>
    <t>Dodávka betonových palisád vel. 12x16,5 cm, výšky 60 cm, 41,8 : 0,165 x 1,02</t>
  </si>
  <si>
    <t>254,0</t>
  </si>
  <si>
    <t>18040 - 2111</t>
  </si>
  <si>
    <t>Založení trávníku výsevem travním semenem vč. Ošetření a zalití - pro doplnění kolem vnějšího  a vnitřního obvodu hřiště a dráhy- stanoveno elektronicky, 1012,0 - (64,5 + 86,3 + 94,2)</t>
  </si>
  <si>
    <t>767,0</t>
  </si>
  <si>
    <t>5724700R</t>
  </si>
  <si>
    <t>Dodávka travního semene 30 g/m2 m2 vč. Ztratného, 767,0 x 0,03 x 1,03</t>
  </si>
  <si>
    <t>kg</t>
  </si>
  <si>
    <t>23,7</t>
  </si>
  <si>
    <t>18480 - 2111</t>
  </si>
  <si>
    <t>Odplevelení  plochy pro osetí postřikem kolem sportovišť</t>
  </si>
  <si>
    <t>Úprava pláně vyrovnáním výškových rozdílů v hor. 1-4 se zhutněním</t>
  </si>
  <si>
    <t>18130 - 1102</t>
  </si>
  <si>
    <t xml:space="preserve">Rozprostření ornice s urovnáním v rovině nebo ve svahu do 1:5 jednotlivě do 500 m2 v tl. Do 15 cm </t>
  </si>
  <si>
    <t>16710 - 1101</t>
  </si>
  <si>
    <t>Naložení ornice hor. 1-4 jednotlivě do 100 m3 pro doplnění  ploch kolem hřiště, 767*0,12</t>
  </si>
  <si>
    <t>92,0</t>
  </si>
  <si>
    <t>16230 - 1101</t>
  </si>
  <si>
    <t>Vodorovné přemístění - Dovoz ornice do 50-500 m hor. 1-4 pro doplnění travnaté plochy</t>
  </si>
  <si>
    <t>Nákup humusu nebo ornice, 92,0 - 54,8</t>
  </si>
  <si>
    <t>37,2</t>
  </si>
  <si>
    <t>18340 - 3153</t>
  </si>
  <si>
    <t xml:space="preserve">Obdělání půdy hrabáním, </t>
  </si>
  <si>
    <t>18230 - 1126</t>
  </si>
  <si>
    <t>Rozprostření mulčovací kůry u malého hřiště - srovnatelně do tl. 40 cm</t>
  </si>
  <si>
    <t>38,4</t>
  </si>
  <si>
    <t>Dodávka mulčovací kůry, 38,4 x 0,4 x 1,05</t>
  </si>
  <si>
    <t>16,2</t>
  </si>
  <si>
    <t>18580 - 2113</t>
  </si>
  <si>
    <t>Hnojení trávníku umělým hnojivem na široko, 2,5 kg/100 m2, 7,67 x 2,5</t>
  </si>
  <si>
    <t>19,2</t>
  </si>
  <si>
    <t>18580 - 3211</t>
  </si>
  <si>
    <t>Uválcování plochy po výsevu</t>
  </si>
  <si>
    <t>95290 - 1411</t>
  </si>
  <si>
    <t>Vyčištění a úklid plochy staveniště po dokončení prací,  2267,1 + 92,4 + 4,5 + 20,4 + 1,4 + 123,5*0,2 =</t>
  </si>
  <si>
    <t>91623 - 1001</t>
  </si>
  <si>
    <t>Osazení obrubníků tl. 5 cm ploch pro dlažby do lože z betonu, rovný - stanoveno elektronicky, 422,3 + 20,0 + 39,2 + 38,3</t>
  </si>
  <si>
    <t>519,8</t>
  </si>
  <si>
    <t xml:space="preserve">Dodávka obrubníků betonových vel. 50 x 200 x 1000 mm, 1,05 x </t>
  </si>
  <si>
    <t>546,0</t>
  </si>
  <si>
    <t>91810 - 1111</t>
  </si>
  <si>
    <t>Lože pod obrubníky z prostého betonu pro boční opěru, (422,3 + 20,0 + 39,2 + 38,3)*0,3*0,2</t>
  </si>
  <si>
    <t>31,2</t>
  </si>
  <si>
    <t xml:space="preserve">Lože pod palisády výšky 60 cm z prostého betonu pro boční opěru, 41,8*0,3*0,3 </t>
  </si>
  <si>
    <t>3,8</t>
  </si>
  <si>
    <t xml:space="preserve">Lože pod štěrbinové žlaby z prostého betonu pro boční opěru, 123,5*0,4*0,3 </t>
  </si>
  <si>
    <t>14,8</t>
  </si>
  <si>
    <t>95396 - 1112</t>
  </si>
  <si>
    <t>Kotvy chemické s vyvrtáním otvoru do betonu M10 do hl. 90 mm - osazování  ocelového zábradlí ozn. D26 - začátek rovinky, 15 x 2</t>
  </si>
  <si>
    <t>30,0</t>
  </si>
  <si>
    <t>95396 - 1212</t>
  </si>
  <si>
    <t>Chemická patrona M10 do hl 90 mm</t>
  </si>
  <si>
    <t>95396 - 5115</t>
  </si>
  <si>
    <t>Kotevní šrouby M10, dl. Do 130 mm</t>
  </si>
  <si>
    <t>95396 - 5315R</t>
  </si>
  <si>
    <t>M+D matice a podložky M16</t>
  </si>
  <si>
    <t>91972 - 6122</t>
  </si>
  <si>
    <t>M+D Geotextilie netkaná pro separaci do 400 g / m2 pro kouli, mulč, (4,5*1,3 + 20,4 + 26,4*0,5) = 39,5 x 1,1</t>
  </si>
  <si>
    <t>44,0</t>
  </si>
  <si>
    <t>94195 - 5003</t>
  </si>
  <si>
    <t>Ĺešení lehké pomocné výšky podlahy do 2,5 m - montáž oplocení malé VÚ hřiště,  1,0 x (2*25,0 + 2*12,0 + 2*3,0)</t>
  </si>
  <si>
    <t>80,0</t>
  </si>
  <si>
    <t>HZS</t>
  </si>
  <si>
    <t>Bezpečnostní revize školního hřiště po dokončení celkové rekonstrukce</t>
  </si>
  <si>
    <t>hod</t>
  </si>
  <si>
    <t>50,0</t>
  </si>
  <si>
    <t>99822 - 3011</t>
  </si>
  <si>
    <t>Přesun hmot z pol. 2 - 8</t>
  </si>
  <si>
    <t>Práce  P S V</t>
  </si>
  <si>
    <t>SPORTOVNÍ VYBAVENÍ</t>
  </si>
  <si>
    <t>POVRCHY  POVLAKOVÉ SPORTOVNÍ</t>
  </si>
  <si>
    <t>KONSTRUKCE ZÁMEČNICKÉ</t>
  </si>
  <si>
    <t>NÁTĚRY</t>
  </si>
  <si>
    <t>R000111</t>
  </si>
  <si>
    <t>M+D pojízdných střídaček z Pz konstrukce s polykarbonátem, vel. 300x100x205 cm, ozn. X01</t>
  </si>
  <si>
    <t>R000112</t>
  </si>
  <si>
    <t>Montáž a dodávka ocelového žárově zinkovaného kruhu pro vrh koulí vč zabetonování, prof.  2135x70 x5 mm - typový výrobek, ozn. X05</t>
  </si>
  <si>
    <t>R000113</t>
  </si>
  <si>
    <t>Montáž a dodávka zarážecího břevna š. 300 mm k vrhačskému kruhu - materiál plast, ozn. X06</t>
  </si>
  <si>
    <t>R000114</t>
  </si>
  <si>
    <t>Montáž a dodávka ocelového žárově zinkovaného kastlíku pro skok o tyči, vel. 108x60/41 cm, výšky 20 cm - typový výrobek, ozn. X09</t>
  </si>
  <si>
    <t>R000115</t>
  </si>
  <si>
    <t>M+D sloupků na volejbal dle tabulky DN 102 mm vč. Napínacích mechanizmů, ozn. X16</t>
  </si>
  <si>
    <t>pár</t>
  </si>
  <si>
    <t>R000116</t>
  </si>
  <si>
    <t>M+D osazovacích pouzder pro sloupky do sportovního povrchu, X16</t>
  </si>
  <si>
    <t>R000117</t>
  </si>
  <si>
    <t>Očištění a případná oprava stávajícího doskočiště pro skok o tyči vč. stojanů, jeho odvezení a uložení a nově umístění na navržené místo, ozn. X14</t>
  </si>
  <si>
    <t>R000118</t>
  </si>
  <si>
    <t>Očištění a případná oprava stávajícího doskočiště pro skok do výšky vč. stojanů, jeho odvezení a uložení a nově umístění na navržené místo, ozn. X15</t>
  </si>
  <si>
    <t>R000119</t>
  </si>
  <si>
    <t>Revize a případná oprava ocelové konstrukce pro vracení koule, ozn. X26</t>
  </si>
  <si>
    <t>R000121</t>
  </si>
  <si>
    <t>Dopravné sportovního vybavení</t>
  </si>
  <si>
    <t>99877 - 5193</t>
  </si>
  <si>
    <t>Přesun hmot</t>
  </si>
  <si>
    <t>R776210001</t>
  </si>
  <si>
    <t>Montáž - položení a dodávka sportovního povrchu  z litého polyuretanu SP v tl. 13 mm na asfalt  - atletická dráha, rovinka a malé VÚ hřiště, stanoveno elektronicky - 1832,0 + 146,4 + 288,7</t>
  </si>
  <si>
    <t>2267,1</t>
  </si>
  <si>
    <t>R776210002</t>
  </si>
  <si>
    <t>Montáž a dodávka -  lajny bílé pro atletiku široké strojním nástřikem dle projektu, rovné a oblouky - (2*45,0*0,6 + 22*0,6 + 10,0 + 22,0 + 8*6,0 + 12,5 + 13*6,0 + 9,0 + 81,5*4*2 + 15,0 + 24,0 + 17,0 + 7,0 + 6,28 x /20,0 + 21,0 + 22,2/ ) = 1358,6 m  +  čísla 10*2,0</t>
  </si>
  <si>
    <t>1378,6</t>
  </si>
  <si>
    <t>R776210003</t>
  </si>
  <si>
    <t>Dopravné materiálu na povrch dráhy</t>
  </si>
  <si>
    <t>R776210004</t>
  </si>
  <si>
    <t>Montáž - položení a dodávka sportovního povrchu  z litého polyuretanu SW v tl. 18 mm na asfalt  -  rozběh oštěpu, stanoveno elektronicky</t>
  </si>
  <si>
    <t>92,4</t>
  </si>
  <si>
    <t>R776210005</t>
  </si>
  <si>
    <t>Montáž a dodávka typového lajnování pro  volejbal a nohejbal strojním nástřikem vč. Pronájmu stroje - žlutá lajna  - 2*18,0 + 5*9,0 + 4*0,3  = 82,2 m, modrá - 2*9,0 + 13,0 = 31,0 m</t>
  </si>
  <si>
    <t>113,2</t>
  </si>
  <si>
    <t>R776210006</t>
  </si>
  <si>
    <t>Dopravné materiálu na povrch rozběhu oštěpu</t>
  </si>
  <si>
    <t>KONSTRUKCE  ZÁMEČNICKÉ - ATYP</t>
  </si>
  <si>
    <t>R800767 - 0001</t>
  </si>
  <si>
    <t xml:space="preserve">M+D sloupků rovných z ocelových trubek 80x3 mm, dl. 450 cm  s povrchovou úpravou Pz </t>
  </si>
  <si>
    <t>R800767 - 0002</t>
  </si>
  <si>
    <t>Dtto, ale navařené šikmé vzpěry dl. 500 cm</t>
  </si>
  <si>
    <t>R800767 - 0003</t>
  </si>
  <si>
    <t>Dtto, ale víčka sloupku Pz , vel. 80 mm</t>
  </si>
  <si>
    <t>R800767 - 0004</t>
  </si>
  <si>
    <t>M+D výztuhy - vzpěr pro kotvení sítí z Pz oceli vel. 35x35x3 mm mezi sloupky s vyložením 40 cm, ozn. A1, (2*3,0) = 6,0 m x ztratné 8 %</t>
  </si>
  <si>
    <t>R800767 - 0005</t>
  </si>
  <si>
    <t>M+D výztuhy - vzpěr pro kotvení sítí z Pz oceli vel. 35x35x3 mm mezi sloupky s vyložením 40 cm, boky ozn. B a H, (8*2,3 + 2*2,37) = 23,2 m x ztratné 8 %</t>
  </si>
  <si>
    <t>R800767 - 0006</t>
  </si>
  <si>
    <t>M+D výztuhy - vzpěr pro kotvení sítí z Pz oceli vel. 35x35x3 mm mezi sloupky bez vyložení, ozn. C - G, (2*3,0 + 3,13 + 3,1 + 2*2,81 + 3,1 + 2+3,0 + 3,18) = 30,2 m x ztratné 8 %</t>
  </si>
  <si>
    <t>R800767 - 0007</t>
  </si>
  <si>
    <t>M+D sítě ochranné polypropylénové, oka 45 x 45 mm tl. 3 mm zelená s osazením na ocelové výztuhy, (4,0*(24,0 + 11,6*2) + 3,6*(9,2*2 + 2*3,1 + 5,7) ) = 298,0  m2 , prořez 10%</t>
  </si>
  <si>
    <t>R800767 - 0008</t>
  </si>
  <si>
    <t>M+D pomocných ocelových konstrukcí pro zavěšení sítí na výztuhy s pozinkováním navařené, (47,2 + 30,3) x 4</t>
  </si>
  <si>
    <t>R800767 - 0009</t>
  </si>
  <si>
    <t>M+D ocelového nerezového lanka pevného nosného v tl. 5 mm u horní části sítě ozn. A2, 10,0 + 8,2 x 1,1 x 1,08</t>
  </si>
  <si>
    <t>R800767 - 0010</t>
  </si>
  <si>
    <t>M+D ocelového nerezového lanka pevného u spodní části sítě v tl. 3 mm, (9,2 + 3,1 + 5,7 + 3,1 + 9,2) x 1,1 x 1,08</t>
  </si>
  <si>
    <t>R800767 - 0011</t>
  </si>
  <si>
    <t>M+D zátěžového lanka na odhrnovací a volnou spodní části sítě, (24,0 + 2*11,6) x 1,1 x 1,08</t>
  </si>
  <si>
    <t>R800767 - 0012</t>
  </si>
  <si>
    <t>Montáž a dodávka nového ocelového zábradlí s půlkulatými rohy nasazovací do pouzder v betonovém základu z trubek ocelových prof. 60x3 mm, výšky 100 cm, dl. 150 cm žárově zinkované, ozn. X23</t>
  </si>
  <si>
    <t>R800767 - 0013</t>
  </si>
  <si>
    <t>M+D ocelových pouzder do základu pro kotvení zábradlí prof. 70x3 mm, dl. 30 cm žárově zinkované, ozn. X 24</t>
  </si>
  <si>
    <t>R800767 - 0014</t>
  </si>
  <si>
    <t>Montáž ocelového zábradlí s výplní z desek HLP tl. 8 mm do stávající betonové zdu na začátku běžecké rovinky výšky 100 cm, ozn. X26, 6,5 + 6,8 + 5,4</t>
  </si>
  <si>
    <t>R800767 - 0015</t>
  </si>
  <si>
    <t>Dodávka a výroba ocelového zábradlí z ocelových profilů 50x50x3 mm s pozinkováním rámové se sloupky dle projektu s výplní z desek HLP tl. 8 mm, výšky 100 cm, ozn. X26</t>
  </si>
  <si>
    <t>R800767 - 0016</t>
  </si>
  <si>
    <t>Dopravné pro ocelové výrobky</t>
  </si>
  <si>
    <t>99767 - 1111</t>
  </si>
  <si>
    <t>78320 - 1831</t>
  </si>
  <si>
    <t>Odstranění starých nátěrů chem. odstraňovači a očištění ocelových výrobků - žlábek pro podávání koulí, ozn. X26, 10,0 x 0,6</t>
  </si>
  <si>
    <t>78322 -5600</t>
  </si>
  <si>
    <t>Nátěry ocelových konstrukcí syntetický 2násobný vč. Základního</t>
  </si>
  <si>
    <t>99878 - 0001</t>
  </si>
  <si>
    <t>suť</t>
  </si>
  <si>
    <t>11310 - 6231</t>
  </si>
  <si>
    <t>Rozebrání stávajících dlažeb betonových v kamenivu do suti</t>
  </si>
  <si>
    <t>29,0</t>
  </si>
  <si>
    <t>0,225</t>
  </si>
  <si>
    <t>bet</t>
  </si>
  <si>
    <t>Rozebrání dlažeb zámkových v kamenivu -  opatrné pro zpětné použití - překládání</t>
  </si>
  <si>
    <t>380,0</t>
  </si>
  <si>
    <t>0,05</t>
  </si>
  <si>
    <t>kam.</t>
  </si>
  <si>
    <t>11320 - 1111</t>
  </si>
  <si>
    <t>Vytrhání obrub z obrubníků betonových vč. Lože kolem dlažeb dle tabulky</t>
  </si>
  <si>
    <t xml:space="preserve">Odstranění stávajícího gumového koberce </t>
  </si>
  <si>
    <t>umělka</t>
  </si>
  <si>
    <t>Odstranění stávajících sportovních umělých povrchů hřiště a dráhy, stanoveno elektronicky</t>
  </si>
  <si>
    <t>11310 - 7515</t>
  </si>
  <si>
    <t>Odstranění podkladů z kameniva do 50 m2 pod dlažbou v tl. Do 15 cm</t>
  </si>
  <si>
    <t>kam</t>
  </si>
  <si>
    <t>96104 - 4111</t>
  </si>
  <si>
    <t>Vybourání základů oplocení z prostého betonu,  0,5*0,5*0,6*14</t>
  </si>
  <si>
    <t>Odstranění stábajícího oplocení vč. Sloupků u malého hřiště výšky 300 cm, 2*20,0*3,0</t>
  </si>
  <si>
    <t>uměl.</t>
  </si>
  <si>
    <t>11310 - 7620</t>
  </si>
  <si>
    <t>Odstranění podkladních konstrukcí nad 50 m2 z drceného kameniva v tl. 20 cm, bourání dráhy</t>
  </si>
  <si>
    <t>11310 - 8410</t>
  </si>
  <si>
    <t>Odstranění asfaltových vrstev v tl. 10 cm plochy nad 50 m2, dráha 2042,0 + kryt 52,1</t>
  </si>
  <si>
    <t>asf.</t>
  </si>
  <si>
    <t>11310 - 9315</t>
  </si>
  <si>
    <t>Odstranění podkladu pod krytem asfaltovým v tl. 15 cm z betonu prostého jednotlivě do 50 m2</t>
  </si>
  <si>
    <t>Odstranění stávajících betonových košů do suti</t>
  </si>
  <si>
    <t>bet.</t>
  </si>
  <si>
    <t>Odstranění stávajících plastových laviček do suti</t>
  </si>
  <si>
    <t>Dtto, ale stávajícího vodního koryta</t>
  </si>
  <si>
    <t>ost.</t>
  </si>
  <si>
    <t>76799 - 9801</t>
  </si>
  <si>
    <t>Demontáž doplňků staveb - ocelového zábradlí u cíle rovinky do 50 kg, 10,0 x 6,0 kg/m</t>
  </si>
  <si>
    <t>Dtto, ale trubkového zábradlí z betonu u startu, ( 3,0 + 6,1 + 7,5) x 8 kg/m</t>
  </si>
  <si>
    <t xml:space="preserve">R položka </t>
  </si>
  <si>
    <t>Opatrná demontáž ocelového sloupku u cíle</t>
  </si>
  <si>
    <t>18.</t>
  </si>
  <si>
    <t>76799 - 9802</t>
  </si>
  <si>
    <t>Demontáž doplňků staveb - ocelových slupů osvětlení do 100 kg, 3 x 80,0 kg/m</t>
  </si>
  <si>
    <t>19.</t>
  </si>
  <si>
    <t>Vybourání základů sloupů a zábradlí z prostého betonu,  stanoveno odhadem</t>
  </si>
  <si>
    <t>20.</t>
  </si>
  <si>
    <t>Drobné pomocné a neměřitelné bourací práce</t>
  </si>
  <si>
    <t>21.</t>
  </si>
  <si>
    <t>97908  - 3117</t>
  </si>
  <si>
    <t>Vodorovná doprava  suti na skládku do 6 km se složením, celkem  do 20 km - upřesní se dle investora, z kameniva, pol. 2, 6, 9</t>
  </si>
  <si>
    <t>927,0</t>
  </si>
  <si>
    <t>22.</t>
  </si>
  <si>
    <t>97908  - 3191</t>
  </si>
  <si>
    <t>Příplatek za každý další 1 km, 14 x 927,0</t>
  </si>
  <si>
    <t>12978,0</t>
  </si>
  <si>
    <t>23.</t>
  </si>
  <si>
    <t>97999 - 0105</t>
  </si>
  <si>
    <t>Poplatek za uložení stavebního odpadu  na skládce z kameniva</t>
  </si>
  <si>
    <t>24.</t>
  </si>
  <si>
    <t>Vodorovná doprava  suti na skládku do 6 km se složením, celkem do 20 km - upřesní se dle investora, z betonu, pol. 1, 3 , 7 , 11, 12, 19</t>
  </si>
  <si>
    <t>189,6</t>
  </si>
  <si>
    <t>25.</t>
  </si>
  <si>
    <t>Příplatek za každý další 1 km, 14 x 189,6</t>
  </si>
  <si>
    <t>2654,4</t>
  </si>
  <si>
    <t>26.</t>
  </si>
  <si>
    <t>97999 - 0103</t>
  </si>
  <si>
    <t>Poplatek za uložení stavebního odpadu  na skládce z betonu</t>
  </si>
  <si>
    <t>27.</t>
  </si>
  <si>
    <t>Vodorovná doprava  suti na skládku do 6 km se složením, celkem do 20 km - upřesní se dle investora, z asfaltu a umělky, pol. 4, 5, 8, 10, 13</t>
  </si>
  <si>
    <t>483,2</t>
  </si>
  <si>
    <t>28.</t>
  </si>
  <si>
    <t>Příplatek za každý další 1 km, 14 x 483,2</t>
  </si>
  <si>
    <t>6764,8</t>
  </si>
  <si>
    <t>29.</t>
  </si>
  <si>
    <t>97999 - 0121</t>
  </si>
  <si>
    <t>Poplatek za uložení stavebního odpadu  na skládce z asfaltu a umělky</t>
  </si>
  <si>
    <t>30.</t>
  </si>
  <si>
    <t>Vodorovná doprava  suti na skládku do 6 km se složením, celkem do 20 km - upřesní se dle investora, ostatní, pol. 14 - 18 + 20</t>
  </si>
  <si>
    <t>0,8</t>
  </si>
  <si>
    <t>31.</t>
  </si>
  <si>
    <t>Příplatek za každý další 1 km, 14 x 0,8</t>
  </si>
  <si>
    <t>11,2</t>
  </si>
  <si>
    <t>32.</t>
  </si>
  <si>
    <t>97999 - 0107</t>
  </si>
  <si>
    <t>Poplatek za uložení stavebního odpadu  na skládce směsného</t>
  </si>
  <si>
    <r>
      <t xml:space="preserve">část  : </t>
    </r>
    <r>
      <rPr>
        <b/>
        <sz val="10"/>
        <rFont val="Arial CE"/>
        <charset val="238"/>
      </rPr>
      <t xml:space="preserve">SO - 02  Sektor pro atletiku a workoutl </t>
    </r>
  </si>
  <si>
    <t>Sejmutí ornice v tl. Do 15 cm v ploše  do 400 m2 s vodorovným přemístěním do 50 m na meziskládku se složením, stanoveno elektronicky, 202,0*0,15</t>
  </si>
  <si>
    <t>30,3</t>
  </si>
  <si>
    <t>Úprava pláně pod nové podkladní konstrukce s vyrovnáním a se zhutněním, 325,0 + 100,0 + 38,4 + 64,5</t>
  </si>
  <si>
    <t>527,9</t>
  </si>
  <si>
    <t>Odkopávka nezapažená v hor. 3 jednotlivě do 100 m3 pro spodní stavbu rozběhu po sejmutí ornice, 202,0*0,3</t>
  </si>
  <si>
    <t>60,6</t>
  </si>
  <si>
    <t>Hloubení rýh š. do 60 cm v hor. 4 do 50 m3 pro odvodnění,  0,5*1,0*6,0 = 3,0 m3</t>
  </si>
  <si>
    <t>Hloubení šachet v hor. 4 do 100 m3 pro základové patky, workout - 4*0,5*0,5*0,8</t>
  </si>
  <si>
    <t>13130 - 1110</t>
  </si>
  <si>
    <t>Hloubení jam v hor 4 do 50 m3, 4,1*4,0*0,9/2</t>
  </si>
  <si>
    <t>7,4</t>
  </si>
  <si>
    <t>13130 - 1119</t>
  </si>
  <si>
    <t>Vodorovné přemístění zeminy do 10000 m na skládku - přebytečná a nevhodná zemina, 30,3 - 9,7 + 60,6 + 3,0 + 0,8 + 7,4</t>
  </si>
  <si>
    <t>Příplatek za každý další 1 km - upřesní se dle dispozic zadavatele, 15 x  92,4</t>
  </si>
  <si>
    <t>1386,0</t>
  </si>
  <si>
    <t>Poplatek za skládku zeminy, 2,0 x 92,4</t>
  </si>
  <si>
    <t>184,8</t>
  </si>
  <si>
    <t>11210 - 1241</t>
  </si>
  <si>
    <t>Kácení stromů jehličnatých do průměru kmene do 20 cm</t>
  </si>
  <si>
    <t>5,0</t>
  </si>
  <si>
    <t>11210 - 1242</t>
  </si>
  <si>
    <t>Dtto, ale do 30 cm</t>
  </si>
  <si>
    <t>11211 - 1111</t>
  </si>
  <si>
    <t>Spálení větví všech stromů</t>
  </si>
  <si>
    <t>6,0</t>
  </si>
  <si>
    <t>11220 - 1111</t>
  </si>
  <si>
    <t>Odstranění pařezů o průměru do 20 cm</t>
  </si>
  <si>
    <t>11220 - 1112</t>
  </si>
  <si>
    <t>Základové patky z prostého betonu C 20/25 pro  workoutové prvky ozn. X12 do výkopů a bednění, 4*0,5*0,5*0,8</t>
  </si>
  <si>
    <t>Bednění základových patek svislé - zřízení, 4*2,1*0,2</t>
  </si>
  <si>
    <t>1,7</t>
  </si>
  <si>
    <t>27332 - 1411</t>
  </si>
  <si>
    <t>Základové desky ze železobetonu C25/30 - vodní příkop, 4,2*4,06*0,2</t>
  </si>
  <si>
    <t>3,5</t>
  </si>
  <si>
    <t>27432 - 1411</t>
  </si>
  <si>
    <t>Základové pásy - zdi ze železobetonu C25/30, (3,66 + 0,6)*0,2*0,7  +  2*3,36*0,35*0,2</t>
  </si>
  <si>
    <t>1,1</t>
  </si>
  <si>
    <t>27435 - 1215</t>
  </si>
  <si>
    <t>Bednění základových pásů - zřízení, 2*(4,3 + 4,06)*0,2 + 4,66*2*0,7 + 4*0,35*3,36</t>
  </si>
  <si>
    <t>12,0</t>
  </si>
  <si>
    <t>27435 - 1216</t>
  </si>
  <si>
    <t>27436 - 1314</t>
  </si>
  <si>
    <t>Výztuž základových desek a zdí z oceli 10 505, 80 kg/m3, 0,08*4,6</t>
  </si>
  <si>
    <t>0,4</t>
  </si>
  <si>
    <t>Podklad z drceného kameniva tl. 20 cm pod rozběh, fr. 0 - 63 mm</t>
  </si>
  <si>
    <t>325,0</t>
  </si>
  <si>
    <t>56485 - 1114</t>
  </si>
  <si>
    <t>Podklad ze štěrkodrti fr. 0-32 mm, v tl. 18 cm pod SBR</t>
  </si>
  <si>
    <t>100,0</t>
  </si>
  <si>
    <t>56492 - 2104</t>
  </si>
  <si>
    <t>Podklad ze štěrkodrti fr. 0-4 mm, v tl. 3 cm</t>
  </si>
  <si>
    <t>Montáž a dodávka odtokového uzávěru ve dně vodního příkopu s osazením DN 150 mm</t>
  </si>
  <si>
    <t>Dtto, ale úprava pro  napojení na odvodňovací potrubí DN 150 mm</t>
  </si>
  <si>
    <t>Montáž potrubí DN 150 mm pro napojení odtoku od vodního příkopu do trativodu, bude dle skutečnosti</t>
  </si>
  <si>
    <t>Dodávka trubek kanakizačních flexibilních  DN 150 mm, 1,05 x 6,0</t>
  </si>
  <si>
    <t>7,0</t>
  </si>
  <si>
    <t xml:space="preserve">Výplň rýhy kanalizace  ze štěrkopísku fr. 8 - 32 mm do geotextilie,  6,0*0,5*0,9 </t>
  </si>
  <si>
    <t>Opláštění trativodů z geotextilie vodorovné a svislé na upravenou zemní pláň do výkopů, 6,0*2*(0,5+1,0) x 1,1</t>
  </si>
  <si>
    <t>20,0</t>
  </si>
  <si>
    <t>Založení trávníku výsevem travním semenem vč. Ošetření a zalití - kolem prvků- stanoveno elektronicky</t>
  </si>
  <si>
    <t>64,5</t>
  </si>
  <si>
    <t>Dodávka travního semene 30 g/m2 m2 vč. Ztratného, 64,5 x 0,03 x 1,03</t>
  </si>
  <si>
    <t>Naložení ornice hor. 1-4 jednotlivě do 100 m3 pro doplnění  ploch kolem prvků, 64,5*0,15</t>
  </si>
  <si>
    <t>9,7</t>
  </si>
  <si>
    <t>Hnojení trávníku umělým hnojivem na široko, 2,5 kg/100 m2, 0,65 x 2,5</t>
  </si>
  <si>
    <t>Vyčištění a úklid plochy staveniště po dokončení prací, 325,0 + 100,0 + 38,4 + 64,5  =</t>
  </si>
  <si>
    <t>Osazení obrubníků tl. 5 cm ploch pro dlažby do lože z betonu, rovný - stanoveno elektronicky</t>
  </si>
  <si>
    <t>24,6</t>
  </si>
  <si>
    <t>Dodávka obrubníků betonových vel. 50 x 200 x 1000 mm, 1,05 x 24,6</t>
  </si>
  <si>
    <t>26,0</t>
  </si>
  <si>
    <t>91699 - 1121</t>
  </si>
  <si>
    <t xml:space="preserve">Lože pod obrubníky z prostého betonu pro boční opěru, 24,6*0,3*0,2 </t>
  </si>
  <si>
    <t>Geotextilie netkaná pro separaci do 400 g / m2 pro doskočiště, (38,4 + 0,5*34,4)*1,15</t>
  </si>
  <si>
    <t>64,0</t>
  </si>
  <si>
    <t>Bezpečnostní revize workoutového hřiště po dokončení celkové rekonstrukce</t>
  </si>
  <si>
    <t>10,0</t>
  </si>
  <si>
    <t>Přesun hmot z pol. 2 - 7</t>
  </si>
  <si>
    <t>WORKOUTOVÉ PRVKY</t>
  </si>
  <si>
    <t>Kontrola technického stavu prvku, případná oprava a revize stávající konstrukce hrazd a šplhu, ozn. X10</t>
  </si>
  <si>
    <t>Dtto, ale stávající konstrukce bradel, ozn. X11</t>
  </si>
  <si>
    <t>Montáž , dodávka a osazení nové sestavy hrazd, vel. 4080x150x2320 mm, ozn. X12</t>
  </si>
  <si>
    <t>Dopravné prvku</t>
  </si>
  <si>
    <t>99876 - 2102</t>
  </si>
  <si>
    <t>Očištění a případná oprava stávajícího doskočiště pro skok do výšky vč. stojanů, jeho odvezení a uložení a nově umístění na navržené místo, ozn. X13</t>
  </si>
  <si>
    <t>Dtto, ale stávajícího krytu na doskočiště pro skok do výšky, jeho uložení a nové umístění na navržené místo, ozn. X29</t>
  </si>
  <si>
    <t>Montáž a dodávka nové konstrukce vodního příkopu z Al částí včetně překážky a servisní šachty s odtokem a napojením na rozvod vody, ozn. X21</t>
  </si>
  <si>
    <t>Montáž - položení a dodávka sportovního povrchu  z litého polyuretanu SW v tl. 18 mm na asfalt  - atletická dráha, rozběh, stanoveno elektronicky</t>
  </si>
  <si>
    <t>Položení a dodávka povrchu z litého polyuretanu EDPM vrchní probarvená dle projektu v tl. 11 mm, světlá plocha, stanoveno elektronicky</t>
  </si>
  <si>
    <t xml:space="preserve"> </t>
  </si>
  <si>
    <t>Dtto, ale podkladu z SBR granulátu tl. 25 mm</t>
  </si>
  <si>
    <t>Příplatek na práci na vodním příkopu při položení šikmého  povrchu, 3,7*3,7</t>
  </si>
  <si>
    <t>13,7</t>
  </si>
  <si>
    <t>Montáž a dodávka -  lajny bílé pro atletiku široké strojním nástřikem - vodní příkop, 11,0+22</t>
  </si>
  <si>
    <t>33,0</t>
  </si>
  <si>
    <t>Uložení a dodávka mulčovací kůry v tl. 40 cm, skl. S10, 38,3 x 0,4 x 1,05 ztratné</t>
  </si>
  <si>
    <t>16,1</t>
  </si>
  <si>
    <t>R776210007</t>
  </si>
  <si>
    <t>Dopravné materiálu na povrch hřiště</t>
  </si>
  <si>
    <t>Rozebrání stávajících dlažeb zámkových v kamenivu do suti</t>
  </si>
  <si>
    <t>18,0</t>
  </si>
  <si>
    <t xml:space="preserve">Odstranění gumové podložky, 7,0*3,5 </t>
  </si>
  <si>
    <t>24,5</t>
  </si>
  <si>
    <t>0,005</t>
  </si>
  <si>
    <t>uměl</t>
  </si>
  <si>
    <t>Vytrhání obrub z obrubníků betonových vč. Lože kolem dráhy</t>
  </si>
  <si>
    <t>Odstranění stávající mulčovací kůry pod herními prvky, 28,3 m2 x 0,3</t>
  </si>
  <si>
    <t>syp</t>
  </si>
  <si>
    <t>Odstranění stávajících sportovních umělých povrchů dráhy</t>
  </si>
  <si>
    <t>11310 - 7615</t>
  </si>
  <si>
    <t>Odstranění podkladních konstrukcí nad 50 m2 z drceného kameniva v tl. 15 cm, bourání dráhy</t>
  </si>
  <si>
    <t>Dtto, ale v tl. 20 cm</t>
  </si>
  <si>
    <t xml:space="preserve">Odstranění asfaltových vrstev v tl. 10 cm plochy nad 50 m2, dráha </t>
  </si>
  <si>
    <t>Vodorovná doprava  suti na skládku do 6 km se složením, celkem  do 20 km - upřesní se dle investora, z kameniva, pol. 4 + 6-8</t>
  </si>
  <si>
    <t>174,6</t>
  </si>
  <si>
    <t>Příplatek za každý další 1 km, 14 x 174,6</t>
  </si>
  <si>
    <t>2444,4</t>
  </si>
  <si>
    <t>Vodorovná doprava  suti na skládku do 6 km se složením, celkem do 20 km - upřesní se dle investora, z betonu, pol. 1, 3, 10</t>
  </si>
  <si>
    <t>18,5</t>
  </si>
  <si>
    <t>Příplatek za každý další 1 km, 14 x 18,5</t>
  </si>
  <si>
    <t>259,0</t>
  </si>
  <si>
    <t>Vodorovná doprava  suti na skládku do 6 km se složením, celkem do 20 km - upřesní se dle investora, z asfaltu a umělé plochy, pol. 2, 5, 9</t>
  </si>
  <si>
    <t>50,3</t>
  </si>
  <si>
    <t>Příplatek za každý další 1 km, 14 x 50,3</t>
  </si>
  <si>
    <t>704,2</t>
  </si>
  <si>
    <r>
      <t xml:space="preserve">část         : </t>
    </r>
    <r>
      <rPr>
        <b/>
        <sz val="10"/>
        <rFont val="Arial CE"/>
        <charset val="238"/>
      </rPr>
      <t>SO - 03  Velké víceúčelové hřiště</t>
    </r>
  </si>
  <si>
    <t>Sejmutí ornice v tl. 20 cm s vodorovným přemístěním do 100 m na meziskládku se složením, 36,5 x 0,2</t>
  </si>
  <si>
    <t>7,3</t>
  </si>
  <si>
    <t xml:space="preserve">Úprava pláně pod nové podkladní konstrukce s vyrovnáním a se zhutněním, </t>
  </si>
  <si>
    <t>673,6</t>
  </si>
  <si>
    <t>Odkopávka nezapažená v hor. 3 jednotlivě do 100 m3 pro spodní stavbu po bourání konstrukcí, 25,0*1,24*0,25</t>
  </si>
  <si>
    <t>7,8</t>
  </si>
  <si>
    <t>13220 - 1110</t>
  </si>
  <si>
    <t>Hloubení rýh š. do 60 cm v hor. 3 do 50 m3 pro  obrubníky s dlažbou, dle lože, 78,2*0,3*0,11</t>
  </si>
  <si>
    <t>2,6</t>
  </si>
  <si>
    <t>13220 - 1119</t>
  </si>
  <si>
    <t>13320 - 1101</t>
  </si>
  <si>
    <t>Hloubení šachet pro patky v hor. 3 ruční do 4,0 m2, dle základů</t>
  </si>
  <si>
    <t>5,6</t>
  </si>
  <si>
    <t>13320 - 1109</t>
  </si>
  <si>
    <t>Vodorovné přemístění zeminy do 10000 m na skládku - přebytečná a nevhodná zemina, 7,8 + 2,6 + 5,6</t>
  </si>
  <si>
    <t>16,0</t>
  </si>
  <si>
    <t>Příplatek za každý další 1 km - upřesní se dle dispozic zadavatele, 15 x  16,0</t>
  </si>
  <si>
    <t>240,0</t>
  </si>
  <si>
    <t>Uložení sypaniny na skládku</t>
  </si>
  <si>
    <t>Poplatek za skládku zeminy, 2,0 x 16,0</t>
  </si>
  <si>
    <t>32,0</t>
  </si>
  <si>
    <t>Základové patky z prostého betonu C 20/25 pro sloupky oplocení a basketu do výkopů a bednění,  35*0,3*0,3*0,8 + 3*1,0*1,0*1,0</t>
  </si>
  <si>
    <t>Bednění základových patek svislé - zřízení, 35,0*1,3*0,2 + 3*4,1*0,2</t>
  </si>
  <si>
    <t>11,6</t>
  </si>
  <si>
    <t>Základové patky z prostého betonu C 20/25 pro sloupky - pouzdra do výkopů a bednění,  4*0,8*0,8*0,8</t>
  </si>
  <si>
    <t>2,1</t>
  </si>
  <si>
    <t>Bednění základových patek svislé - zřízení, 4,0*3,3*0,2</t>
  </si>
  <si>
    <t>Podklad z drceného kameniva tl. 20 cm pod hřiště, fr. 0 - 63 mm</t>
  </si>
  <si>
    <t>Založení trávníku výsevem travním semenem vč. Ošetření a zalití - po doplnění kolem vnějšího obvodu hřiště - 1,5*(16,0 + 11,0 + 6,5 + 24,0)</t>
  </si>
  <si>
    <t>86,3</t>
  </si>
  <si>
    <t>Dodávka travního semene 30 g/m2 m2 vč. Ztratného, 86,3 x 0,03 x 1,03</t>
  </si>
  <si>
    <t>Odplevelení  plochy pro osetí postřikem kolem haly</t>
  </si>
  <si>
    <t>18110 - 1102</t>
  </si>
  <si>
    <t>18130 - 1101</t>
  </si>
  <si>
    <t>Rozprostření ornice s urovnáním v rovině nebo ve svahu do 1:5 jednotlivě do 500 m2 v tl. 10 cm - vnější obvod hřiště, dle osetí</t>
  </si>
  <si>
    <t>Naložení ornice hor. 1-4 jednotlivě do 100 m3 pro doplnění zatrávněných ploch kolem hřiště, 86,3 x 0,1</t>
  </si>
  <si>
    <t>8,7</t>
  </si>
  <si>
    <t>Hnojení trávníku umělým hnojivem na široko, 2,5 kg/100 m2, 0,86 x 2,5</t>
  </si>
  <si>
    <t>2,2</t>
  </si>
  <si>
    <t>Vyčištění a úklid plochy po dokončení prací</t>
  </si>
  <si>
    <t>Osazení obrubníků ploch pro dlažby do lože z betonu, rovný, 21,6+23,9+7,0+11,0+14,7</t>
  </si>
  <si>
    <t>78,2</t>
  </si>
  <si>
    <t>Dodávka obrubníků betonových vel. 50 x 200 x 1000 mm, 1,05 x 78,2</t>
  </si>
  <si>
    <t>83,0</t>
  </si>
  <si>
    <t xml:space="preserve">Lože pod obrubníky z prostého betonu pro boční opěru, 78,2*0,3*0,2 </t>
  </si>
  <si>
    <t>4,7</t>
  </si>
  <si>
    <t>94195 - 5001</t>
  </si>
  <si>
    <t>Lešení lehké pomocné výška podlahy do 120 cm pro montáž oplocení, 1,0*(22,5+36,0+15,5+12,0)</t>
  </si>
  <si>
    <t>86,0</t>
  </si>
  <si>
    <t>Přesun hmot z pol. 2 - 6</t>
  </si>
  <si>
    <t>KONSTRUKCE TESAŘSKÉ</t>
  </si>
  <si>
    <t>KONSTRUKCE ZÁMEČNICKÉ - ATYP</t>
  </si>
  <si>
    <t>76213 - 4122</t>
  </si>
  <si>
    <t>Montáž bednění stěn z hoblovaných fošen na ocelové kotevní prvky - spodní část oplocení, 81,5 m x 0,6</t>
  </si>
  <si>
    <t>48,9</t>
  </si>
  <si>
    <t>76241 - 2101</t>
  </si>
  <si>
    <t>Montáž středových svlaků na bednění, 0,6 x 32,0</t>
  </si>
  <si>
    <t>Dodávka fošen modřínových hoblovaných š. 150 mm, tl. 40 mm, bez povrchové úpravy, (48,9 + 19,2*0,17)*1,1</t>
  </si>
  <si>
    <t>58,0</t>
  </si>
  <si>
    <t>Spojovací materiál nerezový pro uchycení fošen do ocelových prvků na sloupcích</t>
  </si>
  <si>
    <t>52,2</t>
  </si>
  <si>
    <t>M+D sloupků na tenis dle tabulky DN 102 mm vč. Napínacích mechanizmů, ozn. X17</t>
  </si>
  <si>
    <t>M+D osazovacích pouzder pro sloupky do sportovního povrchu, X17</t>
  </si>
  <si>
    <t>Montáž a dodávka nové basketbalové Pz konstrukce na sloupku vč. Desky vel. 120 x 90 cm se síťkou pro zabet. do základu, ozn. X02</t>
  </si>
  <si>
    <t>M+D ochrany sloupků basketbalové konstrukce z pěnového materiálu s potahem z plachtoviny dle projektu, ozn. X 03</t>
  </si>
  <si>
    <t>Dtto, ale ochrana sloupků oplocení ve spodní části výšky 200 cm, ozn. X22</t>
  </si>
  <si>
    <t>Položení a dodávka povrchu malého hřiště z litého polyuretanu EDPM vrchní probarvená v tl. 13 mm, zelená plocha, stanoveno elektronicky</t>
  </si>
  <si>
    <t>Montáž a dodávka lajnování pro basketbal, tenis, volejbal a nohejbal strojním nástřikem vč. Pronájmu stroje - bílá lajna  - 4*23,8 + 3*11,0 + 2*8,2 + 1*12,0 = 156,6 m, žlutá - 2*18,0 + 4*9,0 + 4*0,3 = 73,2 m, modrá - 2*9,0 + 2*0,6 = 19,2 m,  červená - 3*13,2 + 2*20,7 + 6*5,8 + 4*5,0 + 18*0,2 + 6*0,5 + 6,28*1,8*1,5 + 6,28*1,2*1,5 + 6*0,5 + 0,5 + 2*18,0 = 210,2 m</t>
  </si>
  <si>
    <t>459,2</t>
  </si>
  <si>
    <t>R776210009</t>
  </si>
  <si>
    <t xml:space="preserve">M+D sloupků rovných z ocelových trubek 80x3 mm, dl. 350 cm  s povrchovou úpravou Pz </t>
  </si>
  <si>
    <t>M+D výztuhy - vzpěr pro kotvení sítí z Pz oceli vel. 30x30x3 mm mezi sloupky, (2,5*28,0 + 1,14 + 2*2,59 + 2*2,06 + 1,0) = 81,5 m x ztratné 8 %</t>
  </si>
  <si>
    <t>M+D sítě ochranné polypropylénové, oka 45 x 45 mm tl. 3 mm zelená s osazením na ocelové výztuhy, (21,14 + 35,18 + 14,13 + 11,0 ) x 2,4 = 195,5 m2 , prořez 10%</t>
  </si>
  <si>
    <t>M+D pomocných ocelových konstrukcí pro zavěšení sítí na výztuhy s pozinkováním navařené, 81,5 x 4</t>
  </si>
  <si>
    <t>M+D ocelového nerezového lanka u spodní části sítě,  81,5 x 1,1</t>
  </si>
  <si>
    <t>M+D ocelových příložek z Pz oceli s ukotvením na sloupky, vel. 85x50x5 mm pro osazení bednění, (9,0 + 14,0 + 11,0) x 2 ks dl. 60 cm = 40,8*1,08 = 45,0 m,  1,962 kg/m s přivařením</t>
  </si>
  <si>
    <t>Dopravné materiálu na oplocení</t>
  </si>
  <si>
    <t>Bourání základů z prostého betonu - základy sloupků oplocení vč. Sloupků basketbalu, 36*0,15 + 2*0,8</t>
  </si>
  <si>
    <t>b</t>
  </si>
  <si>
    <t>Odstranění povrchu hřiště z polyuretanu</t>
  </si>
  <si>
    <t>u</t>
  </si>
  <si>
    <t>Odstranění asfaltové vrstvy hřiště  krycí v tl. 10 cm v ploše přes 50 m2</t>
  </si>
  <si>
    <t>asf</t>
  </si>
  <si>
    <t>11310 - 7625</t>
  </si>
  <si>
    <t>Dtto, ale podkladu hřiště  z drceného kameniva v tl. 250 mm</t>
  </si>
  <si>
    <t>Vytrhání obrub z obrubníků betonových vč. Lože kolem hřiště</t>
  </si>
  <si>
    <t>Demontáž stávajícího oplocení ze sítí na lankách ze sloupků, 3,0 x (21,2+25,0+14,0+10,5)</t>
  </si>
  <si>
    <t>Rpoložka</t>
  </si>
  <si>
    <t>Vybourání stávajících konstrukcí basketbalu ze základů</t>
  </si>
  <si>
    <t>Vybourání sloupků oplocení z betonu</t>
  </si>
  <si>
    <t>Vodorovná doprava  suti na skládku do 6 km se složením, celkem  do 30 km - upřesní se dle investora, ze sypkých materiálů, pol.  4</t>
  </si>
  <si>
    <t>361,3</t>
  </si>
  <si>
    <t>Příplatek za každý další 1 km, 24 x 361,3</t>
  </si>
  <si>
    <t>8671,2</t>
  </si>
  <si>
    <t>Vodorovná doprava  suti na skládku do 6 km se složením, celkem do 10 km - upřesní se dle investora, z betonu, pol. 1 + 5 + 7 + 8 + 9</t>
  </si>
  <si>
    <t>23,5</t>
  </si>
  <si>
    <t>Příplatek za každý další 1 km, 24 x 23,5</t>
  </si>
  <si>
    <t>564,0</t>
  </si>
  <si>
    <t>Vodorovná doprava  suti na skládku do 6 km se složením, celkem do 10 km - upřesní se dle investora, asfalt a umělé, pol. 2 + 3 + 6</t>
  </si>
  <si>
    <t>154,8</t>
  </si>
  <si>
    <t>Příplatek za každý další 1 km, 24 x 154,8</t>
  </si>
  <si>
    <t>3715,2</t>
  </si>
  <si>
    <t>Poplatek za uložení stavebního odpadu  na skládce plast + asfalt</t>
  </si>
  <si>
    <r>
      <t xml:space="preserve">část         : </t>
    </r>
    <r>
      <rPr>
        <b/>
        <sz val="10"/>
        <rFont val="Arial CE"/>
        <charset val="238"/>
      </rPr>
      <t xml:space="preserve">SO - 04  Sektor pro skok do dálky </t>
    </r>
  </si>
  <si>
    <t>12220 - 1100</t>
  </si>
  <si>
    <t>Sejmutí ornice v tl. Do 20 cm s vodorovným přemístěním do 100 m na meziskládku se složením, stanoveno elektronicky, 112,0x 0,2</t>
  </si>
  <si>
    <t>22,4</t>
  </si>
  <si>
    <t>Úprava pláně pod nové podkladní konstrukce s vyrovnáním a se zhutněním, 170,7 + 16,0 + 19,5 + 45,0</t>
  </si>
  <si>
    <t>251,2</t>
  </si>
  <si>
    <t>Odkopávka nezapažená v hor. 3 jednotlivě do 100 m3 pro spodní stavbu - rozšíření, 112,0*0,25 + 19,5*0,05 + 16,0*0,06 + 76,2*0,3*0,1</t>
  </si>
  <si>
    <t>32,3</t>
  </si>
  <si>
    <t>13120 - 1110</t>
  </si>
  <si>
    <t>Hloubení jam v hor. 3 ruční do 50 m3, pro doskočiště, 0,6*5,5*1,1</t>
  </si>
  <si>
    <t>3,6</t>
  </si>
  <si>
    <t>13120 - 1119</t>
  </si>
  <si>
    <t xml:space="preserve">Vodorovné přemístění zeminy do 10000 m na skládku - přebytečná ornice a nevhodná zemina, 22,4 - 14,2 + 32,3 + 3,6 </t>
  </si>
  <si>
    <t>44,1</t>
  </si>
  <si>
    <t>Příplatek za každý další 1 km - upřesní se dle dispozic zadavatele, 15 x  44,1</t>
  </si>
  <si>
    <t>661,5</t>
  </si>
  <si>
    <t>Poplatek za skládku zeminy, 2,0 x 44,1</t>
  </si>
  <si>
    <t>88,2</t>
  </si>
  <si>
    <t xml:space="preserve">Základové patky z prostého betonu C 20/25 pro pítko a lavičky do výkopů a bednění,  (5+1)*0,5*0,6*0,8 </t>
  </si>
  <si>
    <t>Bednění základových patek svislé - zřízení, 6*2,3*0,2</t>
  </si>
  <si>
    <t>2,8</t>
  </si>
  <si>
    <t>Základové pásy pro svislou obrubu doskočiště z prostého betonu C 20/25 částečně do bednění , 28,0*0,3*0,4</t>
  </si>
  <si>
    <t>3,4</t>
  </si>
  <si>
    <t>27331 - 3621</t>
  </si>
  <si>
    <t xml:space="preserve">Dtto, ale základová deska pod záchytnou vanu - obruba doskočiště, 28,0*0,7*0,12 </t>
  </si>
  <si>
    <t>2,4</t>
  </si>
  <si>
    <t xml:space="preserve">Bednění základových desek a pásů oboustranné snímatelné - zřízení,   28,0*2*0,2  + 28,0*2*0,4 </t>
  </si>
  <si>
    <t>33,6</t>
  </si>
  <si>
    <t>170,7</t>
  </si>
  <si>
    <t>Podklad z drceného kameniva fr. 8-16 mm, tl. 5 cm, dle dlažby</t>
  </si>
  <si>
    <t>19,5</t>
  </si>
  <si>
    <t>56473 - 1111</t>
  </si>
  <si>
    <t>Podklad z drceného kameniva tl. 10 cm pod dlažbu, fr. 0 - 63 mm</t>
  </si>
  <si>
    <t>56486 - 1111</t>
  </si>
  <si>
    <t>Podklad ze štěrkodrti tl. 20 cm fr. 16 - 32 mm, doskočiště, 8,38*5,22</t>
  </si>
  <si>
    <t>43,8</t>
  </si>
  <si>
    <t>107,0</t>
  </si>
  <si>
    <t>58331001R</t>
  </si>
  <si>
    <t>Dodávka křemičitého písku do doskočiště s urovnáním v tl. 40 cm, 8,38*5,22*0,4 x 1,1</t>
  </si>
  <si>
    <t>19,3</t>
  </si>
  <si>
    <t>Kladení dlažby chodníků z beton. zámkových dlažeb tl. 6 cm vč. Lože v tl. 3 cm</t>
  </si>
  <si>
    <t>59217R</t>
  </si>
  <si>
    <t>Dodávka zámkové betonové dlažby dle projektu tl. 6 cm , 19,5 x 1,05</t>
  </si>
  <si>
    <t>Montáž a dodávka odtokového žlabu s krycí mřížkou u dráhy vel. 160x215x1000 mm, dle projektu a výběru typu žlabu</t>
  </si>
  <si>
    <t>Dtto, ale vpustí od žlábku pro napojení do kanalizace</t>
  </si>
  <si>
    <t>Montáž potrubí DN 120 mm pro napojení odtoků od žlabu a pítka do kanalizace, bude dle skutečnosti</t>
  </si>
  <si>
    <t>4,0</t>
  </si>
  <si>
    <t>Dodávka trubek flexibilních  DN 150 mm, 1,05 x 4,0</t>
  </si>
  <si>
    <t>Napojení kanalizace a vodovodu na stávající  rozvody od žlabu a pítka -  bude provedeno dle možnosti napojení</t>
  </si>
  <si>
    <t>Založení trávníku výsevem travním semenem vč. Ošetření a zalití - po doplnění kolem skoku dalekého, 1,1*36,5 + 2*18,0*1,5</t>
  </si>
  <si>
    <t>94,2</t>
  </si>
  <si>
    <t>Dodávka travního semene 30 g/m2 m2 vč. Ztratného, 94,2 x 0,03 x 1,03</t>
  </si>
  <si>
    <t>Rozprostření ornice s urovnáním v rovině nebo ve svahu do 1:5 jednotlivě do 500 m2 v tl. Do 15 cm</t>
  </si>
  <si>
    <t>Naložení ornice hor. 1-4 jednotlivě do 100 m3 pro doplnění zatrávněných ploch kolem hřiště, 94,2 x 0,15</t>
  </si>
  <si>
    <t>14,2</t>
  </si>
  <si>
    <t>Hnojení trávníku umělým hnojivem na široko, 2,5 kg/100 m2, 0,942 x 2,5</t>
  </si>
  <si>
    <t>Vyčištění a úklid plochy po dokončení prací, 170,7 + 16,0 + 19,5 + 45,0</t>
  </si>
  <si>
    <t xml:space="preserve">Osazení obrubníků ploch pro dlažby do lože z betonu, rovný </t>
  </si>
  <si>
    <t>76,2</t>
  </si>
  <si>
    <t>Dodávka obrubníků betonových vel. 50 x 200 x 1000 mm, 1,05 x 76,2</t>
  </si>
  <si>
    <t>91786 - 2111</t>
  </si>
  <si>
    <t>Osazení obrubníků stojatých s gumou - doskočiště do lože z prostého betonu C 12/15</t>
  </si>
  <si>
    <t>28,0</t>
  </si>
  <si>
    <t xml:space="preserve">Lože pod obrubníky z prostého betonu pro boční opěru, 76,2*0,3*0,2  </t>
  </si>
  <si>
    <t>4,6</t>
  </si>
  <si>
    <t>Geotextilie netkaná pro separaci do 400 g / m2 pro doskočiště, 2*43,8*1,15</t>
  </si>
  <si>
    <t>101,0</t>
  </si>
  <si>
    <t>DROBNÁ ARCHITEKTURA</t>
  </si>
  <si>
    <t>Montáž nové obruby pískoviště vel. 150 x 150 cm z plastových prvků, ozn. X20</t>
  </si>
  <si>
    <t>2,3</t>
  </si>
  <si>
    <t>Dodávka skládacího rámu pískoviště z plastových prvků Traplast hnědé barvy, vel. 150x150 cm, výšky 30 cm</t>
  </si>
  <si>
    <t>Montáž a dodávka odrazového prkna před doskočištěm skoku dalekého kompletní vč. Osazovacího truhlíku a zaslepovacího prvku vel. 1200x300x60 mm -  dle výběru, ozn, X07</t>
  </si>
  <si>
    <t>Osazení a dodávka nové  zakrývací plachty doskočiště vč. Kotvení, vel. 1100 x 700 cm, ozn. X30</t>
  </si>
  <si>
    <t>77,0</t>
  </si>
  <si>
    <t>Opatrná demontáž stávajících laviček dřevěných s betonovými nohami</t>
  </si>
  <si>
    <t>Nové osazení a ukotvení stávajících laviček s ukotvením a potřebnou opravou</t>
  </si>
  <si>
    <t>Osazení, dodávka a montáž nového nerezového vodního pítka s napojením na rozvod vody ze sociálek a kanalizace vel. 30x30x101 cm na betonový základ ozn. X04</t>
  </si>
  <si>
    <t>Montáž - položení a dodávka sportovního povrchu  z litého polyuretanu SW v tl. 18 mm na asfalt  - rozběh dálka, stanoveno elektronicky, skl. S2</t>
  </si>
  <si>
    <t>Montáž - položení a dodávka vodopropustného povrchu  z polyuretanového mulče tl. 20 mm a SBR granulátu v tl. 30 mm, stanoveno elektronicky, skl. S4</t>
  </si>
  <si>
    <t xml:space="preserve">Montáž a dodávka lajnování pro rozběh skoků strojním nástřikem vč. Pronájmu stroje - bílá lajna  - 45,0+37,0+33,0+45,0  =  m, </t>
  </si>
  <si>
    <t>160,0</t>
  </si>
  <si>
    <t>Montáž a dodávka betonové obruby doskočiště  s vrchním pryžovým profilem do lože z betonu, vel. 60x400x1000 mm, č. 04501000, 2*(8,5+5,3)</t>
  </si>
  <si>
    <t>Montáž a dodávka kompletní záchytné vany s gumovou rohoží , vel. 1000x500x140 mm, č. 04571000, 22 x 1,0 + 6 x 0,67</t>
  </si>
  <si>
    <t>11310 - 7330</t>
  </si>
  <si>
    <t>Odstranění  podkladů v tl. 300 mm,písek doskočiště v ploše do 50 m2</t>
  </si>
  <si>
    <t>39,2</t>
  </si>
  <si>
    <t>0,66</t>
  </si>
  <si>
    <t>11310 - 7510</t>
  </si>
  <si>
    <t>Dtto, ale z kameniva v tl. 100 mm do 50 m2</t>
  </si>
  <si>
    <t>0,22</t>
  </si>
  <si>
    <t>Vytrhání obrub z obrubníků betonových vč. Lože kolem rozběhu</t>
  </si>
  <si>
    <t>Bourání základů z prostého betonu kolem doskočiště, 2*(5,0+9,0) x 0,25*0,4</t>
  </si>
  <si>
    <t>Vybourání betonového lože do 50 m2 pod asfaltem v tl.  15 cm</t>
  </si>
  <si>
    <t>Odstranění povrchu rozběhu z polyuretanu</t>
  </si>
  <si>
    <t>h</t>
  </si>
  <si>
    <t>11310 - 8308</t>
  </si>
  <si>
    <t>Odstranění asfaltové vrstvy krycí v tl. 8 cm v ploše do 50 m2</t>
  </si>
  <si>
    <t>11310 - 8310</t>
  </si>
  <si>
    <t>Dtto, ale podkladu z asfaltu pod rozběhem</t>
  </si>
  <si>
    <t>11310 - 7525</t>
  </si>
  <si>
    <t>Dtto, ale podkladu rozběhu z drceného kameniva v tl. 250 mm</t>
  </si>
  <si>
    <t>Demontáž stávajících ocelových roštů kolem doskočiště</t>
  </si>
  <si>
    <t>Odstranění stávajících laviček do suti</t>
  </si>
  <si>
    <t>Odstranění stávající obruby pískoviště vč. Písku</t>
  </si>
  <si>
    <t>Odstranění stávajícího mycího žlabu</t>
  </si>
  <si>
    <t>Zaslepení stávajících vpustí s odstraněním poklopů a úpravou terénu</t>
  </si>
  <si>
    <t>Vodorovná doprava  suti na skládku do 6 km se složením, celkem  do 30 km - upřesní se dle investora, ze sypkých materiálů, pol.  1,2,9,12</t>
  </si>
  <si>
    <t>62,0</t>
  </si>
  <si>
    <t>Příplatek za každý další 1 km, 24 x 62,0</t>
  </si>
  <si>
    <t>1488,0</t>
  </si>
  <si>
    <t>Vodorovná doprava  suti na skládku do 6 km se složením, celkem do 10 km - upřesní se dle investora, z betonu, pol. 3-5 + 10,11,13-15</t>
  </si>
  <si>
    <t>40,6</t>
  </si>
  <si>
    <t>Příplatek za každý další 1 km, 24 x 40,6</t>
  </si>
  <si>
    <t>974,4</t>
  </si>
  <si>
    <t>Vodorovná doprava  suti na skládku do 6 km se složením, celkem do 10 km - upřesní se dle investora, asfalt a umělé, pol.  6-8</t>
  </si>
  <si>
    <t>26,9</t>
  </si>
  <si>
    <t>Příplatek za každý další 1 km, 24 x 26,9</t>
  </si>
  <si>
    <t>645,6</t>
  </si>
  <si>
    <r>
      <t xml:space="preserve">část         : </t>
    </r>
    <r>
      <rPr>
        <b/>
        <sz val="10"/>
        <rFont val="Arial CE"/>
        <charset val="238"/>
      </rPr>
      <t>SO - 05  Malé  hřiště</t>
    </r>
  </si>
  <si>
    <t>Sejmutí ornice v tl. 30 cm v ploše do 400 m2 s vodorovným přemístěním do 100 m na meziskládku se složením, u opěrné zdi, 12,0*1,5*0,3</t>
  </si>
  <si>
    <t>5,4</t>
  </si>
  <si>
    <t>18120 - 1102</t>
  </si>
  <si>
    <t>Úprava pláně pod nové podkladní konstrukce s vyrovnáním a se zhutněním, 107,0 + 12,0*0,6</t>
  </si>
  <si>
    <t>114,2</t>
  </si>
  <si>
    <t>Hloubení rýh š. do 60 cm v hor. 3 do 100 m3 pro  obrubníky a palisádu, dle lože, 25,4*0,3*0,2 + 5,5*0,4*0,4</t>
  </si>
  <si>
    <t>2,5</t>
  </si>
  <si>
    <t>Hloubení šachet pro patky v hor. 3 ruční do 100 m3, dle základů</t>
  </si>
  <si>
    <t>17410 - 1102</t>
  </si>
  <si>
    <t>Zásyp ruční se zhutněním za palisádami , 14,0*0,7*0,9 + 7,0*0,5*0,5</t>
  </si>
  <si>
    <t>10,7</t>
  </si>
  <si>
    <t>Naložení zeminy hor. 1-4 pro zásyp do 100 m3</t>
  </si>
  <si>
    <t>16220 - 1102</t>
  </si>
  <si>
    <t>Vodorovné přemístění - Dovoz zeminy do 50 m hor. 1-4 pro zásyp</t>
  </si>
  <si>
    <t>Základové patky z prostého betonu C 20/25 pro sloupky oplocení a basketu do výkopů a bednění,  10*0,3*0,3*0,8 + 2*1,0*1,0*1,0</t>
  </si>
  <si>
    <t>Bednění základových patek svislé - zřízení, 10,0*1,3*0,2 + 2*2,1*0,3</t>
  </si>
  <si>
    <t>5,2</t>
  </si>
  <si>
    <t>Beton základových pásů prostý C 20/25, 11,93*0,35*0,8</t>
  </si>
  <si>
    <t>Bednění základových pásů oboustranné snímatelné - zřízení, 13,0*2*0,4</t>
  </si>
  <si>
    <t>10,4</t>
  </si>
  <si>
    <t>Podklad z drceného kameniva fr. 8-16 mm, tl. 5 cm, dle překládané dlažby</t>
  </si>
  <si>
    <t>0,6</t>
  </si>
  <si>
    <t>1,2</t>
  </si>
  <si>
    <t>32010 - 1111</t>
  </si>
  <si>
    <t>Osazení prefa prvků hladkých SESTAVENÝCH DO TRIBUNY do 1000 kg/ks jednotlivě, 1,6*0,4*0,4*6 + 0,4*0,4*0,8*2</t>
  </si>
  <si>
    <t>1,8</t>
  </si>
  <si>
    <t>Dodávka prefa na tribunu - bloky hladké se zkosenou hranou přírodní, ozn. B1 dle projektu vč. Dopravy, vel. 80*40*40 cm, ozn. X19</t>
  </si>
  <si>
    <t>Dtto, ale ozn. B2, vel. 160*40*40 cm, ozn. X19</t>
  </si>
  <si>
    <t>Řezání betonových bloků pro zkosení</t>
  </si>
  <si>
    <t>Osazení betonové palisády do š.  20 cm, výšky do 90 cm do základu z prostého  betonu</t>
  </si>
  <si>
    <t>5,5</t>
  </si>
  <si>
    <t>33892 - 0023</t>
  </si>
  <si>
    <t>Osazení betonové palisády do š. 20 cm, výšky do 120 cm do základu z prostého  betonu</t>
  </si>
  <si>
    <t>Dodávka betonových palisád vel. 12x16,5 cm, výšky 60 cm, 5,5 : 0,12 x 1,02</t>
  </si>
  <si>
    <t>47,0</t>
  </si>
  <si>
    <t>Dodávka betonových palisád vel. 12x16,5 cm, výšky 100 cm, 12,0 : 0,12 x 1,02</t>
  </si>
  <si>
    <t>102,0</t>
  </si>
  <si>
    <t>33817 - 1112</t>
  </si>
  <si>
    <t>Osazení sloupků ocelových oplocení výšky nad zemí 300 cm se zabetonováním</t>
  </si>
  <si>
    <t>33817 - 1122</t>
  </si>
  <si>
    <t>Osazení sloupků ocelových oplocení výšky nad zemí 400 cm se zabetonováním</t>
  </si>
  <si>
    <t>Dtto, ale sloupků pro desku basketbalu</t>
  </si>
  <si>
    <t>Vyčištění a úklid plochy po dokončení prací, 107,0 + 12,0*0,6</t>
  </si>
  <si>
    <t>25,4</t>
  </si>
  <si>
    <t>Dodávka obrubníků betonových vel. 50 x 200 x 1000 mm, 1,05 x 25,4</t>
  </si>
  <si>
    <t>27,0</t>
  </si>
  <si>
    <t xml:space="preserve">Lože pod obrubníky z prostého betonu pro boční opěru, 25,4*0,3*0,2 </t>
  </si>
  <si>
    <t>1,6</t>
  </si>
  <si>
    <t>Lože pod palisády výšky 60 cm z prostého betonu pro boční opěru,  5,5*0,4*0,3</t>
  </si>
  <si>
    <t xml:space="preserve">Kotvy chemické s vyvrtáním otvoru do betonu M10 do hl. 90 mm - osazování  plastových laviček tribuny, 6,0*6,0 + 2*4,0 </t>
  </si>
  <si>
    <t>Lešení lehké pomocné výška podlahy do 120 cm pro montáž oplocení, 1,0*(7,0+6,0+4,0)</t>
  </si>
  <si>
    <t>17,0</t>
  </si>
  <si>
    <t>94195 - 5002</t>
  </si>
  <si>
    <t>Dtto, ale výšky do 190 cm, 1,0*14,0</t>
  </si>
  <si>
    <t>Montáž a osazení plastových laviček tribuny na betonové prefabrikáty, 6,0*1,6*0,4 + 2*0,8*0,4</t>
  </si>
  <si>
    <t>Dodávka laviček - sedáků z plastových prvků 44x22 mm vč. Svlaků z profilu 70x30 mm, vel. 400x20x1600 mm, 11,2*0,4*1,1</t>
  </si>
  <si>
    <t>Seříznutí sedáků do šikmého napojení dle projektu, 2 x 0,4</t>
  </si>
  <si>
    <t>Spojovací materiál pro montáž a sestavení laviček nerezový</t>
  </si>
  <si>
    <t>Položení a dodávka grafiky z celoprobarveného EPDM - skákací panák, geometrické tvary vel. 250 x 75 cm, ozn. X 27</t>
  </si>
  <si>
    <t>Položení a dodávka grafiky z celoprobarveného EPDM - skok z místa, geometrické tvary vel. 350 x 76,5 cm, ozn. X 28</t>
  </si>
  <si>
    <t>Dtto, ale výšky 350 cm</t>
  </si>
  <si>
    <t>M+D výztuhy - vzpěr pro kotvení sítí z Pz oceli vel. 35x35x3 mm mezi sloupky, (4*3,3 + 3,4 + 2*3,0 + 3,1 + 3,5) = 29,2 m x ztratné 8 %</t>
  </si>
  <si>
    <t>M+D sítě ochranné polypropylénové, oka 45 x 45 mm tl. 3 mm zelená s osazením na ocelové výztuhy, (13,2*4,0 + 3,0*(3,4 + 6,0 + 3,5 + 4,1) ) = 103,8 m2 , prořez 10%</t>
  </si>
  <si>
    <t>M+D pomocných ocelových konstrukcí pro zavěšení sítí na výztuhy s pozinkováním navařené, 29,2 x 4</t>
  </si>
  <si>
    <t>M+D ocelového nerezového lanka u spodní části sítě, /13,2 + 3,4 + 6,0 + 3,5) x 1,1</t>
  </si>
  <si>
    <t>M+D zátěžového lanka na odhrnovací spodní části sítě, (1,8 + 1,8) x 1,1</t>
  </si>
  <si>
    <t>Bourání základů z prostého betonu - základy sloupků oplocení vč. Sloupků basketbalu, 11*0,15 + 2*0,8</t>
  </si>
  <si>
    <t>štěrk</t>
  </si>
  <si>
    <t>Bourání základového zdiva z prostého betonu za dřevěným bedněním, 10,5 x 0,3 x 0,5</t>
  </si>
  <si>
    <t>98110 - 1112</t>
  </si>
  <si>
    <t>Demolice dřevěné kompletní konstrukce tribuny do suti rozebráním, 10,5*1,0*0,2 + 10,5*0,3*0,6</t>
  </si>
  <si>
    <t>Demontáž stávajícího oplocení ze sítí na lankách ze sloupků, 3,0 x (11,0+3,5+6,0+13,0+6,0)</t>
  </si>
  <si>
    <t>Vodorovná doprava  suti na skládku do 6 km se složením, celkem  do 30 km - upřesní se dle investora, ze sypkých materiálů, pol.  4+5</t>
  </si>
  <si>
    <t>56,8</t>
  </si>
  <si>
    <t>Příplatek za každý další 1 km, 24 x 56,8</t>
  </si>
  <si>
    <t>1363,2</t>
  </si>
  <si>
    <t>Vodorovná doprava  suti na skládku do 6 km se složením, celkem do 10 km - upřesní se dle investora, z betonu, pol. 1 + 6 + 7 + 10 +11</t>
  </si>
  <si>
    <t>19,0</t>
  </si>
  <si>
    <t>Příplatek za každý další 1 km, 24 x 19,0</t>
  </si>
  <si>
    <t>456,0</t>
  </si>
  <si>
    <t>Vodorovná doprava  suti na skládku do 6 km se složením, celkem do 10 km - upřesní se dle investora, asfalt a umělé, pol. 2 + 3 + 8 + 9</t>
  </si>
  <si>
    <t>Příplatek za každý další 1 km, 24 x 25,4</t>
  </si>
  <si>
    <t>609,6</t>
  </si>
  <si>
    <t>Rekonstrukce sportovišť ZŠ Jeseniova                                                        SO - 06 Kácení, náhradní výsadba</t>
  </si>
  <si>
    <t>Výkaz výměr</t>
  </si>
  <si>
    <t xml:space="preserve">Poř. č. </t>
  </si>
  <si>
    <t xml:space="preserve">Předčíslí </t>
  </si>
  <si>
    <t>mj</t>
  </si>
  <si>
    <t>Cena v Kč</t>
  </si>
  <si>
    <t>Hmotnost v t</t>
  </si>
  <si>
    <t>Jednotka</t>
  </si>
  <si>
    <t>jednotka</t>
  </si>
  <si>
    <t>dodávka</t>
  </si>
  <si>
    <t>montáž</t>
  </si>
  <si>
    <t>SOUPIS PRACÍ</t>
  </si>
  <si>
    <t xml:space="preserve">Kácení </t>
  </si>
  <si>
    <t>112 10-</t>
  </si>
  <si>
    <t>Pokácení stromu postupné se spuštěním části kmene a koruny o průměru na řezné ploše pařezu:</t>
  </si>
  <si>
    <t>přes 100 do 200 mm</t>
  </si>
  <si>
    <t>přes 300 do 400 mm</t>
  </si>
  <si>
    <t>přes 400  do 500 mm</t>
  </si>
  <si>
    <t>11120-1101</t>
  </si>
  <si>
    <t>Odstranění nevhodných dřevin v rovině, s odstraněním pařezu do 1000 m2</t>
  </si>
  <si>
    <r>
      <t>m</t>
    </r>
    <r>
      <rPr>
        <vertAlign val="superscript"/>
        <sz val="10"/>
        <color indexed="8"/>
        <rFont val="Times New Roman"/>
        <family val="1"/>
        <charset val="238"/>
      </rPr>
      <t>2</t>
    </r>
  </si>
  <si>
    <t>množství je orientační</t>
  </si>
  <si>
    <t>112 20-</t>
  </si>
  <si>
    <t>Odstranění pařezu v rovině o průměru  na řezné ploše</t>
  </si>
  <si>
    <t>184 880-71</t>
  </si>
  <si>
    <t xml:space="preserve">Ochrana kmene bedněním </t>
  </si>
  <si>
    <t>zřízení</t>
  </si>
  <si>
    <t>odstranění</t>
  </si>
  <si>
    <t>orientačně je počítáno 4 ks dřevin</t>
  </si>
  <si>
    <t>Kácení  a ochrana dřevin celkem</t>
  </si>
  <si>
    <t>Vysazení náhradní výsadby</t>
  </si>
  <si>
    <t>183 10-1214</t>
  </si>
  <si>
    <t>Hloubení jemek v zemině tř 1-4, s 50% výměnou půdy, objemu 0,05-0,125m3</t>
  </si>
  <si>
    <t>184 10-2110</t>
  </si>
  <si>
    <t xml:space="preserve">Výsadba keřů do předem připravené jamky  v rovině </t>
  </si>
  <si>
    <t>184 80-1131</t>
  </si>
  <si>
    <t xml:space="preserve">Ošetření vysazených dřevin ve skupině </t>
  </si>
  <si>
    <t>185 85-1111</t>
  </si>
  <si>
    <r>
      <t>Jednorázová zálivka</t>
    </r>
    <r>
      <rPr>
        <sz val="8"/>
        <color indexed="8"/>
        <rFont val="Times New Roman"/>
        <family val="1"/>
        <charset val="238"/>
      </rPr>
      <t xml:space="preserve"> (1000 l -1m3 )+ </t>
    </r>
    <r>
      <rPr>
        <sz val="10"/>
        <color indexed="8"/>
        <rFont val="Times New Roman"/>
        <family val="1"/>
        <charset val="238"/>
      </rPr>
      <t>dovoz vody, keře 40l/kus (40*12)</t>
    </r>
  </si>
  <si>
    <r>
      <t>m</t>
    </r>
    <r>
      <rPr>
        <vertAlign val="superscript"/>
        <sz val="10"/>
        <color indexed="8"/>
        <rFont val="Times New Roman"/>
        <family val="1"/>
        <charset val="238"/>
      </rPr>
      <t>3</t>
    </r>
  </si>
  <si>
    <t>Práce celkem</t>
  </si>
  <si>
    <t>MATERIÁL</t>
  </si>
  <si>
    <t>Ornice ( 1 m3 - 1,4 t ) + trocha rašeliny</t>
  </si>
  <si>
    <t>Hnojivo Sylvamix (2tab/keř) , (1tab - 1 g )</t>
  </si>
  <si>
    <t>tab</t>
  </si>
  <si>
    <t>Ztratné  1%</t>
  </si>
  <si>
    <t>ROSTLINNÝ MATERIÁL</t>
  </si>
  <si>
    <t>Keře</t>
  </si>
  <si>
    <t>Prunus laurocerasus ‘Caucasica’  kontejner 2.5l</t>
  </si>
  <si>
    <t>Viburnum pragense kontejner 2.5l</t>
  </si>
  <si>
    <t>Kerria japonica kon. 1.5l</t>
  </si>
  <si>
    <t>Physocarpus opulifolius kon. 2.5l</t>
  </si>
  <si>
    <t>Laburnum anagyroides kon. 5l</t>
  </si>
  <si>
    <t>Physocarpus opulifolius Diabolo kon. 2.5l</t>
  </si>
  <si>
    <t>Ztratné  10%</t>
  </si>
  <si>
    <t>998 23 - 1311</t>
  </si>
  <si>
    <t>Přesun hmot pro sadovnické a krajinářské úpravy do 5000m vodorovně, bez svislého přesunu</t>
  </si>
  <si>
    <t>určení ceny je vymezeno nejmenší skladovací plochou o velikosti 10 m2/ 1t hmotnosti</t>
  </si>
  <si>
    <t>Materiál celkem</t>
  </si>
  <si>
    <t>REKAPITULACE</t>
  </si>
  <si>
    <t>Zahradnické práce</t>
  </si>
  <si>
    <t>specifikace materiálu</t>
  </si>
  <si>
    <t>H S V  celkem</t>
  </si>
  <si>
    <t>zařízení staveniště</t>
  </si>
  <si>
    <t>kompletační činnost</t>
  </si>
  <si>
    <t>inženýrská činnost</t>
  </si>
  <si>
    <t>DPH</t>
  </si>
  <si>
    <t>{a8acb57a-69fe-455b-a12e-05e017da1621}</t>
  </si>
  <si>
    <t>2</t>
  </si>
  <si>
    <t>KRYCÍ LIST SOUPISU PRACÍ</t>
  </si>
  <si>
    <t>v ---  níže se nacházejí doplnkové a pomocné údaje k sestavám  --- v</t>
  </si>
  <si>
    <t>False</t>
  </si>
  <si>
    <t>Stavba:</t>
  </si>
  <si>
    <t>REKONSTRUKCE SPORTOVIŠŤ ZŠ JESENIOVA PRAHA 3</t>
  </si>
  <si>
    <t>KSO:</t>
  </si>
  <si>
    <t/>
  </si>
  <si>
    <t>CC-CZ:</t>
  </si>
  <si>
    <t>Místo:</t>
  </si>
  <si>
    <t>ZŠ JESENIOVA PRAHA 3</t>
  </si>
  <si>
    <t>Datum:</t>
  </si>
  <si>
    <t>Zadavatel:</t>
  </si>
  <si>
    <t>IČ:</t>
  </si>
  <si>
    <t>MĚSTSKÁ ČÁST PRAHA 3</t>
  </si>
  <si>
    <t>DIČ:</t>
  </si>
  <si>
    <t>Zhotovitel:</t>
  </si>
  <si>
    <t>BUDE VYBRÁN</t>
  </si>
  <si>
    <t>Projektant:</t>
  </si>
  <si>
    <t>SPORTOVNÍ PROJEKTY S.R.O.</t>
  </si>
  <si>
    <t>Zpracovatel:</t>
  </si>
  <si>
    <t>DAVID MÜLLER</t>
  </si>
  <si>
    <t>Poznámka:</t>
  </si>
  <si>
    <t>Cena bez DPH</t>
  </si>
  <si>
    <t>Základ daně</t>
  </si>
  <si>
    <t>Sazba daně</t>
  </si>
  <si>
    <t>Výše daně</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</si>
  <si>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</si>
  <si>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</si>
  <si>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</si>
  <si>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</si>
  <si>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</si>
  <si>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</si>
  <si>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</si>
  <si>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</si>
  <si>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</si>
  <si>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</si>
  <si>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</si>
  <si>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</si>
  <si>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</si>
  <si>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</si>
  <si>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ČLENĚNÍ SOUPISU PRACÍ</t>
  </si>
  <si>
    <t>Kód dílu - Popis</t>
  </si>
  <si>
    <t>Cena celkem [CZK]</t>
  </si>
  <si>
    <t>Náklady ze soupisu prací</t>
  </si>
  <si>
    <t>-1</t>
  </si>
  <si>
    <t>HSV - Práce a dodávky HSV</t>
  </si>
  <si>
    <t xml:space="preserve">    1 - Zemní práce</t>
  </si>
  <si>
    <t xml:space="preserve">    4 - Vodorovné konstrukce</t>
  </si>
  <si>
    <t xml:space="preserve">    5 - Komunikace pozemní</t>
  </si>
  <si>
    <t xml:space="preserve">    8 - Trubní vedení</t>
  </si>
  <si>
    <t xml:space="preserve">    997 - Přesun sutě</t>
  </si>
  <si>
    <t xml:space="preserve">    AK8P - Akumulace vody - VRTÁNÍ V CENĚ, PROVEDENO VÝROBCEM</t>
  </si>
  <si>
    <t xml:space="preserve">    ČS7P - Čerpací stanice</t>
  </si>
  <si>
    <t xml:space="preserve">    Technologie závlahy - Technologie závlahy</t>
  </si>
  <si>
    <t xml:space="preserve">    ZK - Zařízení staveniště, zkoušky, ostatní náklady </t>
  </si>
  <si>
    <t>PČ</t>
  </si>
  <si>
    <t>Typ</t>
  </si>
  <si>
    <t>Kód</t>
  </si>
  <si>
    <t>Popis</t>
  </si>
  <si>
    <t>MJ</t>
  </si>
  <si>
    <t>J.cena [CZK]</t>
  </si>
  <si>
    <t>Cenová soustava</t>
  </si>
  <si>
    <t>J. Nh [h]</t>
  </si>
  <si>
    <t>Nh celkem [h]</t>
  </si>
  <si>
    <t>J. hmotnost [t]</t>
  </si>
  <si>
    <t>Hmotnost celkem [t]</t>
  </si>
  <si>
    <t>J. suť [t]</t>
  </si>
  <si>
    <t>Suť Celkem [t]</t>
  </si>
  <si>
    <t>Náklady soupisu celkem</t>
  </si>
  <si>
    <t>D</t>
  </si>
  <si>
    <t>HSV</t>
  </si>
  <si>
    <t>Práce a dodávky HSV</t>
  </si>
  <si>
    <t>1</t>
  </si>
  <si>
    <t>ROZPOCET</t>
  </si>
  <si>
    <t>Zemní práce</t>
  </si>
  <si>
    <t>K</t>
  </si>
  <si>
    <t>131201101R1</t>
  </si>
  <si>
    <t>Hloubení jam nezapažených v hornině tř. 3 objemu do 100 m3 - akumulace, armaturní šachta 29m2 x 2,37 = 68,73m3</t>
  </si>
  <si>
    <t>4</t>
  </si>
  <si>
    <t>-1163307842</t>
  </si>
  <si>
    <t>3</t>
  </si>
  <si>
    <t>132101101R2</t>
  </si>
  <si>
    <t>Hloubení rýh šířky do 600 mm v hornině tř. 1 a 2 objemu do 100 m3 - výkop pro potubí a kabely ČS-SPORTOVNÍ PLOCHA 174x0,3x0,65=33,93, V. PŘÍKOP 65x0,3x0,65=12,68, PŘÍPRAVA 55x0,3x0,65=10,73</t>
  </si>
  <si>
    <t>-676517079</t>
  </si>
  <si>
    <t>132212122</t>
  </si>
  <si>
    <t>Hloubení zapažených rýh šířky do 800 mm v nesoudržných horninách třídy těžitelnosti I skupiny 3 ručně ČS-ŠKOLA-STUDNA 5+39,6+3=47,6*0,3*0,65=9,282</t>
  </si>
  <si>
    <t>1318888323</t>
  </si>
  <si>
    <t>5</t>
  </si>
  <si>
    <t>1396011103R1</t>
  </si>
  <si>
    <t>Ruční výkop jam pro připojovací hydrant, postřikovače 2+5</t>
  </si>
  <si>
    <t>918667153</t>
  </si>
  <si>
    <t>6</t>
  </si>
  <si>
    <t>162206113R22</t>
  </si>
  <si>
    <t xml:space="preserve">Vodorovné ruční přemístění výkopku do 100 m </t>
  </si>
  <si>
    <t>-134136427</t>
  </si>
  <si>
    <t>7</t>
  </si>
  <si>
    <t>162701103</t>
  </si>
  <si>
    <t>Vodorovné přemístění do 8000 m výkopku/sypaniny z horniny tř. 1 až 4 - akumulace 68,73-30,99=37,74 m3 + hřiště174*0,3*0,35=18,27m3 + škola 47,6*0,3*0,35=5m3   V. PŘÍKOP 65x0,3x0,35=6,83,  PŘÍPRAVA 55x0,3x0,35=5,78 (73,62m3)</t>
  </si>
  <si>
    <t>-1531884525</t>
  </si>
  <si>
    <t>8</t>
  </si>
  <si>
    <t>174101101</t>
  </si>
  <si>
    <t>Zásyp jam, šachet rýh nebo kolem objektů sypaninou se zhutněním - akumulace 68,73-30,99=37,74 m3</t>
  </si>
  <si>
    <t>1321773898</t>
  </si>
  <si>
    <t>9</t>
  </si>
  <si>
    <t>17410310R3</t>
  </si>
  <si>
    <t>Zásyp se zhutněním po vrstvách - výkop pro potubí a kabely 174 m hřiště + 47,6 m škola + 65m příkop + 55m příprava +  = 174+47,6+65+55= 341,6*0,3*0,6=61,49m3</t>
  </si>
  <si>
    <t>1628289519</t>
  </si>
  <si>
    <t>10</t>
  </si>
  <si>
    <t>M</t>
  </si>
  <si>
    <t>58331200R43</t>
  </si>
  <si>
    <t>štěrkopísek netříděný zásypový -  hřiště174*0,3*0,35=18,27m3 + škola 47,6*0,3*0,35=5m3 V. PŘÍKOP 65x0,3x0,35=6,83m3,  PŘÍPRAVA 55x0,3x0,35=5,78m3 = 35,88*1,8 = 64,584t včetně dopravy</t>
  </si>
  <si>
    <t>-670255237</t>
  </si>
  <si>
    <t>11</t>
  </si>
  <si>
    <t>18234766R3</t>
  </si>
  <si>
    <t>Finální úprava povrchu po provedení zemních prací, ruční zapravení, přesev včetně osiva</t>
  </si>
  <si>
    <t>-808803062</t>
  </si>
  <si>
    <t>Vodorovné konstrukce</t>
  </si>
  <si>
    <t>12</t>
  </si>
  <si>
    <t>451572111R3</t>
  </si>
  <si>
    <t>Lože pod potrubí otevřený výkop z kameniva drobného těženého 341,6m x 0,3 x 0,05 = 5,1124m3 kpl. včetně kameniva a dopravy</t>
  </si>
  <si>
    <t>1671224808</t>
  </si>
  <si>
    <t>Komunikace pozemní</t>
  </si>
  <si>
    <t>13</t>
  </si>
  <si>
    <t>564831111R4</t>
  </si>
  <si>
    <t>Podklad ze štěrkodrtě ŠD tl 100 mm - podklad akumulace, vč. dopravy</t>
  </si>
  <si>
    <t>-1593946530</t>
  </si>
  <si>
    <t>14</t>
  </si>
  <si>
    <t>5833120R5</t>
  </si>
  <si>
    <t>Drcené kamenivo pro podklad akumulace f=0/32  23,76*0,1</t>
  </si>
  <si>
    <t>1023260738</t>
  </si>
  <si>
    <t>Trubní vedení</t>
  </si>
  <si>
    <t>15</t>
  </si>
  <si>
    <t>87116114R22</t>
  </si>
  <si>
    <t>Montáž potrubí z PE100 SDR 17 otevřený výkop  D 50x3 mm ČS-plocha + ČS-škola + ČS-studna + příkop + příprava</t>
  </si>
  <si>
    <t>-199727809</t>
  </si>
  <si>
    <t>16</t>
  </si>
  <si>
    <t>87116114R31</t>
  </si>
  <si>
    <t>Montáž potrubí z PE100 SDR 17 - 50x3mm objímkou na konstrukce včetně izolování</t>
  </si>
  <si>
    <t>-559705149</t>
  </si>
  <si>
    <t>17</t>
  </si>
  <si>
    <t>WVNEM50/3M PN10N</t>
  </si>
  <si>
    <t>HDPE  TRUBKA 50x3 NÁV.</t>
  </si>
  <si>
    <t>-632533891</t>
  </si>
  <si>
    <t>18</t>
  </si>
  <si>
    <t>WVNEM50/3 PN10</t>
  </si>
  <si>
    <t>HDPE  TRUBKA 50x3 + izolace 13 mm + objímka á500mm</t>
  </si>
  <si>
    <t>-870581940</t>
  </si>
  <si>
    <t>19</t>
  </si>
  <si>
    <t>WVNEM50 PN10</t>
  </si>
  <si>
    <t>HDPE  TVAROVKA SVĚRNÁ 50</t>
  </si>
  <si>
    <t>-237443626</t>
  </si>
  <si>
    <t>997</t>
  </si>
  <si>
    <t>Přesun sutě</t>
  </si>
  <si>
    <t>20</t>
  </si>
  <si>
    <t>997223855R1</t>
  </si>
  <si>
    <t>Poplatek za uložení na skládce (skládkovné) zeminy a kameniva 73,62 x 1,8 = 132,516 t</t>
  </si>
  <si>
    <t>1939685053</t>
  </si>
  <si>
    <t>AK8P</t>
  </si>
  <si>
    <t>Akumulace vody - VRTÁNÍ V CENĚ, PROVEDENO VÝROBCEM</t>
  </si>
  <si>
    <t>21</t>
  </si>
  <si>
    <t>AK8P0</t>
  </si>
  <si>
    <t>Betonová armaturní nádrž 6m3, doprava na místo stavby</t>
  </si>
  <si>
    <t>838653525</t>
  </si>
  <si>
    <t>22</t>
  </si>
  <si>
    <t>AK8P1-3</t>
  </si>
  <si>
    <t>Betonová akumulační nádrž 16m3, doprava na místo stavby</t>
  </si>
  <si>
    <t>-300717727</t>
  </si>
  <si>
    <t>23</t>
  </si>
  <si>
    <t>AK8P2</t>
  </si>
  <si>
    <t xml:space="preserve">Osazení pomocí jeřábu včetně dopravy soupravy na místo stavby </t>
  </si>
  <si>
    <t>-347554190</t>
  </si>
  <si>
    <t>24</t>
  </si>
  <si>
    <t>AK8P3</t>
  </si>
  <si>
    <t>Vstupní krček, poklop</t>
  </si>
  <si>
    <t>1978755547</t>
  </si>
  <si>
    <t>ČS7P</t>
  </si>
  <si>
    <t>Čerpací stanice</t>
  </si>
  <si>
    <t>25</t>
  </si>
  <si>
    <t>CS12H3-1</t>
  </si>
  <si>
    <t>Demontáž stávajícího zařízení včetně eko. likvidace</t>
  </si>
  <si>
    <t>-1727290106</t>
  </si>
  <si>
    <t>26</t>
  </si>
  <si>
    <t>CS7P1</t>
  </si>
  <si>
    <t>Čerpadlo Q=12m3/h max. H=70m, ponorné do akumlace, armatura, potrubí - včetně montáže</t>
  </si>
  <si>
    <t>2105228708</t>
  </si>
  <si>
    <t>27</t>
  </si>
  <si>
    <t>CS7P19</t>
  </si>
  <si>
    <t>Čerpadlo Q=5m3/h H=50m, ponorné, potrubí d50, kabel napájecí, kabel ovládací, tvarovky, sondy, vodoměrná sestava - včetně montáže</t>
  </si>
  <si>
    <t>-1059707257</t>
  </si>
  <si>
    <t>28</t>
  </si>
  <si>
    <t>CS7P2</t>
  </si>
  <si>
    <t>Sondy snímání 3x hladiny v akumulaci, kabel 50m - včetně montáže</t>
  </si>
  <si>
    <t>-501212023</t>
  </si>
  <si>
    <t>29</t>
  </si>
  <si>
    <t>CS7P4</t>
  </si>
  <si>
    <t>Ovládací rozvaděč v plastové skříni s nohou - včetně montáže</t>
  </si>
  <si>
    <t>-955116845</t>
  </si>
  <si>
    <t>30</t>
  </si>
  <si>
    <t>CS7P5</t>
  </si>
  <si>
    <t>Vystrojení čerpací stanice - včetně montáže</t>
  </si>
  <si>
    <t>1676786162</t>
  </si>
  <si>
    <t>31</t>
  </si>
  <si>
    <t>CS7P6</t>
  </si>
  <si>
    <t>Dopouštění akumulace, propojení - včetně montáže</t>
  </si>
  <si>
    <t>soubor</t>
  </si>
  <si>
    <t>-1586476749</t>
  </si>
  <si>
    <t>32</t>
  </si>
  <si>
    <t>CS7P7</t>
  </si>
  <si>
    <t>Napájecí, ovládací kabely čerpadlo-rozvaděč dle PD - včetně montáže</t>
  </si>
  <si>
    <t>710512146</t>
  </si>
  <si>
    <t>33</t>
  </si>
  <si>
    <t>CS12H3</t>
  </si>
  <si>
    <t>Napojovací hydrant pro osazení v zemní plastové šachtě, 2x připojovací armatura 1" GEKA</t>
  </si>
  <si>
    <t>1936996280</t>
  </si>
  <si>
    <t>Technologie závlahy</t>
  </si>
  <si>
    <t>34</t>
  </si>
  <si>
    <t>TZ6P11</t>
  </si>
  <si>
    <t>Postřikovač výsečový, úderový pohon, vestavěný elektroventil, černé víko</t>
  </si>
  <si>
    <t>-237131034</t>
  </si>
  <si>
    <t>35</t>
  </si>
  <si>
    <t>TZ6P118</t>
  </si>
  <si>
    <t>Šachta pro osazení ventilů VBJ včetně dlenážního lože a montáže</t>
  </si>
  <si>
    <t>-833379147</t>
  </si>
  <si>
    <t>36</t>
  </si>
  <si>
    <t>TZ6P12</t>
  </si>
  <si>
    <t>Vodotěsný konektor - včetně montáže</t>
  </si>
  <si>
    <t>-506060714</t>
  </si>
  <si>
    <t>37</t>
  </si>
  <si>
    <t>TZ6P18</t>
  </si>
  <si>
    <t xml:space="preserve">Ovládací kabel CYKY 5x1,5mm včetně montáže </t>
  </si>
  <si>
    <t>bm</t>
  </si>
  <si>
    <t>-1312112146</t>
  </si>
  <si>
    <t>38</t>
  </si>
  <si>
    <t>TZ6P19</t>
  </si>
  <si>
    <t>Ocelová kabelová chránička DN25 kabely v budově, kotvení protažení kabelů, tvarovky 19,5 x 2 = 39m</t>
  </si>
  <si>
    <t>-1119555370</t>
  </si>
  <si>
    <t>39</t>
  </si>
  <si>
    <t>TZ6P336</t>
  </si>
  <si>
    <t xml:space="preserve">Montáž postřikovače </t>
  </si>
  <si>
    <t>846911602</t>
  </si>
  <si>
    <t>40</t>
  </si>
  <si>
    <t>TZ6P99</t>
  </si>
  <si>
    <t>Ovládací jednotka 16 sekcí, srážkové čidlo, plastová skříň s nohou - včetně montáže</t>
  </si>
  <si>
    <t>939194650</t>
  </si>
  <si>
    <t>ZK</t>
  </si>
  <si>
    <t xml:space="preserve">Zařízení staveniště, zkoušky, ostatní náklady </t>
  </si>
  <si>
    <t>41</t>
  </si>
  <si>
    <t>ZK1R15</t>
  </si>
  <si>
    <t>Zařízení staveniště, vytýčení stavby, tlaková zkouška systému, zkouška vodotěsnosti akumulace po zapojení technologie, revizní zprávy, školení obsluhy, první zazimování systému, geodetické zaměření, dílenská dokumentace</t>
  </si>
  <si>
    <t>1137772655</t>
  </si>
  <si>
    <t xml:space="preserve">Položkový rozpočet </t>
  </si>
  <si>
    <t>S:</t>
  </si>
  <si>
    <t>O:</t>
  </si>
  <si>
    <t>R:</t>
  </si>
  <si>
    <t>P.č.</t>
  </si>
  <si>
    <t>Číslo položky</t>
  </si>
  <si>
    <t>Název položky</t>
  </si>
  <si>
    <t>množství</t>
  </si>
  <si>
    <t>cena / MJ</t>
  </si>
  <si>
    <t>Dodávka</t>
  </si>
  <si>
    <t>Dodávka celk.</t>
  </si>
  <si>
    <t>Montáž</t>
  </si>
  <si>
    <t>Montáž celk.</t>
  </si>
  <si>
    <t>cena s DPH</t>
  </si>
  <si>
    <t>Díl:</t>
  </si>
  <si>
    <t>M21</t>
  </si>
  <si>
    <t>ELEKTROMONTÁŽE</t>
  </si>
  <si>
    <t>Stožár UZMA 8 - 133/108/89, vetknutý Z</t>
  </si>
  <si>
    <t>Stožár PC 6 - 159/133/114, vetknutý Z</t>
  </si>
  <si>
    <t>Stožár PB 6 - 133/108/89, vetknutý Z</t>
  </si>
  <si>
    <t>Stožár GA 6 - 114/89/76, vetknutý Z</t>
  </si>
  <si>
    <t>Ochranná manžeta OMP159</t>
  </si>
  <si>
    <t>Ochranná manžeta OMP133</t>
  </si>
  <si>
    <t>Ochranná manžeta OMP114</t>
  </si>
  <si>
    <t>Výložník URB4/114</t>
  </si>
  <si>
    <t>Výložník URB3/89</t>
  </si>
  <si>
    <t>Výložník URB2/89</t>
  </si>
  <si>
    <t>Výložník URB2/76</t>
  </si>
  <si>
    <t>Výložník URB1/76</t>
  </si>
  <si>
    <t xml:space="preserve">svítidlo dle specifikace výpočtu referenčního výrobku 231W, vč. recykl. poplatku
</t>
  </si>
  <si>
    <t>Stožárová svorkovnice SV6.10.4</t>
  </si>
  <si>
    <t>Rozvaděč elektro,plastový 1835x320x250, samostatný pilíř</t>
  </si>
  <si>
    <t>Jistič PL7-C16/3</t>
  </si>
  <si>
    <t>Proudový chránič PFL7-16/1N/B/003</t>
  </si>
  <si>
    <t>Jistič PL7-B20/3</t>
  </si>
  <si>
    <t>Jistič PL7-B16/1</t>
  </si>
  <si>
    <t>Jistič PL7-B6/1</t>
  </si>
  <si>
    <t>Vypínač na DIN Z-SWL230/S</t>
  </si>
  <si>
    <t>Stykač čtyřpólový, Z-SCH230/25-40</t>
  </si>
  <si>
    <t>Montážní, spojovací a montážní materiál v rozvaděči</t>
  </si>
  <si>
    <t>210810005</t>
  </si>
  <si>
    <t>Kabel CYKY-m 750 V 3 x 2,5mm2, volně uložený, včetně dodávky kabelu 3x2,5 mm2</t>
  </si>
  <si>
    <t>210810013</t>
  </si>
  <si>
    <t>Kabel CYKY-m 750 V 4 x 10mm2, volně uložený, včetně dodávky kabelu 4x10 mm2</t>
  </si>
  <si>
    <t>230191011</t>
  </si>
  <si>
    <t>Uložení chráničky KD 09040 ve výkopu , vč. dodávky chráničky KD 09040</t>
  </si>
  <si>
    <t>230191008</t>
  </si>
  <si>
    <t>Uložení chráničky KF 09063 ve výkopu , vč. dodávky chráničky KF 09063</t>
  </si>
  <si>
    <t>Kabelová chránička HDPE 40</t>
  </si>
  <si>
    <t>Zásuvka 230V, s víčkem, IP44</t>
  </si>
  <si>
    <t>210100003</t>
  </si>
  <si>
    <t>Ukončení vodičů v rozvaděči + zapojení do 16 mm2</t>
  </si>
  <si>
    <t>Ukončení vodičů v rozvaděči + zapojení do 2,5 mm2</t>
  </si>
  <si>
    <t>Příplatek za recyklaci</t>
  </si>
  <si>
    <t>210220022</t>
  </si>
  <si>
    <t>Vedení uzemňovací v zemi FeZn 30x4 mm</t>
  </si>
  <si>
    <t>Vedení uzemňovací v zemi FeZn D 8 - 10 mm</t>
  </si>
  <si>
    <t>Pásek uzemňovací FeZn 30x4 mm</t>
  </si>
  <si>
    <t>210220302</t>
  </si>
  <si>
    <t>Svorka hromosvodová nad 2 šrouby (ST,SJ,SR atd.) , vč. dodávky  SP</t>
  </si>
  <si>
    <t>Svorka hromosvodová nad 2 šrouby (ST,SJ,SR atd.) , vč. dodávky  SR2b (SS)</t>
  </si>
  <si>
    <t>Svorka hromosvodová nad 2 šrouby (ST,SJ,SR atd.) , vč. dodávky  SR3b</t>
  </si>
  <si>
    <t>Lak asfaltový A1010 1kg</t>
  </si>
  <si>
    <t>Koncovka kabelová do 1kV KSCZ4X 6-25</t>
  </si>
  <si>
    <t>kus</t>
  </si>
  <si>
    <t>210290891</t>
  </si>
  <si>
    <t>Doplnění štítku kovového na kabel</t>
  </si>
  <si>
    <t>Montážní, spojovací a instalační materiál</t>
  </si>
  <si>
    <t>M46</t>
  </si>
  <si>
    <t>Zemní práce při montážích</t>
  </si>
  <si>
    <t>460110001 R01</t>
  </si>
  <si>
    <t>Sonda pro vyhledávání vedení - výkop</t>
  </si>
  <si>
    <t>460110101 R01</t>
  </si>
  <si>
    <t>Sonda pro vyhledávání vedení - zához</t>
  </si>
  <si>
    <t>460080001</t>
  </si>
  <si>
    <t>Betonový základ do zeminy bez bednění, uložení betonu do výkopu</t>
  </si>
  <si>
    <t>460200163.RT2</t>
  </si>
  <si>
    <t>Výkop kabelové rýhy 35/80 cm, hornina 3, ruční výkop rýhy</t>
  </si>
  <si>
    <t>460420018</t>
  </si>
  <si>
    <t>Zřízení kabelového lože šířky do 35cm z písku, tl. vrstvy 20cm, vč. dodávky písku</t>
  </si>
  <si>
    <t>460560163.RT1</t>
  </si>
  <si>
    <t>Zához rýhy 35/80 cm, hornina 3, ruční zához rýhy</t>
  </si>
  <si>
    <t>460300006</t>
  </si>
  <si>
    <t>Hutnění zeminy po vrstvách 20 cm, hutnění po záhrnu rýh</t>
  </si>
  <si>
    <t>460600001</t>
  </si>
  <si>
    <t>Naložení a odvoz zeminy odvoz na vzdálenost 10000 m</t>
  </si>
  <si>
    <t>460490012</t>
  </si>
  <si>
    <t>Fólie výstražná z PVC, šířka 33 cm, fólie PVC šířka 33 cm</t>
  </si>
  <si>
    <t>Průraz zdivem v cihlové zdi tl. 30cm</t>
  </si>
  <si>
    <t>Zazdění kabelového prostupu zdivem do 10x10cm</t>
  </si>
  <si>
    <t>Betonová šachta pro časomíru 500x500x500mm</t>
  </si>
  <si>
    <t>199000005</t>
  </si>
  <si>
    <t>Poplatek za skládku zeminy 1 - 4</t>
  </si>
  <si>
    <t>460010024</t>
  </si>
  <si>
    <t>Vytýčení kabelové trasy v zastavěném prostoru délka trasy do 1000 m</t>
  </si>
  <si>
    <t>km</t>
  </si>
  <si>
    <t>460420501</t>
  </si>
  <si>
    <t>Křížovatka se silovým kabelem</t>
  </si>
  <si>
    <t>ON</t>
  </si>
  <si>
    <t>Ostatní náklady</t>
  </si>
  <si>
    <t>00521101</t>
  </si>
  <si>
    <t>Předání a převzetí staveniště</t>
  </si>
  <si>
    <t>Soubor</t>
  </si>
  <si>
    <t>Zednické výpomoci</t>
  </si>
  <si>
    <t>00523</t>
  </si>
  <si>
    <t>Výchozí revize, vystavení revizní zprávy</t>
  </si>
  <si>
    <t>005241020</t>
  </si>
  <si>
    <t>Geodetické zaměření skutečného provedení</t>
  </si>
  <si>
    <t>005241010</t>
  </si>
  <si>
    <t xml:space="preserve">Dokumentace skutečného provedení </t>
  </si>
  <si>
    <t>1804561802</t>
  </si>
  <si>
    <t xml:space="preserve">Montážní plošina na autopod.  </t>
  </si>
  <si>
    <t>Sh</t>
  </si>
  <si>
    <t>00524</t>
  </si>
  <si>
    <t>Předání a převzetí díla</t>
  </si>
  <si>
    <t>VN</t>
  </si>
  <si>
    <t>Vedlejší náklady</t>
  </si>
  <si>
    <t>005111021</t>
  </si>
  <si>
    <t>Vytýčení inženýrských sítí</t>
  </si>
  <si>
    <t>005122401</t>
  </si>
  <si>
    <t>Koordinační činnost</t>
  </si>
  <si>
    <t>110</t>
  </si>
  <si>
    <t>Mimostaveništní doprava individualní</t>
  </si>
  <si>
    <t xml:space="preserve">Zařízení staveniště </t>
  </si>
  <si>
    <t>Poznámky uchazeče k zadání</t>
  </si>
  <si>
    <t xml:space="preserve">Jedná se o minimální rozpočet. Pokud uchazeč při prohlídce místa plnění zjistí chybějící položku, doplní tuto samostatně pod tuto poznámku se zdůvodněním . Součástí realizace uvedené akce musí být veškeré dodávky, práce a služby, které nejsou výslovně uvedeny v dokumentaci, ale jsou nezbytné pro úplnost a funkčnost zařízení podle uvedených požadavků. Dále je třeba dodržovat platné normy pro souběh a křížení kabelů silových a sdělovacích rozvodů. Realizaci je třeba dodavatelsky koordinovat. Zejména je nutné věnovat zvýšenou pozornost při demontážních pracích a stříhání vodičů a kabelů, postupovat velmi opatrně, aby nedošlo k úrazu nebo škodám. Zhotovitel zahrne do ceny elektro části demontáže a ekologickou likvidaci rušených zařízení. Dodávky, práce a služby pro elektrotechnologické zařízení musí být dodány kompletní, v uvedených hranicích dodávky včetně všech nezbytných přístrojů, pomocných zařízení, příslušenství a spojovacího a upevňovacího materiálu. Dodávka musí být řádně odzkoušena, plně funkční a schopna uvedení do provozu. Veškerá dodávaná zařízení musí být nová, poprvé použitá. Dodávaná zařízení musí být dodána od výrobců, kteří mají v ČR zajištěn servis. Toto prokáže zhotovitel při předání a převzetí, kdy doloží k jednotlivým zařízením příslušné doklady a prohlášení servisní organizace v ČR o zajištění servisu. Veškerá dodávaná zařízení musí odpovídat požadavkům zákona č. 22/1997Sb. v platném znění a souvisejícím nařízením vlády. Zhotovitel doloží ke všem dodávaným výrobkům doklady požadované podle uvedených právních předpisů. Veškeré zařízení musí být dodáno v souladu s požadavky vyhlášky č. 137/1998Sb. o obecných technických požadavcích na výstavbu.
Veškeré práce musí být prováděny za dodržování všech norem a předpisů platných v ČR a doloženy předepsanými doklady o provedených zkouškách a revizích.  Zhotovitel nabídne svítidla dle PD nebo předloží kvalitativně stejné či lepší řešení. Alternativní řešení musí odsouhlasit projektant osvětlení před objednáním svítidel zhotovitelem. Zhotovitel na výzvu projektanta osvětlení předloží odkaz na LDT data navrhovaných svítidel volně ke stažení na stránkách výrobce, katalogové listy navrhovaných svítidel, projektant si může vyžádat předložení vzorků všech svítidel do 7mi pracovních dnů od vyzvání.
Po instalaci osvětlovací soustavy zajistí zadavatel na své náklady provedení kontrolního měření intenzity osvětlení, indexu podání barev a teploty chromatičnosti. Veškerá měření a protokoly předloží zadavatel zhotoviteli nejpozději do 15 dnů od uvolnění staveniště zhotovitelem. Dílo bude převzato zadavatelem od zhotovitele na základě výsledků hodnot provedeného měření, při splnění veškerých požadovaných parametrů.
</t>
  </si>
  <si>
    <t>SO-08 Areálové rozvody elektro</t>
  </si>
  <si>
    <t>0001</t>
  </si>
  <si>
    <t>Rekonstrukce sportovišť ZŠ Jeseniova - Praha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</si>
</sst>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č&quot;_-;\-* #,##0.00\ &quot;Kč&quot;_-;_-* &quot;-&quot;??\ &quot;Kč&quot;_-;_-@_-"/>
    <numFmt numFmtId="164" formatCode="_-* #,##0.00\ _K_č_-;\-* #,##0.00\ _K_č_-;_-* &quot;-&quot;??\ _K_č_-;_-@_-"/>
    <numFmt numFmtId="165" formatCode="0.0"/>
    <numFmt numFmtId="166" formatCode="#,##0.0"/>
    <numFmt numFmtId="167" formatCode="#,##0.00\ &quot;Kč&quot;"/>
    <numFmt numFmtId="168" formatCode="#,##0.00000"/>
    <numFmt numFmtId="169" formatCode="#,##0.000"/>
    <numFmt numFmtId="170" formatCode="dd\.mm\.yyyy"/>
    <numFmt numFmtId="171" formatCode="#,##0.00%"/>
  </numFmts>
  <fonts count="53" x14ac:knownFonts="1">
    <font>
      <sz val="10"/>
      <name val="Arial CE"/>
      <charset val="238"/>
    </font>
    <font>
      <b/>
      <sz val="10"/>
      <name val="Arial CE"/>
      <charset val="238"/>
    </font>
    <font>
      <sz val="10"/>
      <name val="Arial CE"/>
      <charset val="238"/>
    </font>
    <font>
      <b/>
      <sz val="12"/>
      <name val="Arial CE"/>
      <charset val="238"/>
    </font>
    <font>
      <sz val="10"/>
      <color indexed="8"/>
      <name val="Arial CE"/>
      <family val="2"/>
      <charset val="238"/>
    </font>
    <font>
      <sz val="10"/>
      <name val="Arial CE"/>
      <family val="2"/>
      <charset val="238"/>
    </font>
    <font>
      <b/>
      <sz val="10"/>
      <name val="Arial CE"/>
      <family val="2"/>
      <charset val="238"/>
    </font>
    <font>
      <sz val="10"/>
      <name val="Helv"/>
      <charset val="238"/>
    </font>
    <font>
      <sz val="10"/>
      <color indexed="10"/>
      <name val="Arial CE"/>
      <family val="2"/>
      <charset val="238"/>
    </font>
    <font>
      <sz val="10"/>
      <name val="Arial"/>
      <family val="2"/>
      <charset val="238"/>
    </font>
    <font>
      <b/>
      <sz val="8"/>
      <color indexed="81"/>
      <name val="Tahoma"/>
      <family val="2"/>
      <charset val="238"/>
    </font>
    <font>
      <sz val="8"/>
      <color indexed="81"/>
      <name val="Tahoma"/>
      <family val="2"/>
      <charset val="238"/>
    </font>
    <font>
      <sz val="8"/>
      <name val="Arial CE"/>
      <charset val="238"/>
    </font>
    <font>
      <b/>
      <sz val="10"/>
      <color rgb="FFFF0000"/>
      <name val="Arial CE"/>
      <charset val="238"/>
    </font>
    <font>
      <sz val="9"/>
      <name val="Arial CE"/>
      <charset val="238"/>
    </font>
    <font>
      <sz val="11"/>
      <color indexed="8"/>
      <name val="Calibri"/>
      <family val="2"/>
      <charset val="238"/>
    </font>
    <font>
      <b/>
      <sz val="10"/>
      <color indexed="8"/>
      <name val="Times New Roman"/>
      <family val="1"/>
      <charset val="238"/>
    </font>
    <font>
      <sz val="11"/>
      <color indexed="8"/>
      <name val="Times New Roman"/>
      <family val="1"/>
      <charset val="238"/>
    </font>
    <font>
      <sz val="10"/>
      <name val="Times New Roman"/>
      <family val="1"/>
      <charset val="238"/>
    </font>
    <font>
      <b/>
      <sz val="11"/>
      <color indexed="8"/>
      <name val="Times New Roman"/>
      <family val="1"/>
      <charset val="238"/>
    </font>
    <font>
      <b/>
      <sz val="10"/>
      <color rgb="FF000000"/>
      <name val="Times New Roman"/>
      <family val="1"/>
      <charset val="238"/>
    </font>
    <font>
      <sz val="10"/>
      <color rgb="FF000000"/>
      <name val="Times New Roman"/>
      <family val="1"/>
      <charset val="238"/>
    </font>
    <font>
      <vertAlign val="superscript"/>
      <sz val="10"/>
      <color indexed="8"/>
      <name val="Times New Roman"/>
      <family val="1"/>
      <charset val="238"/>
    </font>
    <font>
      <sz val="8"/>
      <color rgb="FF000000"/>
      <name val="Times New Roman"/>
      <family val="1"/>
      <charset val="238"/>
    </font>
    <font>
      <b/>
      <sz val="10"/>
      <name val="Times New Roman"/>
      <family val="1"/>
      <charset val="238"/>
    </font>
    <font>
      <sz val="10"/>
      <color indexed="8"/>
      <name val="Times New Roman"/>
      <family val="1"/>
      <charset val="238"/>
    </font>
    <font>
      <sz val="8"/>
      <color indexed="8"/>
      <name val="Times New Roman"/>
      <family val="1"/>
      <charset val="238"/>
    </font>
    <font>
      <b/>
      <sz val="14"/>
      <name val="Times New Roman"/>
      <family val="1"/>
      <charset val="238"/>
    </font>
    <font>
      <b/>
      <sz val="12"/>
      <name val="Calibri"/>
      <family val="2"/>
      <charset val="238"/>
      <scheme val="minor"/>
    </font>
    <font>
      <sz val="9"/>
      <color indexed="8"/>
      <name val="Calibri"/>
      <family val="2"/>
      <charset val="238"/>
      <scheme val="minor"/>
    </font>
    <font>
      <sz val="9"/>
      <name val="Calibri"/>
      <family val="2"/>
      <charset val="238"/>
      <scheme val="minor"/>
    </font>
    <font>
      <b/>
      <sz val="9"/>
      <name val="Calibri"/>
      <family val="2"/>
      <charset val="238"/>
      <scheme val="minor"/>
    </font>
    <font>
      <b/>
      <sz val="9"/>
      <color indexed="8"/>
      <name val="Calibri"/>
      <family val="2"/>
      <charset val="238"/>
      <scheme val="minor"/>
    </font>
    <font>
      <b/>
      <sz val="14"/>
      <name val="Arial CE"/>
    </font>
    <font>
      <sz val="10"/>
      <color rgb="FF3366FF"/>
      <name val="Arial CE"/>
    </font>
    <font>
      <sz val="10"/>
      <color rgb="FF969696"/>
      <name val="Arial CE"/>
    </font>
    <font>
      <b/>
      <sz val="11"/>
      <name val="Arial CE"/>
    </font>
    <font>
      <sz val="10"/>
      <name val="Arial CE"/>
    </font>
    <font>
      <b/>
      <sz val="10"/>
      <name val="Arial CE"/>
    </font>
    <font>
      <b/>
      <sz val="12"/>
      <color rgb="FF960000"/>
      <name val="Arial CE"/>
    </font>
    <font>
      <sz val="8"/>
      <color rgb="FF969696"/>
      <name val="Arial CE"/>
    </font>
    <font>
      <b/>
      <sz val="12"/>
      <name val="Arial CE"/>
    </font>
    <font>
      <b/>
      <sz val="10"/>
      <color rgb="FF464646"/>
      <name val="Arial CE"/>
    </font>
    <font>
      <sz val="9"/>
      <name val="Arial CE"/>
    </font>
    <font>
      <b/>
      <sz val="12"/>
      <color rgb="FF800000"/>
      <name val="Arial CE"/>
    </font>
    <font>
      <sz val="12"/>
      <color rgb="FF003366"/>
      <name val="Arial CE"/>
    </font>
    <font>
      <sz val="10"/>
      <color rgb="FF003366"/>
      <name val="Arial CE"/>
    </font>
    <font>
      <sz val="9"/>
      <color rgb="FF969696"/>
      <name val="Arial CE"/>
    </font>
    <font>
      <sz val="8"/>
      <color rgb="FF960000"/>
      <name val="Arial CE"/>
    </font>
    <font>
      <b/>
      <sz val="8"/>
      <name val="Arial CE"/>
    </font>
    <font>
      <sz val="8"/>
      <color rgb="FF003366"/>
      <name val="Arial CE"/>
    </font>
    <font>
      <i/>
      <sz val="9"/>
      <color rgb="FF0000FF"/>
      <name val="Arial CE"/>
    </font>
    <font>
      <i/>
      <sz val="8"/>
      <color rgb="FF0000FF"/>
      <name val="Arial CE"/>
    </font>
  </fonts>
  <fills count="8">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DBDBDB"/>
        <bgColor indexed="64"/>
      </patternFill>
    </fill>
    <fill>
      <patternFill patternType="solid">
        <fgColor theme="0" tint="-0.249977111117893"/>
        <bgColor indexed="64"/>
      </patternFill>
    </fill>
    <fill>
      <patternFill patternType="solid">
        <fgColor rgb="FFD2D2D2"/>
      </patternFill>
    </fill>
  </fills>
  <borders count="9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8"/>
      </right>
      <top/>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right style="thin">
        <color indexed="8"/>
      </right>
      <top style="thin">
        <color indexed="64"/>
      </top>
      <bottom/>
      <diagonal/>
    </border>
    <border>
      <left style="medium">
        <color indexed="64"/>
      </left>
      <right style="thin">
        <color indexed="64"/>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ck">
        <color indexed="64"/>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indexed="64"/>
      </right>
      <top style="hair">
        <color indexed="64"/>
      </top>
      <bottom style="hair">
        <color indexed="64"/>
      </bottom>
      <diagonal/>
    </border>
    <border>
      <left style="medium">
        <color indexed="64"/>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64"/>
      </right>
      <top style="thin">
        <color indexed="64"/>
      </top>
      <bottom/>
      <diagonal/>
    </border>
    <border>
      <left style="thin">
        <color indexed="64"/>
      </left>
      <right/>
      <top style="medium">
        <color indexed="64"/>
      </top>
      <bottom/>
      <diagonal/>
    </border>
    <border>
      <left style="thin">
        <color indexed="8"/>
      </left>
      <right style="thin">
        <color indexed="64"/>
      </right>
      <top style="medium">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969696"/>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
      <left/>
      <right/>
      <top style="medium">
        <color auto="1"/>
      </top>
      <bottom/>
      <diagonal/>
    </border>
  </borders>
  <cellStyleXfs count="18">
    <xf numFmtId="0" fontId="0" fillId="0" borderId="0"/>
    <xf numFmtId="164" fontId="2"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7" fillId="0" borderId="0"/>
    <xf numFmtId="0" fontId="15" fillId="0" borderId="0"/>
    <xf numFmtId="44" fontId="2" fillId="0" borderId="0" applyFont="0" applyFill="0" applyBorder="0" applyAlignment="0" applyProtection="0"/>
  </cellStyleXfs>
  <cellXfs count="451">
    <xf numFmtId="0" fontId="0" fillId="0" borderId="0" xfId="0"/>
    <xf numFmtId="4" fontId="0" fillId="0" borderId="0" xfId="0" applyNumberFormat="1" applyAlignment="1">
      <alignment horizontal="right"/>
    </xf>
    <xf numFmtId="49" fontId="4" fillId="0" borderId="0" xfId="0" applyNumberFormat="1" applyFont="1" applyAlignment="1">
      <alignment horizontal="right"/>
    </xf>
    <xf numFmtId="4" fontId="6" fillId="0" borderId="2" xfId="0" applyNumberFormat="1" applyFont="1" applyBorder="1" applyAlignment="1">
      <alignment horizontal="right"/>
    </xf>
    <xf numFmtId="0" fontId="5" fillId="0" borderId="2" xfId="0" applyFont="1" applyBorder="1" applyAlignment="1">
      <alignment horizontal="right"/>
    </xf>
    <xf numFmtId="0" fontId="5" fillId="0" borderId="2" xfId="0" applyFont="1" applyBorder="1" applyAlignment="1">
      <alignment horizontal="center"/>
    </xf>
    <xf numFmtId="0" fontId="5" fillId="0" borderId="2" xfId="0" applyFont="1" applyBorder="1" applyAlignment="1">
      <alignment wrapText="1"/>
    </xf>
    <xf numFmtId="49" fontId="5" fillId="0" borderId="2" xfId="0" applyNumberFormat="1" applyFont="1" applyBorder="1" applyAlignment="1">
      <alignment horizontal="right"/>
    </xf>
    <xf numFmtId="0" fontId="5" fillId="0" borderId="0" xfId="0" applyFont="1" applyAlignment="1">
      <alignment horizontal="right"/>
    </xf>
    <xf numFmtId="4" fontId="5" fillId="0" borderId="2" xfId="0" applyNumberFormat="1" applyFont="1" applyBorder="1" applyAlignment="1">
      <alignment horizontal="right"/>
    </xf>
    <xf numFmtId="0" fontId="5" fillId="0" borderId="5" xfId="0" applyFont="1" applyBorder="1" applyAlignment="1">
      <alignment wrapText="1"/>
    </xf>
    <xf numFmtId="4" fontId="5" fillId="0" borderId="5" xfId="0" applyNumberFormat="1" applyFont="1" applyBorder="1" applyAlignment="1">
      <alignment horizontal="right"/>
    </xf>
    <xf numFmtId="49" fontId="5" fillId="0" borderId="5" xfId="0" applyNumberFormat="1" applyFont="1" applyBorder="1" applyAlignment="1">
      <alignment horizontal="right"/>
    </xf>
    <xf numFmtId="0" fontId="5" fillId="0" borderId="2" xfId="0" applyFont="1" applyBorder="1"/>
    <xf numFmtId="0" fontId="5" fillId="0" borderId="5" xfId="0" applyFont="1" applyBorder="1" applyAlignment="1">
      <alignment horizontal="center"/>
    </xf>
    <xf numFmtId="0" fontId="5" fillId="0" borderId="5" xfId="0" applyFont="1" applyBorder="1" applyAlignment="1">
      <alignment horizontal="right"/>
    </xf>
    <xf numFmtId="0" fontId="5" fillId="0" borderId="5" xfId="0" applyFont="1" applyBorder="1"/>
    <xf numFmtId="0" fontId="5" fillId="0" borderId="1" xfId="0" applyFont="1" applyBorder="1"/>
    <xf numFmtId="0" fontId="5" fillId="0" borderId="10" xfId="0" applyFont="1" applyBorder="1" applyAlignment="1">
      <alignment horizontal="right"/>
    </xf>
    <xf numFmtId="0" fontId="5" fillId="0" borderId="0" xfId="0" applyFont="1" applyAlignment="1">
      <alignment horizontal="center"/>
    </xf>
    <xf numFmtId="0" fontId="5" fillId="0" borderId="0" xfId="0" applyFont="1"/>
    <xf numFmtId="0" fontId="5" fillId="0" borderId="0" xfId="0" applyFont="1" applyAlignment="1">
      <alignment wrapText="1"/>
    </xf>
    <xf numFmtId="0" fontId="5" fillId="0" borderId="6" xfId="0" applyFont="1" applyBorder="1"/>
    <xf numFmtId="0" fontId="5" fillId="0" borderId="8" xfId="0" applyFont="1" applyBorder="1"/>
    <xf numFmtId="49" fontId="5" fillId="0" borderId="0" xfId="0" applyNumberFormat="1" applyFont="1" applyAlignment="1">
      <alignment horizontal="right"/>
    </xf>
    <xf numFmtId="4" fontId="5" fillId="0" borderId="0" xfId="0" applyNumberFormat="1" applyFont="1" applyAlignment="1">
      <alignment horizontal="right"/>
    </xf>
    <xf numFmtId="0" fontId="6" fillId="0" borderId="2" xfId="0" applyFont="1" applyBorder="1" applyAlignment="1">
      <alignment wrapText="1"/>
    </xf>
    <xf numFmtId="0" fontId="5" fillId="0" borderId="7" xfId="0" applyFont="1" applyBorder="1" applyAlignment="1">
      <alignment wrapText="1"/>
    </xf>
    <xf numFmtId="0" fontId="5" fillId="0" borderId="14" xfId="0" applyFont="1" applyBorder="1" applyAlignment="1">
      <alignment horizontal="center" wrapText="1"/>
    </xf>
    <xf numFmtId="0" fontId="5" fillId="0" borderId="15" xfId="0" applyFont="1" applyBorder="1" applyAlignment="1">
      <alignment horizontal="center"/>
    </xf>
    <xf numFmtId="0" fontId="5" fillId="0" borderId="15" xfId="0" applyFont="1" applyBorder="1" applyAlignment="1">
      <alignment horizontal="center" wrapText="1"/>
    </xf>
    <xf numFmtId="49" fontId="5" fillId="0" borderId="15" xfId="0" applyNumberFormat="1" applyFont="1" applyBorder="1" applyAlignment="1">
      <alignment horizontal="center"/>
    </xf>
    <xf numFmtId="4" fontId="5" fillId="0" borderId="15" xfId="0" applyNumberFormat="1" applyFont="1" applyBorder="1" applyAlignment="1">
      <alignment horizontal="center"/>
    </xf>
    <xf numFmtId="0" fontId="8" fillId="0" borderId="15" xfId="0" applyFont="1" applyBorder="1" applyAlignment="1">
      <alignment horizontal="center"/>
    </xf>
    <xf numFmtId="0" fontId="6" fillId="0" borderId="2" xfId="0" applyFont="1" applyBorder="1" applyAlignment="1">
      <alignment horizontal="center"/>
    </xf>
    <xf numFmtId="0" fontId="6" fillId="0" borderId="0" xfId="0" applyFont="1" applyAlignment="1">
      <alignment wrapText="1"/>
    </xf>
    <xf numFmtId="49" fontId="5" fillId="0" borderId="0" xfId="1" applyNumberFormat="1" applyFont="1" applyFill="1" applyBorder="1" applyAlignment="1">
      <alignment horizontal="right"/>
    </xf>
    <xf numFmtId="0" fontId="5" fillId="0" borderId="4" xfId="0" applyFont="1" applyBorder="1"/>
    <xf numFmtId="0" fontId="6" fillId="0" borderId="0" xfId="0" applyFont="1" applyAlignment="1">
      <alignment horizontal="center" wrapText="1"/>
    </xf>
    <xf numFmtId="2" fontId="5" fillId="0" borderId="7" xfId="0" applyNumberFormat="1" applyFont="1" applyBorder="1" applyAlignment="1">
      <alignment wrapText="1"/>
    </xf>
    <xf numFmtId="2" fontId="5" fillId="0" borderId="0" xfId="0" applyNumberFormat="1" applyFont="1" applyAlignment="1">
      <alignment wrapText="1"/>
    </xf>
    <xf numFmtId="0" fontId="6" fillId="0" borderId="7" xfId="0" applyFont="1" applyBorder="1" applyAlignment="1">
      <alignment wrapText="1"/>
    </xf>
    <xf numFmtId="4" fontId="6" fillId="0" borderId="0" xfId="0" applyNumberFormat="1" applyFont="1" applyAlignment="1">
      <alignment horizontal="right"/>
    </xf>
    <xf numFmtId="0" fontId="5" fillId="0" borderId="7" xfId="0" applyFont="1" applyBorder="1" applyAlignment="1">
      <alignment horizontal="center"/>
    </xf>
    <xf numFmtId="0" fontId="5" fillId="0" borderId="8" xfId="0" applyFont="1" applyBorder="1" applyAlignment="1">
      <alignment wrapText="1"/>
    </xf>
    <xf numFmtId="49" fontId="5" fillId="0" borderId="8" xfId="0" applyNumberFormat="1" applyFont="1" applyBorder="1" applyAlignment="1">
      <alignment horizontal="right"/>
    </xf>
    <xf numFmtId="0" fontId="5" fillId="0" borderId="7" xfId="0" applyFont="1" applyBorder="1" applyAlignment="1">
      <alignment horizontal="right"/>
    </xf>
    <xf numFmtId="4" fontId="5" fillId="0" borderId="8" xfId="0" applyNumberFormat="1" applyFont="1" applyBorder="1" applyAlignment="1">
      <alignment horizontal="right"/>
    </xf>
    <xf numFmtId="0" fontId="5" fillId="0" borderId="9" xfId="0" applyFont="1" applyBorder="1"/>
    <xf numFmtId="0" fontId="5" fillId="0" borderId="1" xfId="0" applyFont="1" applyBorder="1" applyAlignment="1">
      <alignment horizontal="center"/>
    </xf>
    <xf numFmtId="4" fontId="6" fillId="0" borderId="12" xfId="0" applyNumberFormat="1" applyFont="1" applyBorder="1" applyAlignment="1">
      <alignment horizontal="right"/>
    </xf>
    <xf numFmtId="0" fontId="5" fillId="0" borderId="1" xfId="0" applyFont="1" applyBorder="1" applyAlignment="1">
      <alignment horizontal="right"/>
    </xf>
    <xf numFmtId="4" fontId="6" fillId="0" borderId="16" xfId="0" applyNumberFormat="1" applyFont="1" applyBorder="1" applyAlignment="1">
      <alignment horizontal="right"/>
    </xf>
    <xf numFmtId="0" fontId="5" fillId="0" borderId="9" xfId="0" applyFont="1" applyBorder="1" applyAlignment="1">
      <alignment wrapText="1"/>
    </xf>
    <xf numFmtId="0" fontId="5" fillId="0" borderId="13" xfId="0" applyFont="1" applyBorder="1" applyAlignment="1">
      <alignment horizontal="right"/>
    </xf>
    <xf numFmtId="0" fontId="6" fillId="0" borderId="0" xfId="0" applyFont="1" applyAlignment="1">
      <alignment horizontal="center"/>
    </xf>
    <xf numFmtId="0" fontId="5" fillId="0" borderId="8" xfId="0" applyFont="1" applyBorder="1" applyAlignment="1">
      <alignment horizontal="center"/>
    </xf>
    <xf numFmtId="0" fontId="9" fillId="0" borderId="2" xfId="0" applyFont="1" applyBorder="1" applyAlignment="1">
      <alignment horizontal="center"/>
    </xf>
    <xf numFmtId="166" fontId="5" fillId="0" borderId="2" xfId="0" applyNumberFormat="1" applyFont="1" applyBorder="1" applyAlignment="1">
      <alignment horizontal="right"/>
    </xf>
    <xf numFmtId="0" fontId="5" fillId="0" borderId="10" xfId="0" applyFont="1" applyBorder="1" applyAlignment="1">
      <alignment horizontal="center"/>
    </xf>
    <xf numFmtId="0" fontId="5" fillId="0" borderId="1" xfId="0" applyFont="1" applyBorder="1" applyAlignment="1">
      <alignment wrapText="1"/>
    </xf>
    <xf numFmtId="0" fontId="5" fillId="0" borderId="11" xfId="0" applyFont="1" applyBorder="1" applyAlignment="1">
      <alignment horizontal="center"/>
    </xf>
    <xf numFmtId="0" fontId="5" fillId="0" borderId="17" xfId="0" applyFont="1" applyBorder="1" applyAlignment="1">
      <alignment horizontal="right"/>
    </xf>
    <xf numFmtId="49" fontId="5" fillId="0" borderId="2" xfId="0" applyNumberFormat="1" applyFont="1" applyBorder="1" applyAlignment="1">
      <alignment horizontal="center"/>
    </xf>
    <xf numFmtId="0" fontId="9" fillId="0" borderId="2" xfId="0" applyFont="1" applyBorder="1" applyAlignment="1">
      <alignment horizontal="right"/>
    </xf>
    <xf numFmtId="2" fontId="5" fillId="0" borderId="2" xfId="0" applyNumberFormat="1" applyFont="1" applyBorder="1"/>
    <xf numFmtId="1" fontId="5" fillId="0" borderId="2" xfId="0" applyNumberFormat="1" applyFont="1" applyBorder="1" applyAlignment="1">
      <alignment horizontal="center"/>
    </xf>
    <xf numFmtId="49" fontId="5" fillId="0" borderId="2" xfId="0" applyNumberFormat="1" applyFont="1" applyBorder="1"/>
    <xf numFmtId="49" fontId="1" fillId="0" borderId="2" xfId="0" applyNumberFormat="1" applyFont="1" applyBorder="1"/>
    <xf numFmtId="49" fontId="0" fillId="0" borderId="2" xfId="0" applyNumberFormat="1" applyBorder="1"/>
    <xf numFmtId="3" fontId="5" fillId="0" borderId="0" xfId="0" applyNumberFormat="1" applyFont="1" applyAlignment="1">
      <alignment horizontal="right"/>
    </xf>
    <xf numFmtId="3" fontId="5" fillId="0" borderId="15" xfId="0" applyNumberFormat="1" applyFont="1" applyBorder="1" applyAlignment="1">
      <alignment horizontal="center"/>
    </xf>
    <xf numFmtId="3" fontId="5" fillId="0" borderId="2" xfId="0" applyNumberFormat="1" applyFont="1" applyBorder="1" applyAlignment="1">
      <alignment horizontal="right"/>
    </xf>
    <xf numFmtId="3" fontId="4" fillId="0" borderId="2" xfId="0" applyNumberFormat="1" applyFont="1" applyBorder="1" applyAlignment="1">
      <alignment horizontal="right"/>
    </xf>
    <xf numFmtId="3" fontId="5" fillId="0" borderId="5" xfId="0" applyNumberFormat="1" applyFont="1" applyBorder="1" applyAlignment="1">
      <alignment horizontal="right"/>
    </xf>
    <xf numFmtId="3" fontId="5" fillId="0" borderId="7" xfId="0" applyNumberFormat="1" applyFont="1" applyBorder="1" applyAlignment="1">
      <alignment horizontal="right"/>
    </xf>
    <xf numFmtId="3" fontId="5" fillId="0" borderId="11" xfId="0" applyNumberFormat="1" applyFont="1" applyBorder="1" applyAlignment="1">
      <alignment horizontal="right"/>
    </xf>
    <xf numFmtId="0" fontId="5" fillId="0" borderId="18" xfId="0" applyFont="1" applyBorder="1" applyAlignment="1">
      <alignment horizontal="center"/>
    </xf>
    <xf numFmtId="0" fontId="5" fillId="0" borderId="11" xfId="0" applyFont="1" applyBorder="1" applyAlignment="1">
      <alignment horizontal="right"/>
    </xf>
    <xf numFmtId="49" fontId="5" fillId="0" borderId="11" xfId="0" applyNumberFormat="1" applyFont="1" applyBorder="1" applyAlignment="1">
      <alignment horizontal="right"/>
    </xf>
    <xf numFmtId="0" fontId="5" fillId="0" borderId="11" xfId="0" applyFont="1" applyBorder="1"/>
    <xf numFmtId="0" fontId="1" fillId="0" borderId="11" xfId="0" applyFont="1" applyBorder="1"/>
    <xf numFmtId="0" fontId="0" fillId="0" borderId="11" xfId="0" applyBorder="1"/>
    <xf numFmtId="0" fontId="6" fillId="0" borderId="0" xfId="0" applyFont="1" applyAlignment="1">
      <alignment horizontal="left" vertical="top" wrapText="1"/>
    </xf>
    <xf numFmtId="0" fontId="6" fillId="0" borderId="0" xfId="0" applyFont="1" applyAlignment="1">
      <alignment horizontal="left" wrapText="1"/>
    </xf>
    <xf numFmtId="0" fontId="5" fillId="0" borderId="19" xfId="0" applyFont="1" applyBorder="1" applyAlignment="1">
      <alignment vertical="center" wrapText="1"/>
    </xf>
    <xf numFmtId="0" fontId="9" fillId="0" borderId="0" xfId="0" applyFont="1" applyAlignment="1">
      <alignment horizontal="right"/>
    </xf>
    <xf numFmtId="0" fontId="0" fillId="0" borderId="2" xfId="0" applyBorder="1" applyAlignment="1">
      <alignment wrapText="1"/>
    </xf>
    <xf numFmtId="0" fontId="5" fillId="0" borderId="20" xfId="0" applyFont="1" applyBorder="1" applyAlignment="1">
      <alignment horizontal="center" wrapText="1"/>
    </xf>
    <xf numFmtId="0" fontId="5" fillId="0" borderId="21" xfId="0" applyFont="1" applyBorder="1" applyAlignment="1">
      <alignment horizontal="center"/>
    </xf>
    <xf numFmtId="0" fontId="6" fillId="0" borderId="11" xfId="0" applyFont="1" applyBorder="1" applyAlignment="1">
      <alignment horizontal="center"/>
    </xf>
    <xf numFmtId="49" fontId="5" fillId="0" borderId="0" xfId="1" applyNumberFormat="1" applyFont="1" applyBorder="1" applyAlignment="1">
      <alignment horizontal="right"/>
    </xf>
    <xf numFmtId="1" fontId="5" fillId="0" borderId="2" xfId="0" applyNumberFormat="1" applyFont="1" applyBorder="1" applyAlignment="1">
      <alignment horizontal="right"/>
    </xf>
    <xf numFmtId="0" fontId="6" fillId="0" borderId="0" xfId="0" applyFont="1" applyAlignment="1">
      <alignment horizontal="center" vertical="center" wrapText="1"/>
    </xf>
    <xf numFmtId="0" fontId="4" fillId="0" borderId="2" xfId="0" applyFont="1" applyBorder="1" applyAlignment="1">
      <alignment horizontal="right"/>
    </xf>
    <xf numFmtId="0" fontId="3" fillId="0" borderId="0" xfId="0" applyFont="1" applyAlignment="1">
      <alignment horizontal="center" wrapText="1"/>
    </xf>
    <xf numFmtId="0" fontId="5" fillId="0" borderId="11" xfId="0" applyFont="1" applyBorder="1" applyAlignment="1">
      <alignment horizontal="left"/>
    </xf>
    <xf numFmtId="0" fontId="1" fillId="0" borderId="17" xfId="0" applyFont="1" applyBorder="1" applyAlignment="1">
      <alignment horizontal="center"/>
    </xf>
    <xf numFmtId="0" fontId="1" fillId="0" borderId="0" xfId="0" applyFont="1" applyAlignment="1">
      <alignment wrapText="1"/>
    </xf>
    <xf numFmtId="165" fontId="5" fillId="0" borderId="11" xfId="0" applyNumberFormat="1" applyFont="1" applyBorder="1" applyAlignment="1">
      <alignment horizontal="right"/>
    </xf>
    <xf numFmtId="0" fontId="5" fillId="0" borderId="17" xfId="0" applyFont="1" applyBorder="1" applyAlignment="1">
      <alignment horizontal="center"/>
    </xf>
    <xf numFmtId="0" fontId="2" fillId="0" borderId="0" xfId="0" applyFont="1" applyAlignment="1">
      <alignment wrapText="1"/>
    </xf>
    <xf numFmtId="0" fontId="5" fillId="0" borderId="22" xfId="0" applyFont="1" applyBorder="1" applyAlignment="1">
      <alignment horizontal="right"/>
    </xf>
    <xf numFmtId="0" fontId="5" fillId="0" borderId="23" xfId="0" applyFont="1" applyBorder="1" applyAlignment="1">
      <alignment horizontal="center"/>
    </xf>
    <xf numFmtId="0" fontId="5" fillId="0" borderId="24" xfId="0" applyFont="1" applyBorder="1" applyAlignment="1">
      <alignment horizontal="right"/>
    </xf>
    <xf numFmtId="0" fontId="5" fillId="0" borderId="8" xfId="0" applyFont="1" applyBorder="1" applyAlignment="1">
      <alignment horizontal="right"/>
    </xf>
    <xf numFmtId="4" fontId="5" fillId="0" borderId="25" xfId="0" applyNumberFormat="1" applyFont="1" applyBorder="1" applyAlignment="1">
      <alignment horizontal="right"/>
    </xf>
    <xf numFmtId="0" fontId="5" fillId="0" borderId="18" xfId="0" applyFont="1" applyBorder="1" applyAlignment="1">
      <alignment horizontal="right"/>
    </xf>
    <xf numFmtId="0" fontId="13" fillId="0" borderId="11" xfId="0" applyFont="1" applyBorder="1"/>
    <xf numFmtId="0" fontId="16" fillId="2" borderId="0" xfId="16" applyFont="1" applyFill="1" applyAlignment="1">
      <alignment horizontal="center"/>
    </xf>
    <xf numFmtId="0" fontId="17" fillId="2" borderId="0" xfId="16" applyFont="1" applyFill="1" applyAlignment="1">
      <alignment horizontal="left" vertical="center" wrapText="1"/>
    </xf>
    <xf numFmtId="0" fontId="17" fillId="2" borderId="0" xfId="16" applyFont="1" applyFill="1" applyAlignment="1">
      <alignment wrapText="1"/>
    </xf>
    <xf numFmtId="0" fontId="17" fillId="2" borderId="0" xfId="16" applyFont="1" applyFill="1" applyAlignment="1">
      <alignment horizontal="center" wrapText="1"/>
    </xf>
    <xf numFmtId="0" fontId="18" fillId="0" borderId="26" xfId="0" applyFont="1" applyBorder="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16" fillId="0" borderId="35" xfId="16" applyFont="1" applyBorder="1" applyAlignment="1">
      <alignment wrapText="1"/>
    </xf>
    <xf numFmtId="167" fontId="16" fillId="0" borderId="4" xfId="16" applyNumberFormat="1" applyFont="1" applyBorder="1" applyAlignment="1">
      <alignment wrapText="1"/>
    </xf>
    <xf numFmtId="167" fontId="16" fillId="0" borderId="3" xfId="16" applyNumberFormat="1" applyFont="1" applyBorder="1" applyAlignment="1">
      <alignment wrapText="1"/>
    </xf>
    <xf numFmtId="167" fontId="16" fillId="0" borderId="5" xfId="16" applyNumberFormat="1" applyFont="1" applyBorder="1" applyAlignment="1">
      <alignment vertical="top" wrapText="1"/>
    </xf>
    <xf numFmtId="0" fontId="18" fillId="0" borderId="47" xfId="0" applyFont="1" applyBorder="1" applyAlignment="1">
      <alignment horizontal="center"/>
    </xf>
    <xf numFmtId="0" fontId="18" fillId="0" borderId="48" xfId="0" applyFont="1" applyBorder="1"/>
    <xf numFmtId="0" fontId="20" fillId="0" borderId="48" xfId="0" applyFont="1" applyBorder="1" applyAlignment="1">
      <alignment wrapText="1"/>
    </xf>
    <xf numFmtId="0" fontId="18" fillId="0" borderId="48" xfId="0" applyFont="1" applyBorder="1" applyAlignment="1">
      <alignment horizontal="center"/>
    </xf>
    <xf numFmtId="0" fontId="18" fillId="0" borderId="49" xfId="0" applyFont="1" applyBorder="1" applyAlignment="1">
      <alignment horizontal="center"/>
    </xf>
    <xf numFmtId="0" fontId="0" fillId="0" borderId="50" xfId="0" applyBorder="1"/>
    <xf numFmtId="0" fontId="0" fillId="0" borderId="48" xfId="0" applyBorder="1"/>
    <xf numFmtId="0" fontId="0" fillId="0" borderId="49" xfId="0" applyBorder="1"/>
    <xf numFmtId="0" fontId="18" fillId="0" borderId="40" xfId="0" applyFont="1" applyBorder="1" applyAlignment="1">
      <alignment horizontal="center"/>
    </xf>
    <xf numFmtId="0" fontId="18" fillId="0" borderId="41" xfId="0" applyFont="1" applyBorder="1" applyAlignment="1">
      <alignment horizontal="center"/>
    </xf>
    <xf numFmtId="0" fontId="0" fillId="0" borderId="41" xfId="0" applyBorder="1"/>
    <xf numFmtId="0" fontId="25" fillId="0" borderId="41" xfId="0" applyFont="1" applyBorder="1" applyAlignment="1">
      <alignment horizontal="center" wrapText="1"/>
    </xf>
    <xf numFmtId="2" fontId="18" fillId="0" borderId="41" xfId="0" applyNumberFormat="1" applyFont="1" applyBorder="1" applyAlignment="1">
      <alignment horizontal="center"/>
    </xf>
    <xf numFmtId="0" fontId="18" fillId="0" borderId="40" xfId="0" applyFont="1" applyBorder="1"/>
    <xf numFmtId="0" fontId="18" fillId="0" borderId="41" xfId="0" applyFont="1" applyBorder="1"/>
    <xf numFmtId="167" fontId="0" fillId="0" borderId="0" xfId="0" applyNumberFormat="1"/>
    <xf numFmtId="0" fontId="18" fillId="0" borderId="45" xfId="0" applyFont="1" applyBorder="1" applyAlignment="1">
      <alignment horizontal="center"/>
    </xf>
    <xf numFmtId="0" fontId="18" fillId="0" borderId="5" xfId="0" applyFont="1" applyBorder="1"/>
    <xf numFmtId="0" fontId="18" fillId="0" borderId="5" xfId="0" applyFont="1" applyBorder="1" applyAlignment="1">
      <alignment horizontal="center"/>
    </xf>
    <xf numFmtId="0" fontId="18" fillId="0" borderId="46" xfId="0" applyFont="1" applyBorder="1" applyAlignment="1">
      <alignment horizontal="center"/>
    </xf>
    <xf numFmtId="0" fontId="18" fillId="0" borderId="45" xfId="0" applyFont="1" applyBorder="1"/>
    <xf numFmtId="0" fontId="0" fillId="0" borderId="5" xfId="0" applyBorder="1"/>
    <xf numFmtId="0" fontId="0" fillId="0" borderId="46" xfId="0" applyBorder="1"/>
    <xf numFmtId="0" fontId="18" fillId="0" borderId="3" xfId="0" applyFont="1" applyBorder="1" applyAlignment="1">
      <alignment wrapText="1"/>
    </xf>
    <xf numFmtId="0" fontId="18" fillId="0" borderId="51" xfId="0" applyFont="1" applyBorder="1" applyAlignment="1">
      <alignment horizontal="center"/>
    </xf>
    <xf numFmtId="0" fontId="18" fillId="0" borderId="52" xfId="0" applyFont="1" applyBorder="1"/>
    <xf numFmtId="0" fontId="24" fillId="0" borderId="52" xfId="0" applyFont="1" applyBorder="1" applyAlignment="1">
      <alignment wrapText="1"/>
    </xf>
    <xf numFmtId="0" fontId="18" fillId="0" borderId="52" xfId="0" applyFont="1" applyBorder="1" applyAlignment="1">
      <alignment horizontal="center"/>
    </xf>
    <xf numFmtId="0" fontId="18" fillId="0" borderId="53" xfId="0" applyFont="1" applyBorder="1" applyAlignment="1">
      <alignment horizontal="center"/>
    </xf>
    <xf numFmtId="0" fontId="18" fillId="0" borderId="51" xfId="0" applyFont="1" applyBorder="1"/>
    <xf numFmtId="167" fontId="24" fillId="0" borderId="52" xfId="0" applyNumberFormat="1" applyFont="1" applyBorder="1"/>
    <xf numFmtId="0" fontId="0" fillId="0" borderId="52" xfId="0" applyBorder="1"/>
    <xf numFmtId="0" fontId="0" fillId="0" borderId="53" xfId="0" applyBorder="1"/>
    <xf numFmtId="0" fontId="18" fillId="0" borderId="0" xfId="0" applyFont="1" applyAlignment="1">
      <alignment horizontal="center"/>
    </xf>
    <xf numFmtId="0" fontId="18" fillId="0" borderId="0" xfId="0" applyFont="1"/>
    <xf numFmtId="0" fontId="18" fillId="0" borderId="0" xfId="0" applyFont="1" applyAlignment="1">
      <alignment wrapText="1"/>
    </xf>
    <xf numFmtId="0" fontId="18" fillId="0" borderId="48" xfId="0" applyFont="1" applyBorder="1" applyAlignment="1">
      <alignment horizontal="left" vertical="center"/>
    </xf>
    <xf numFmtId="0" fontId="27" fillId="0" borderId="48" xfId="0" applyFont="1" applyBorder="1"/>
    <xf numFmtId="167" fontId="18" fillId="0" borderId="48" xfId="0" applyNumberFormat="1" applyFont="1" applyBorder="1"/>
    <xf numFmtId="167" fontId="24" fillId="0" borderId="48" xfId="0" applyNumberFormat="1" applyFont="1" applyBorder="1"/>
    <xf numFmtId="0" fontId="18" fillId="0" borderId="49" xfId="0" applyFont="1" applyBorder="1"/>
    <xf numFmtId="0" fontId="18" fillId="0" borderId="0" xfId="0" applyFont="1" applyAlignment="1">
      <alignment horizontal="left" vertical="center"/>
    </xf>
    <xf numFmtId="0" fontId="24" fillId="0" borderId="0" xfId="0" applyFont="1" applyAlignment="1">
      <alignment wrapText="1"/>
    </xf>
    <xf numFmtId="0" fontId="18" fillId="0" borderId="5" xfId="0" applyFont="1" applyBorder="1" applyAlignment="1">
      <alignment horizontal="left" vertical="center"/>
    </xf>
    <xf numFmtId="0" fontId="27" fillId="0" borderId="5" xfId="0" applyFont="1" applyBorder="1"/>
    <xf numFmtId="167" fontId="18" fillId="0" borderId="5" xfId="0" applyNumberFormat="1" applyFont="1" applyBorder="1"/>
    <xf numFmtId="167" fontId="24" fillId="0" borderId="5" xfId="0" applyNumberFormat="1" applyFont="1" applyBorder="1"/>
    <xf numFmtId="0" fontId="18" fillId="0" borderId="46" xfId="0" applyFont="1" applyBorder="1"/>
    <xf numFmtId="0" fontId="18" fillId="0" borderId="54" xfId="0" applyFont="1" applyBorder="1" applyAlignment="1">
      <alignment horizontal="center"/>
    </xf>
    <xf numFmtId="0" fontId="18" fillId="0" borderId="7" xfId="0" applyFont="1" applyBorder="1" applyAlignment="1">
      <alignment horizontal="left" vertical="center"/>
    </xf>
    <xf numFmtId="0" fontId="27" fillId="0" borderId="7" xfId="0" applyFont="1" applyBorder="1"/>
    <xf numFmtId="0" fontId="18" fillId="0" borderId="7" xfId="0" applyFont="1" applyBorder="1" applyAlignment="1">
      <alignment horizontal="center"/>
    </xf>
    <xf numFmtId="0" fontId="18" fillId="0" borderId="7" xfId="0" applyFont="1" applyBorder="1"/>
    <xf numFmtId="167" fontId="18" fillId="0" borderId="7" xfId="0" applyNumberFormat="1" applyFont="1" applyBorder="1"/>
    <xf numFmtId="167" fontId="24" fillId="0" borderId="7" xfId="0" applyNumberFormat="1" applyFont="1" applyBorder="1"/>
    <xf numFmtId="0" fontId="18" fillId="0" borderId="55" xfId="0" applyFont="1" applyBorder="1"/>
    <xf numFmtId="165" fontId="18" fillId="0" borderId="5" xfId="0" applyNumberFormat="1" applyFont="1" applyBorder="1"/>
    <xf numFmtId="165" fontId="18" fillId="0" borderId="48" xfId="0" applyNumberFormat="1" applyFont="1" applyBorder="1"/>
    <xf numFmtId="0" fontId="29" fillId="0" borderId="0" xfId="0" applyFont="1"/>
    <xf numFmtId="0" fontId="30" fillId="0" borderId="0" xfId="0" applyFont="1"/>
    <xf numFmtId="49" fontId="30" fillId="0" borderId="0" xfId="0" applyNumberFormat="1" applyFont="1"/>
    <xf numFmtId="0" fontId="30" fillId="0" borderId="0" xfId="0" applyFont="1" applyAlignment="1">
      <alignment horizontal="center"/>
    </xf>
    <xf numFmtId="49" fontId="30" fillId="0" borderId="0" xfId="0" applyNumberFormat="1" applyFont="1" applyAlignment="1">
      <alignment vertical="top"/>
    </xf>
    <xf numFmtId="0" fontId="30" fillId="0" borderId="0" xfId="0" applyFont="1" applyAlignment="1">
      <alignment horizontal="center" vertical="top"/>
    </xf>
    <xf numFmtId="168" fontId="30" fillId="0" borderId="0" xfId="0" applyNumberFormat="1" applyFont="1" applyAlignment="1">
      <alignment vertical="top"/>
    </xf>
    <xf numFmtId="4" fontId="30" fillId="0" borderId="0" xfId="0" applyNumberFormat="1" applyFont="1" applyAlignment="1">
      <alignment vertical="top"/>
    </xf>
    <xf numFmtId="4" fontId="29" fillId="0" borderId="0" xfId="0" applyNumberFormat="1" applyFont="1" applyAlignment="1">
      <alignment vertical="top"/>
    </xf>
    <xf numFmtId="4" fontId="31" fillId="4" borderId="0" xfId="0" applyNumberFormat="1" applyFont="1" applyFill="1" applyAlignment="1">
      <alignment vertical="top" shrinkToFit="1"/>
    </xf>
    <xf numFmtId="0" fontId="14" fillId="0" borderId="0" xfId="0" applyFont="1"/>
    <xf numFmtId="4" fontId="30" fillId="0" borderId="0" xfId="0" applyNumberFormat="1" applyFont="1" applyAlignment="1">
      <alignment vertical="top" shrinkToFit="1"/>
    </xf>
    <xf numFmtId="4" fontId="30" fillId="0" borderId="0" xfId="0" applyNumberFormat="1" applyFont="1" applyAlignment="1">
      <alignment horizontal="right" vertical="center" shrinkToFit="1"/>
    </xf>
    <xf numFmtId="4" fontId="30" fillId="0" borderId="0" xfId="0" applyNumberFormat="1" applyFont="1"/>
    <xf numFmtId="49" fontId="30" fillId="0" borderId="0" xfId="0" applyNumberFormat="1" applyFont="1" applyAlignment="1">
      <alignment horizontal="left" vertical="top" wrapText="1"/>
    </xf>
    <xf numFmtId="0" fontId="30" fillId="0" borderId="0" xfId="0" applyFont="1" applyAlignment="1">
      <alignment vertical="top"/>
    </xf>
    <xf numFmtId="0" fontId="30" fillId="0" borderId="56" xfId="0" applyFont="1" applyBorder="1" applyAlignment="1">
      <alignment vertical="center"/>
    </xf>
    <xf numFmtId="0" fontId="30" fillId="0" borderId="56" xfId="0" applyFont="1" applyBorder="1" applyAlignment="1">
      <alignment horizontal="left" vertical="center"/>
    </xf>
    <xf numFmtId="0" fontId="30" fillId="4" borderId="56" xfId="0" applyFont="1" applyFill="1" applyBorder="1" applyAlignment="1">
      <alignment vertical="center"/>
    </xf>
    <xf numFmtId="0" fontId="30" fillId="4" borderId="56" xfId="0" applyFont="1" applyFill="1" applyBorder="1" applyAlignment="1">
      <alignment horizontal="left" vertical="center"/>
    </xf>
    <xf numFmtId="0" fontId="30" fillId="5" borderId="56" xfId="0" applyFont="1" applyFill="1" applyBorder="1"/>
    <xf numFmtId="49" fontId="30" fillId="5" borderId="56" xfId="0" applyNumberFormat="1" applyFont="1" applyFill="1" applyBorder="1"/>
    <xf numFmtId="0" fontId="30" fillId="5" borderId="56" xfId="0" applyFont="1" applyFill="1" applyBorder="1" applyAlignment="1">
      <alignment horizontal="center"/>
    </xf>
    <xf numFmtId="0" fontId="30" fillId="5" borderId="57" xfId="0" applyFont="1" applyFill="1" applyBorder="1"/>
    <xf numFmtId="0" fontId="29" fillId="5" borderId="56" xfId="0" applyFont="1" applyFill="1" applyBorder="1" applyAlignment="1">
      <alignment wrapText="1"/>
    </xf>
    <xf numFmtId="0" fontId="30" fillId="5" borderId="56" xfId="0" applyFont="1" applyFill="1" applyBorder="1" applyAlignment="1">
      <alignment wrapText="1"/>
    </xf>
    <xf numFmtId="0" fontId="31" fillId="6" borderId="60" xfId="0" applyFont="1" applyFill="1" applyBorder="1" applyAlignment="1">
      <alignment vertical="top"/>
    </xf>
    <xf numFmtId="49" fontId="31" fillId="6" borderId="61" xfId="0" applyNumberFormat="1" applyFont="1" applyFill="1" applyBorder="1" applyAlignment="1">
      <alignment vertical="top"/>
    </xf>
    <xf numFmtId="49" fontId="31" fillId="6" borderId="61" xfId="0" applyNumberFormat="1" applyFont="1" applyFill="1" applyBorder="1" applyAlignment="1">
      <alignment horizontal="left" vertical="top" wrapText="1"/>
    </xf>
    <xf numFmtId="0" fontId="31" fillId="6" borderId="61" xfId="0" applyFont="1" applyFill="1" applyBorder="1" applyAlignment="1">
      <alignment horizontal="center" vertical="top" shrinkToFit="1"/>
    </xf>
    <xf numFmtId="169" fontId="31" fillId="6" borderId="61" xfId="0" applyNumberFormat="1" applyFont="1" applyFill="1" applyBorder="1" applyAlignment="1">
      <alignment vertical="top" shrinkToFit="1"/>
    </xf>
    <xf numFmtId="4" fontId="31" fillId="6" borderId="61" xfId="0" applyNumberFormat="1" applyFont="1" applyFill="1" applyBorder="1" applyAlignment="1">
      <alignment vertical="top" shrinkToFit="1"/>
    </xf>
    <xf numFmtId="4" fontId="31" fillId="6" borderId="62" xfId="0" applyNumberFormat="1" applyFont="1" applyFill="1" applyBorder="1" applyAlignment="1">
      <alignment vertical="top" shrinkToFit="1"/>
    </xf>
    <xf numFmtId="0" fontId="30" fillId="0" borderId="63" xfId="0" applyFont="1" applyBorder="1" applyAlignment="1">
      <alignment vertical="top"/>
    </xf>
    <xf numFmtId="49" fontId="30" fillId="0" borderId="64" xfId="0" applyNumberFormat="1" applyFont="1" applyBorder="1" applyAlignment="1">
      <alignment vertical="top"/>
    </xf>
    <xf numFmtId="49" fontId="30" fillId="0" borderId="64" xfId="0" applyNumberFormat="1" applyFont="1" applyBorder="1" applyAlignment="1">
      <alignment horizontal="left" vertical="top" wrapText="1"/>
    </xf>
    <xf numFmtId="0" fontId="30" fillId="0" borderId="64" xfId="0" applyFont="1" applyBorder="1" applyAlignment="1">
      <alignment horizontal="center" vertical="top" shrinkToFit="1"/>
    </xf>
    <xf numFmtId="169" fontId="30" fillId="0" borderId="64" xfId="0" applyNumberFormat="1" applyFont="1" applyBorder="1" applyAlignment="1">
      <alignment vertical="top" shrinkToFit="1"/>
    </xf>
    <xf numFmtId="4" fontId="30" fillId="0" borderId="64" xfId="0" applyNumberFormat="1" applyFont="1" applyBorder="1" applyAlignment="1">
      <alignment vertical="top" shrinkToFit="1"/>
    </xf>
    <xf numFmtId="4" fontId="30" fillId="4" borderId="64" xfId="0" applyNumberFormat="1" applyFont="1" applyFill="1" applyBorder="1" applyAlignment="1">
      <alignment vertical="top" shrinkToFit="1"/>
    </xf>
    <xf numFmtId="4" fontId="30" fillId="0" borderId="65" xfId="0" applyNumberFormat="1" applyFont="1" applyBorder="1" applyAlignment="1">
      <alignment vertical="top" shrinkToFit="1"/>
    </xf>
    <xf numFmtId="0" fontId="31" fillId="4" borderId="60" xfId="0" applyFont="1" applyFill="1" applyBorder="1" applyAlignment="1">
      <alignment vertical="top"/>
    </xf>
    <xf numFmtId="49" fontId="31" fillId="4" borderId="61" xfId="0" applyNumberFormat="1" applyFont="1" applyFill="1" applyBorder="1" applyAlignment="1">
      <alignment vertical="top"/>
    </xf>
    <xf numFmtId="49" fontId="31" fillId="4" borderId="61" xfId="0" applyNumberFormat="1" applyFont="1" applyFill="1" applyBorder="1" applyAlignment="1">
      <alignment horizontal="left" vertical="top" wrapText="1"/>
    </xf>
    <xf numFmtId="0" fontId="31" fillId="4" borderId="61" xfId="0" applyFont="1" applyFill="1" applyBorder="1" applyAlignment="1">
      <alignment horizontal="center" vertical="center" shrinkToFit="1"/>
    </xf>
    <xf numFmtId="168" fontId="31" fillId="4" borderId="61" xfId="0" applyNumberFormat="1" applyFont="1" applyFill="1" applyBorder="1" applyAlignment="1">
      <alignment vertical="center" shrinkToFit="1"/>
    </xf>
    <xf numFmtId="4" fontId="31" fillId="4" borderId="61" xfId="0" applyNumberFormat="1" applyFont="1" applyFill="1" applyBorder="1" applyAlignment="1">
      <alignment vertical="center" shrinkToFit="1"/>
    </xf>
    <xf numFmtId="4" fontId="32" fillId="4" borderId="61" xfId="0" applyNumberFormat="1" applyFont="1" applyFill="1" applyBorder="1" applyAlignment="1">
      <alignment vertical="center" shrinkToFit="1"/>
    </xf>
    <xf numFmtId="4" fontId="31" fillId="4" borderId="62" xfId="0" applyNumberFormat="1" applyFont="1" applyFill="1" applyBorder="1" applyAlignment="1">
      <alignment vertical="center" shrinkToFit="1"/>
    </xf>
    <xf numFmtId="4" fontId="30" fillId="0" borderId="64" xfId="0" applyNumberFormat="1" applyFont="1" applyBorder="1" applyAlignment="1">
      <alignment vertical="center" shrinkToFit="1"/>
    </xf>
    <xf numFmtId="0" fontId="30" fillId="0" borderId="64" xfId="0" applyFont="1" applyBorder="1" applyAlignment="1">
      <alignment horizontal="center" vertical="center" shrinkToFit="1"/>
    </xf>
    <xf numFmtId="4" fontId="29" fillId="4" borderId="64" xfId="0" applyNumberFormat="1" applyFont="1" applyFill="1" applyBorder="1" applyAlignment="1">
      <alignment vertical="center" shrinkToFit="1"/>
    </xf>
    <xf numFmtId="4" fontId="29" fillId="0" borderId="64" xfId="0" applyNumberFormat="1" applyFont="1" applyBorder="1" applyAlignment="1">
      <alignment vertical="center" shrinkToFit="1"/>
    </xf>
    <xf numFmtId="4" fontId="30" fillId="4" borderId="64" xfId="0" applyNumberFormat="1" applyFont="1" applyFill="1" applyBorder="1" applyAlignment="1">
      <alignment vertical="center" shrinkToFit="1"/>
    </xf>
    <xf numFmtId="4" fontId="30" fillId="0" borderId="65" xfId="0" applyNumberFormat="1" applyFont="1" applyBorder="1" applyAlignment="1">
      <alignment vertical="center" shrinkToFit="1"/>
    </xf>
    <xf numFmtId="49" fontId="30" fillId="0" borderId="66" xfId="0" applyNumberFormat="1" applyFont="1" applyBorder="1" applyAlignment="1">
      <alignment vertical="top"/>
    </xf>
    <xf numFmtId="49" fontId="30" fillId="0" borderId="66" xfId="0" applyNumberFormat="1" applyFont="1" applyBorder="1" applyAlignment="1">
      <alignment horizontal="left" vertical="top" wrapText="1"/>
    </xf>
    <xf numFmtId="0" fontId="30" fillId="0" borderId="66" xfId="0" applyFont="1" applyBorder="1" applyAlignment="1">
      <alignment horizontal="center" vertical="center" shrinkToFit="1"/>
    </xf>
    <xf numFmtId="4" fontId="30" fillId="0" borderId="66" xfId="0" applyNumberFormat="1" applyFont="1" applyBorder="1" applyAlignment="1">
      <alignment vertical="center" shrinkToFit="1"/>
    </xf>
    <xf numFmtId="4" fontId="29" fillId="4" borderId="66" xfId="0" applyNumberFormat="1" applyFont="1" applyFill="1" applyBorder="1" applyAlignment="1">
      <alignment vertical="center" shrinkToFit="1"/>
    </xf>
    <xf numFmtId="4" fontId="29" fillId="0" borderId="66" xfId="0" applyNumberFormat="1" applyFont="1" applyBorder="1" applyAlignment="1">
      <alignment vertical="center" shrinkToFit="1"/>
    </xf>
    <xf numFmtId="4" fontId="30" fillId="4" borderId="66" xfId="0" applyNumberFormat="1" applyFont="1" applyFill="1" applyBorder="1" applyAlignment="1">
      <alignment vertical="center" shrinkToFit="1"/>
    </xf>
    <xf numFmtId="4" fontId="30" fillId="0" borderId="67" xfId="0" applyNumberFormat="1" applyFont="1" applyBorder="1" applyAlignment="1">
      <alignment vertical="center" shrinkToFit="1"/>
    </xf>
    <xf numFmtId="0" fontId="30" fillId="0" borderId="68" xfId="0" applyFont="1" applyBorder="1" applyAlignment="1">
      <alignment vertical="top"/>
    </xf>
    <xf numFmtId="169" fontId="30" fillId="0" borderId="66" xfId="0" applyNumberFormat="1" applyFont="1" applyBorder="1" applyAlignment="1">
      <alignment vertical="top" shrinkToFit="1"/>
    </xf>
    <xf numFmtId="4" fontId="31" fillId="4" borderId="59" xfId="0" applyNumberFormat="1" applyFont="1" applyFill="1" applyBorder="1"/>
    <xf numFmtId="0" fontId="0" fillId="0" borderId="0" xfId="0" applyAlignment="1">
      <alignment horizontal="left" vertical="center"/>
    </xf>
    <xf numFmtId="0" fontId="0" fillId="0" borderId="69" xfId="0" applyBorder="1"/>
    <xf numFmtId="0" fontId="0" fillId="0" borderId="70" xfId="0" applyBorder="1"/>
    <xf numFmtId="0" fontId="0" fillId="0" borderId="71" xfId="0" applyBorder="1"/>
    <xf numFmtId="0" fontId="33" fillId="0" borderId="0" xfId="0" applyFont="1" applyAlignment="1">
      <alignment horizontal="left" vertical="center"/>
    </xf>
    <xf numFmtId="0" fontId="34" fillId="0" borderId="0" xfId="0" applyFont="1" applyAlignment="1">
      <alignment horizontal="left" vertical="center"/>
    </xf>
    <xf numFmtId="0" fontId="0" fillId="0" borderId="0" xfId="0" applyAlignment="1">
      <alignment vertical="center"/>
    </xf>
    <xf numFmtId="0" fontId="0" fillId="0" borderId="71" xfId="0" applyBorder="1" applyAlignment="1">
      <alignment vertical="center"/>
    </xf>
    <xf numFmtId="0" fontId="35" fillId="0" borderId="0" xfId="0" applyFont="1" applyAlignment="1">
      <alignment horizontal="left" vertical="center"/>
    </xf>
    <xf numFmtId="0" fontId="37" fillId="0" borderId="0" xfId="0" applyFont="1" applyAlignment="1">
      <alignment horizontal="left" vertical="center"/>
    </xf>
    <xf numFmtId="170" fontId="37" fillId="0" borderId="0" xfId="0" applyNumberFormat="1" applyFont="1" applyAlignment="1">
      <alignment horizontal="left" vertical="center"/>
    </xf>
    <xf numFmtId="0" fontId="0" fillId="0" borderId="0" xfId="0" applyAlignment="1">
      <alignment vertical="center" wrapText="1"/>
    </xf>
    <xf numFmtId="0" fontId="0" fillId="0" borderId="71" xfId="0" applyBorder="1" applyAlignment="1">
      <alignment vertical="center" wrapText="1"/>
    </xf>
    <xf numFmtId="0" fontId="37" fillId="0" borderId="0" xfId="0" applyFont="1" applyAlignment="1">
      <alignment horizontal="left" vertical="center" wrapText="1"/>
    </xf>
    <xf numFmtId="0" fontId="0" fillId="0" borderId="72" xfId="0" applyBorder="1" applyAlignment="1">
      <alignment vertical="center"/>
    </xf>
    <xf numFmtId="0" fontId="38" fillId="0" borderId="0" xfId="0" applyFont="1" applyAlignment="1">
      <alignment horizontal="left" vertical="center"/>
    </xf>
    <xf numFmtId="4" fontId="39" fillId="0" borderId="0" xfId="0" applyNumberFormat="1" applyFont="1" applyAlignment="1">
      <alignment vertical="center"/>
    </xf>
    <xf numFmtId="0" fontId="35" fillId="0" borderId="0" xfId="0" applyFont="1" applyAlignment="1">
      <alignment horizontal="right" vertical="center"/>
    </xf>
    <xf numFmtId="0" fontId="40" fillId="0" borderId="0" xfId="0" applyFont="1" applyAlignment="1">
      <alignment horizontal="left" vertical="center"/>
    </xf>
    <xf numFmtId="4" fontId="35" fillId="0" borderId="0" xfId="0" applyNumberFormat="1" applyFont="1" applyAlignment="1">
      <alignment vertical="center"/>
    </xf>
    <xf numFmtId="171" fontId="35" fillId="0" borderId="0" xfId="0" applyNumberFormat="1" applyFont="1" applyAlignment="1">
      <alignment horizontal="right" vertical="center"/>
    </xf>
    <xf numFmtId="0" fontId="0" fillId="7" borderId="0" xfId="0" applyFill="1" applyAlignment="1">
      <alignment vertical="center"/>
    </xf>
    <xf numFmtId="0" fontId="41" fillId="7" borderId="73" xfId="0" applyFont="1" applyFill="1" applyBorder="1" applyAlignment="1">
      <alignment horizontal="left" vertical="center"/>
    </xf>
    <xf numFmtId="0" fontId="0" fillId="7" borderId="74" xfId="0" applyFill="1" applyBorder="1" applyAlignment="1">
      <alignment vertical="center"/>
    </xf>
    <xf numFmtId="0" fontId="41" fillId="7" borderId="74" xfId="0" applyFont="1" applyFill="1" applyBorder="1" applyAlignment="1">
      <alignment horizontal="right" vertical="center"/>
    </xf>
    <xf numFmtId="0" fontId="41" fillId="7" borderId="74" xfId="0" applyFont="1" applyFill="1" applyBorder="1" applyAlignment="1">
      <alignment horizontal="center" vertical="center"/>
    </xf>
    <xf numFmtId="4" fontId="41" fillId="7" borderId="74" xfId="0" applyNumberFormat="1" applyFont="1" applyFill="1" applyBorder="1" applyAlignment="1">
      <alignment vertical="center"/>
    </xf>
    <xf numFmtId="0" fontId="0" fillId="7" borderId="75" xfId="0" applyFill="1" applyBorder="1" applyAlignment="1">
      <alignment vertical="center"/>
    </xf>
    <xf numFmtId="0" fontId="42" fillId="0" borderId="76" xfId="0" applyFont="1" applyBorder="1" applyAlignment="1">
      <alignment horizontal="left" vertical="center"/>
    </xf>
    <xf numFmtId="0" fontId="0" fillId="0" borderId="76" xfId="0" applyBorder="1" applyAlignment="1">
      <alignment vertical="center"/>
    </xf>
    <xf numFmtId="0" fontId="35" fillId="0" borderId="77" xfId="0" applyFont="1" applyBorder="1" applyAlignment="1">
      <alignment horizontal="left" vertical="center"/>
    </xf>
    <xf numFmtId="0" fontId="0" fillId="0" borderId="77" xfId="0" applyBorder="1" applyAlignment="1">
      <alignment vertical="center"/>
    </xf>
    <xf numFmtId="0" fontId="35" fillId="0" borderId="77" xfId="0" applyFont="1" applyBorder="1" applyAlignment="1">
      <alignment horizontal="center" vertical="center"/>
    </xf>
    <xf numFmtId="0" fontId="35" fillId="0" borderId="77" xfId="0" applyFont="1" applyBorder="1" applyAlignment="1">
      <alignment horizontal="right" vertical="center"/>
    </xf>
    <xf numFmtId="0" fontId="0" fillId="0" borderId="78" xfId="0" applyBorder="1" applyAlignment="1">
      <alignment vertical="center"/>
    </xf>
    <xf numFmtId="0" fontId="0" fillId="0" borderId="79" xfId="0"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43" fillId="7" borderId="0" xfId="0" applyFont="1" applyFill="1" applyAlignment="1">
      <alignment horizontal="left" vertical="center"/>
    </xf>
    <xf numFmtId="0" fontId="43" fillId="7" borderId="0" xfId="0" applyFont="1" applyFill="1" applyAlignment="1">
      <alignment horizontal="right" vertical="center"/>
    </xf>
    <xf numFmtId="0" fontId="44" fillId="0" borderId="0" xfId="0" applyFont="1" applyAlignment="1">
      <alignment horizontal="left" vertical="center"/>
    </xf>
    <xf numFmtId="0" fontId="45" fillId="0" borderId="0" xfId="0" applyFont="1" applyAlignment="1">
      <alignment vertical="center"/>
    </xf>
    <xf numFmtId="0" fontId="45" fillId="0" borderId="71" xfId="0" applyFont="1" applyBorder="1" applyAlignment="1">
      <alignment vertical="center"/>
    </xf>
    <xf numFmtId="0" fontId="45" fillId="0" borderId="80" xfId="0" applyFont="1" applyBorder="1" applyAlignment="1">
      <alignment horizontal="left" vertical="center"/>
    </xf>
    <xf numFmtId="0" fontId="45" fillId="0" borderId="80" xfId="0" applyFont="1" applyBorder="1" applyAlignment="1">
      <alignment vertical="center"/>
    </xf>
    <xf numFmtId="4" fontId="45" fillId="0" borderId="80" xfId="0" applyNumberFormat="1" applyFont="1" applyBorder="1" applyAlignment="1">
      <alignment vertical="center"/>
    </xf>
    <xf numFmtId="0" fontId="46" fillId="0" borderId="0" xfId="0" applyFont="1" applyAlignment="1">
      <alignment vertical="center"/>
    </xf>
    <xf numFmtId="0" fontId="46" fillId="0" borderId="71" xfId="0" applyFont="1" applyBorder="1" applyAlignment="1">
      <alignment vertical="center"/>
    </xf>
    <xf numFmtId="0" fontId="46" fillId="0" borderId="80" xfId="0" applyFont="1" applyBorder="1" applyAlignment="1">
      <alignment horizontal="left" vertical="center"/>
    </xf>
    <xf numFmtId="0" fontId="46" fillId="0" borderId="80" xfId="0" applyFont="1" applyBorder="1" applyAlignment="1">
      <alignment vertical="center"/>
    </xf>
    <xf numFmtId="4" fontId="46" fillId="0" borderId="80" xfId="0" applyNumberFormat="1" applyFont="1" applyBorder="1" applyAlignment="1">
      <alignment vertical="center"/>
    </xf>
    <xf numFmtId="0" fontId="0" fillId="0" borderId="0" xfId="0" applyAlignment="1">
      <alignment horizontal="center" vertical="center" wrapText="1"/>
    </xf>
    <xf numFmtId="0" fontId="0" fillId="0" borderId="71" xfId="0" applyBorder="1" applyAlignment="1">
      <alignment horizontal="center" vertical="center" wrapText="1"/>
    </xf>
    <xf numFmtId="0" fontId="43" fillId="7" borderId="81" xfId="0" applyFont="1" applyFill="1" applyBorder="1" applyAlignment="1">
      <alignment horizontal="center" vertical="center" wrapText="1"/>
    </xf>
    <xf numFmtId="0" fontId="43" fillId="7" borderId="82" xfId="0" applyFont="1" applyFill="1" applyBorder="1" applyAlignment="1">
      <alignment horizontal="center" vertical="center" wrapText="1"/>
    </xf>
    <xf numFmtId="0" fontId="43" fillId="7" borderId="83" xfId="0" applyFont="1" applyFill="1" applyBorder="1" applyAlignment="1">
      <alignment horizontal="center" vertical="center" wrapText="1"/>
    </xf>
    <xf numFmtId="0" fontId="43" fillId="7" borderId="0" xfId="0" applyFont="1" applyFill="1" applyAlignment="1">
      <alignment horizontal="center" vertical="center" wrapText="1"/>
    </xf>
    <xf numFmtId="0" fontId="47" fillId="0" borderId="81" xfId="0" applyFont="1" applyBorder="1" applyAlignment="1">
      <alignment horizontal="center" vertical="center" wrapText="1"/>
    </xf>
    <xf numFmtId="0" fontId="47" fillId="0" borderId="82" xfId="0" applyFont="1" applyBorder="1" applyAlignment="1">
      <alignment horizontal="center" vertical="center" wrapText="1"/>
    </xf>
    <xf numFmtId="0" fontId="47" fillId="0" borderId="83" xfId="0" applyFont="1" applyBorder="1" applyAlignment="1">
      <alignment horizontal="center" vertical="center" wrapText="1"/>
    </xf>
    <xf numFmtId="0" fontId="39" fillId="0" borderId="0" xfId="0" applyFont="1" applyAlignment="1">
      <alignment horizontal="left" vertical="center"/>
    </xf>
    <xf numFmtId="4" fontId="39" fillId="0" borderId="0" xfId="0" applyNumberFormat="1" applyFont="1"/>
    <xf numFmtId="0" fontId="0" fillId="0" borderId="84" xfId="0" applyBorder="1" applyAlignment="1">
      <alignment vertical="center"/>
    </xf>
    <xf numFmtId="168" fontId="48" fillId="0" borderId="72" xfId="0" applyNumberFormat="1" applyFont="1" applyBorder="1"/>
    <xf numFmtId="168" fontId="48" fillId="0" borderId="85" xfId="0" applyNumberFormat="1" applyFont="1" applyBorder="1"/>
    <xf numFmtId="4" fontId="49" fillId="0" borderId="0" xfId="0" applyNumberFormat="1" applyFont="1" applyAlignment="1">
      <alignment vertical="center"/>
    </xf>
    <xf numFmtId="0" fontId="50" fillId="0" borderId="0" xfId="0" applyFont="1"/>
    <xf numFmtId="0" fontId="50" fillId="0" borderId="71" xfId="0" applyFont="1" applyBorder="1"/>
    <xf numFmtId="0" fontId="50" fillId="0" borderId="0" xfId="0" applyFont="1" applyAlignment="1">
      <alignment horizontal="left"/>
    </xf>
    <xf numFmtId="0" fontId="45" fillId="0" borderId="0" xfId="0" applyFont="1" applyAlignment="1">
      <alignment horizontal="left"/>
    </xf>
    <xf numFmtId="4" fontId="45" fillId="0" borderId="0" xfId="0" applyNumberFormat="1" applyFont="1"/>
    <xf numFmtId="0" fontId="50" fillId="0" borderId="86" xfId="0" applyFont="1" applyBorder="1"/>
    <xf numFmtId="168" fontId="50" fillId="0" borderId="0" xfId="0" applyNumberFormat="1" applyFont="1"/>
    <xf numFmtId="168" fontId="50" fillId="0" borderId="87" xfId="0" applyNumberFormat="1" applyFont="1" applyBorder="1"/>
    <xf numFmtId="0" fontId="50" fillId="0" borderId="0" xfId="0" applyFont="1" applyAlignment="1">
      <alignment horizontal="center"/>
    </xf>
    <xf numFmtId="4" fontId="50" fillId="0" borderId="0" xfId="0" applyNumberFormat="1" applyFont="1" applyAlignment="1">
      <alignment vertical="center"/>
    </xf>
    <xf numFmtId="0" fontId="46" fillId="0" borderId="0" xfId="0" applyFont="1" applyAlignment="1">
      <alignment horizontal="left"/>
    </xf>
    <xf numFmtId="4" fontId="46" fillId="0" borderId="0" xfId="0" applyNumberFormat="1" applyFont="1"/>
    <xf numFmtId="0" fontId="43" fillId="0" borderId="88" xfId="0" applyFont="1" applyBorder="1" applyAlignment="1">
      <alignment horizontal="center" vertical="center"/>
    </xf>
    <xf numFmtId="49" fontId="43" fillId="0" borderId="88" xfId="0" applyNumberFormat="1" applyFont="1" applyBorder="1" applyAlignment="1">
      <alignment horizontal="left" vertical="center" wrapText="1"/>
    </xf>
    <xf numFmtId="0" fontId="43" fillId="0" borderId="88" xfId="0" applyFont="1" applyBorder="1" applyAlignment="1">
      <alignment horizontal="left" vertical="center" wrapText="1"/>
    </xf>
    <xf numFmtId="0" fontId="43" fillId="0" borderId="88" xfId="0" applyFont="1" applyBorder="1" applyAlignment="1">
      <alignment horizontal="center" vertical="center" wrapText="1"/>
    </xf>
    <xf numFmtId="169" fontId="43" fillId="0" borderId="88" xfId="0" applyNumberFormat="1" applyFont="1" applyBorder="1" applyAlignment="1">
      <alignment vertical="center"/>
    </xf>
    <xf numFmtId="4" fontId="43" fillId="0" borderId="88" xfId="0" applyNumberFormat="1" applyFont="1" applyBorder="1" applyAlignment="1">
      <alignment vertical="center"/>
    </xf>
    <xf numFmtId="0" fontId="0" fillId="0" borderId="88" xfId="0" applyBorder="1" applyAlignment="1">
      <alignment vertical="center"/>
    </xf>
    <xf numFmtId="0" fontId="47" fillId="0" borderId="86" xfId="0" applyFont="1" applyBorder="1" applyAlignment="1">
      <alignment horizontal="left" vertical="center"/>
    </xf>
    <xf numFmtId="0" fontId="47" fillId="0" borderId="0" xfId="0" applyFont="1" applyAlignment="1">
      <alignment horizontal="center" vertical="center"/>
    </xf>
    <xf numFmtId="168" fontId="47" fillId="0" borderId="0" xfId="0" applyNumberFormat="1" applyFont="1" applyAlignment="1">
      <alignment vertical="center"/>
    </xf>
    <xf numFmtId="168" fontId="47" fillId="0" borderId="87" xfId="0" applyNumberFormat="1" applyFont="1" applyBorder="1" applyAlignment="1">
      <alignment vertical="center"/>
    </xf>
    <xf numFmtId="0" fontId="43" fillId="0" borderId="0" xfId="0" applyFont="1" applyAlignment="1">
      <alignment horizontal="left" vertical="center"/>
    </xf>
    <xf numFmtId="4" fontId="0" fillId="0" borderId="0" xfId="0" applyNumberFormat="1" applyAlignment="1">
      <alignment vertical="center"/>
    </xf>
    <xf numFmtId="0" fontId="51" fillId="0" borderId="88" xfId="0" applyFont="1" applyBorder="1" applyAlignment="1">
      <alignment horizontal="center" vertical="center"/>
    </xf>
    <xf numFmtId="49" fontId="51" fillId="0" borderId="88" xfId="0" applyNumberFormat="1" applyFont="1" applyBorder="1" applyAlignment="1">
      <alignment horizontal="left" vertical="center" wrapText="1"/>
    </xf>
    <xf numFmtId="0" fontId="51" fillId="0" borderId="88" xfId="0" applyFont="1" applyBorder="1" applyAlignment="1">
      <alignment horizontal="left" vertical="center" wrapText="1"/>
    </xf>
    <xf numFmtId="0" fontId="51" fillId="0" borderId="88" xfId="0" applyFont="1" applyBorder="1" applyAlignment="1">
      <alignment horizontal="center" vertical="center" wrapText="1"/>
    </xf>
    <xf numFmtId="169" fontId="51" fillId="0" borderId="88" xfId="0" applyNumberFormat="1" applyFont="1" applyBorder="1" applyAlignment="1">
      <alignment vertical="center"/>
    </xf>
    <xf numFmtId="4" fontId="51" fillId="0" borderId="88" xfId="0" applyNumberFormat="1" applyFont="1" applyBorder="1" applyAlignment="1">
      <alignment vertical="center"/>
    </xf>
    <xf numFmtId="0" fontId="52" fillId="0" borderId="88" xfId="0" applyFont="1" applyBorder="1" applyAlignment="1">
      <alignment vertical="center"/>
    </xf>
    <xf numFmtId="0" fontId="52" fillId="0" borderId="71" xfId="0" applyFont="1" applyBorder="1" applyAlignment="1">
      <alignment vertical="center"/>
    </xf>
    <xf numFmtId="0" fontId="51" fillId="0" borderId="86" xfId="0" applyFont="1" applyBorder="1" applyAlignment="1">
      <alignment horizontal="left" vertical="center"/>
    </xf>
    <xf numFmtId="0" fontId="51" fillId="0" borderId="0" xfId="0" applyFont="1" applyAlignment="1">
      <alignment horizontal="center" vertical="center"/>
    </xf>
    <xf numFmtId="0" fontId="47" fillId="0" borderId="89" xfId="0" applyFont="1" applyBorder="1" applyAlignment="1">
      <alignment horizontal="left" vertical="center"/>
    </xf>
    <xf numFmtId="0" fontId="47" fillId="0" borderId="80" xfId="0" applyFont="1" applyBorder="1" applyAlignment="1">
      <alignment horizontal="center" vertical="center"/>
    </xf>
    <xf numFmtId="168" fontId="47" fillId="0" borderId="80" xfId="0" applyNumberFormat="1" applyFont="1" applyBorder="1" applyAlignment="1">
      <alignment vertical="center"/>
    </xf>
    <xf numFmtId="168" fontId="47" fillId="0" borderId="90" xfId="0" applyNumberFormat="1" applyFont="1" applyBorder="1" applyAlignment="1">
      <alignment vertical="center"/>
    </xf>
    <xf numFmtId="44" fontId="30" fillId="0" borderId="0" xfId="17" applyFont="1"/>
    <xf numFmtId="44" fontId="14" fillId="0" borderId="0" xfId="17" applyFont="1"/>
    <xf numFmtId="0" fontId="31" fillId="0" borderId="0" xfId="0" applyFont="1" applyAlignment="1">
      <alignment horizontal="left"/>
    </xf>
    <xf numFmtId="4" fontId="31" fillId="0" borderId="0" xfId="0" applyNumberFormat="1" applyFont="1"/>
    <xf numFmtId="44" fontId="30" fillId="0" borderId="0" xfId="17" applyFont="1" applyFill="1"/>
    <xf numFmtId="165" fontId="31" fillId="0" borderId="0" xfId="0" applyNumberFormat="1" applyFont="1" applyAlignment="1">
      <alignment horizontal="right"/>
    </xf>
    <xf numFmtId="0" fontId="30" fillId="0" borderId="91" xfId="0" applyFont="1" applyBorder="1"/>
    <xf numFmtId="2" fontId="5" fillId="0" borderId="2" xfId="0" applyNumberFormat="1" applyFont="1" applyBorder="1" applyAlignment="1">
      <alignment horizontal="center"/>
    </xf>
    <xf numFmtId="0" fontId="5" fillId="0" borderId="0" xfId="0" applyFont="1" applyAlignment="1">
      <alignment horizontal="center" vertical="center"/>
    </xf>
    <xf numFmtId="0" fontId="5" fillId="0" borderId="2" xfId="0" applyFont="1" applyBorder="1" applyAlignment="1">
      <alignment horizontal="left"/>
    </xf>
    <xf numFmtId="0" fontId="5" fillId="0" borderId="3" xfId="0" applyFont="1" applyBorder="1" applyAlignment="1">
      <alignment wrapText="1"/>
    </xf>
    <xf numFmtId="44" fontId="14" fillId="0" borderId="0" xfId="17" applyFont="1" applyFill="1"/>
    <xf numFmtId="0" fontId="5" fillId="0" borderId="60" xfId="0" applyFont="1" applyBorder="1" applyAlignment="1">
      <alignment horizontal="center"/>
    </xf>
    <xf numFmtId="0" fontId="5" fillId="0" borderId="61" xfId="0" applyFont="1" applyBorder="1" applyAlignment="1">
      <alignment wrapText="1"/>
    </xf>
    <xf numFmtId="49" fontId="5" fillId="0" borderId="61" xfId="0" applyNumberFormat="1" applyFont="1" applyBorder="1" applyAlignment="1">
      <alignment horizontal="right"/>
    </xf>
    <xf numFmtId="4" fontId="5" fillId="0" borderId="61" xfId="0" applyNumberFormat="1" applyFont="1" applyBorder="1" applyAlignment="1">
      <alignment horizontal="right"/>
    </xf>
    <xf numFmtId="165" fontId="5" fillId="0" borderId="60" xfId="0" applyNumberFormat="1" applyFont="1" applyBorder="1" applyAlignment="1">
      <alignment horizontal="right"/>
    </xf>
    <xf numFmtId="0" fontId="5" fillId="0" borderId="61" xfId="0" applyFont="1" applyBorder="1"/>
    <xf numFmtId="0" fontId="5" fillId="0" borderId="62" xfId="0" applyFont="1" applyBorder="1"/>
    <xf numFmtId="0" fontId="5" fillId="0" borderId="61" xfId="0" applyFont="1" applyBorder="1" applyAlignment="1">
      <alignment horizontal="right"/>
    </xf>
    <xf numFmtId="0" fontId="5" fillId="0" borderId="62" xfId="0" applyFont="1" applyBorder="1" applyAlignment="1">
      <alignment wrapText="1"/>
    </xf>
    <xf numFmtId="0" fontId="5" fillId="0" borderId="61" xfId="0" applyFont="1" applyBorder="1" applyAlignment="1">
      <alignment horizontal="center"/>
    </xf>
    <xf numFmtId="3" fontId="5" fillId="0" borderId="61" xfId="0" applyNumberFormat="1" applyFont="1" applyBorder="1" applyAlignment="1">
      <alignment horizontal="right"/>
    </xf>
    <xf numFmtId="167" fontId="16" fillId="0" borderId="62" xfId="16" applyNumberFormat="1" applyFont="1" applyBorder="1" applyAlignment="1">
      <alignment vertical="top" wrapText="1"/>
    </xf>
    <xf numFmtId="0" fontId="18" fillId="0" borderId="56" xfId="0" applyFont="1" applyBorder="1"/>
    <xf numFmtId="0" fontId="20" fillId="0" borderId="56" xfId="0" applyFont="1" applyBorder="1" applyAlignment="1">
      <alignment wrapText="1"/>
    </xf>
    <xf numFmtId="0" fontId="18" fillId="0" borderId="56" xfId="0" applyFont="1" applyBorder="1" applyAlignment="1">
      <alignment horizontal="center"/>
    </xf>
    <xf numFmtId="0" fontId="0" fillId="0" borderId="59" xfId="0" applyBorder="1"/>
    <xf numFmtId="0" fontId="0" fillId="0" borderId="56" xfId="0" applyBorder="1"/>
    <xf numFmtId="0" fontId="21" fillId="0" borderId="56" xfId="0" applyFont="1" applyBorder="1" applyAlignment="1">
      <alignment wrapText="1"/>
    </xf>
    <xf numFmtId="0" fontId="18" fillId="0" borderId="59" xfId="0" applyFont="1" applyBorder="1"/>
    <xf numFmtId="0" fontId="21" fillId="0" borderId="56" xfId="0" applyFont="1" applyBorder="1" applyAlignment="1">
      <alignment horizontal="center" wrapText="1"/>
    </xf>
    <xf numFmtId="0" fontId="23" fillId="0" borderId="56" xfId="0" applyFont="1" applyBorder="1" applyAlignment="1">
      <alignment wrapText="1"/>
    </xf>
    <xf numFmtId="0" fontId="21" fillId="0" borderId="56" xfId="0" applyFont="1" applyBorder="1" applyAlignment="1">
      <alignment vertical="center" wrapText="1"/>
    </xf>
    <xf numFmtId="167" fontId="24" fillId="0" borderId="59" xfId="0" applyNumberFormat="1" applyFont="1" applyBorder="1"/>
    <xf numFmtId="167" fontId="18" fillId="0" borderId="59" xfId="0" applyNumberFormat="1" applyFont="1" applyBorder="1"/>
    <xf numFmtId="49" fontId="25" fillId="0" borderId="56" xfId="0" applyNumberFormat="1" applyFont="1" applyBorder="1" applyAlignment="1">
      <alignment wrapText="1"/>
    </xf>
    <xf numFmtId="49" fontId="25" fillId="0" borderId="56" xfId="0" applyNumberFormat="1" applyFont="1" applyBorder="1" applyAlignment="1">
      <alignment horizontal="left" vertical="center" wrapText="1"/>
    </xf>
    <xf numFmtId="0" fontId="25" fillId="0" borderId="56" xfId="0" applyFont="1" applyBorder="1" applyAlignment="1">
      <alignment horizontal="center" wrapText="1"/>
    </xf>
    <xf numFmtId="0" fontId="24" fillId="0" borderId="56" xfId="0" applyFont="1" applyBorder="1"/>
    <xf numFmtId="167" fontId="0" fillId="0" borderId="59" xfId="0" applyNumberFormat="1" applyBorder="1"/>
    <xf numFmtId="167" fontId="18" fillId="0" borderId="56" xfId="0" applyNumberFormat="1" applyFont="1" applyBorder="1"/>
    <xf numFmtId="167" fontId="0" fillId="0" borderId="56" xfId="0" applyNumberFormat="1" applyBorder="1"/>
    <xf numFmtId="0" fontId="18" fillId="0" borderId="56" xfId="0" applyFont="1" applyBorder="1" applyAlignment="1">
      <alignment wrapText="1"/>
    </xf>
    <xf numFmtId="0" fontId="18" fillId="0" borderId="56" xfId="0" applyFont="1" applyBorder="1" applyAlignment="1">
      <alignment horizontal="left" vertical="center"/>
    </xf>
    <xf numFmtId="0" fontId="27" fillId="0" borderId="56" xfId="0" applyFont="1" applyBorder="1"/>
    <xf numFmtId="167" fontId="24" fillId="0" borderId="56" xfId="0" applyNumberFormat="1" applyFont="1" applyBorder="1"/>
    <xf numFmtId="165" fontId="18" fillId="0" borderId="56" xfId="0" applyNumberFormat="1" applyFont="1" applyBorder="1"/>
    <xf numFmtId="0" fontId="31" fillId="0" borderId="8" xfId="0" applyFont="1" applyBorder="1" applyAlignment="1">
      <alignment horizontal="left"/>
    </xf>
    <xf numFmtId="4" fontId="31" fillId="0" borderId="8" xfId="0" applyNumberFormat="1" applyFont="1" applyBorder="1"/>
    <xf numFmtId="0" fontId="30" fillId="0" borderId="8" xfId="0" applyFont="1" applyBorder="1"/>
    <xf numFmtId="44" fontId="30" fillId="0" borderId="8" xfId="17" applyFont="1" applyFill="1" applyBorder="1"/>
    <xf numFmtId="0" fontId="16" fillId="0" borderId="56" xfId="16" applyFont="1" applyBorder="1" applyAlignment="1">
      <alignment wrapText="1"/>
    </xf>
    <xf numFmtId="0" fontId="16" fillId="0" borderId="5" xfId="16" applyFont="1" applyBorder="1" applyAlignment="1">
      <alignment wrapText="1"/>
    </xf>
    <xf numFmtId="0" fontId="16" fillId="0" borderId="41" xfId="16" applyFont="1" applyBorder="1" applyAlignment="1">
      <alignment wrapText="1"/>
    </xf>
    <xf numFmtId="0" fontId="16" fillId="0" borderId="46" xfId="16" applyFont="1" applyBorder="1" applyAlignment="1">
      <alignment wrapText="1"/>
    </xf>
    <xf numFmtId="167" fontId="27" fillId="0" borderId="57" xfId="0" applyNumberFormat="1" applyFont="1" applyBorder="1"/>
    <xf numFmtId="167" fontId="27" fillId="0" borderId="59" xfId="0" applyNumberFormat="1" applyFont="1" applyBorder="1"/>
    <xf numFmtId="0" fontId="19" fillId="3" borderId="27" xfId="16" applyFont="1" applyFill="1" applyBorder="1" applyAlignment="1">
      <alignment vertical="top" wrapText="1"/>
    </xf>
    <xf numFmtId="0" fontId="19" fillId="3" borderId="28" xfId="16" applyFont="1" applyFill="1" applyBorder="1" applyAlignment="1">
      <alignment vertical="top" wrapText="1"/>
    </xf>
    <xf numFmtId="0" fontId="0" fillId="3" borderId="28" xfId="0" applyFill="1" applyBorder="1" applyAlignment="1">
      <alignment vertical="top" wrapText="1"/>
    </xf>
    <xf numFmtId="0" fontId="0" fillId="3" borderId="29" xfId="0" applyFill="1" applyBorder="1" applyAlignment="1">
      <alignment vertical="top" wrapText="1"/>
    </xf>
    <xf numFmtId="0" fontId="0" fillId="3" borderId="30" xfId="0" applyFill="1" applyBorder="1" applyAlignment="1">
      <alignment vertical="top" wrapText="1"/>
    </xf>
    <xf numFmtId="0" fontId="0" fillId="3" borderId="26" xfId="0" applyFill="1" applyBorder="1" applyAlignment="1">
      <alignment vertical="top" wrapText="1"/>
    </xf>
    <xf numFmtId="0" fontId="0" fillId="3" borderId="31" xfId="0" applyFill="1" applyBorder="1" applyAlignment="1">
      <alignment vertical="top" wrapText="1"/>
    </xf>
    <xf numFmtId="0" fontId="19" fillId="3" borderId="27" xfId="16" applyFont="1" applyFill="1" applyBorder="1" applyAlignment="1">
      <alignment horizontal="left" vertical="center" wrapText="1"/>
    </xf>
    <xf numFmtId="0" fontId="0" fillId="3" borderId="28" xfId="0"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26" xfId="0" applyFill="1" applyBorder="1" applyAlignment="1">
      <alignment horizontal="left" vertical="center" wrapText="1"/>
    </xf>
    <xf numFmtId="0" fontId="0" fillId="3" borderId="31" xfId="0" applyFill="1" applyBorder="1" applyAlignment="1">
      <alignment horizontal="left" vertical="center" wrapText="1"/>
    </xf>
    <xf numFmtId="0" fontId="20" fillId="0" borderId="32" xfId="0" applyFont="1" applyBorder="1" applyAlignment="1">
      <alignment horizontal="center" wrapText="1"/>
    </xf>
    <xf numFmtId="0" fontId="20" fillId="0" borderId="37" xfId="0" applyFont="1" applyBorder="1" applyAlignment="1">
      <alignment horizontal="center" wrapText="1"/>
    </xf>
    <xf numFmtId="0" fontId="20" fillId="0" borderId="42" xfId="0" applyFont="1" applyBorder="1" applyAlignment="1">
      <alignment horizontal="center" wrapText="1"/>
    </xf>
    <xf numFmtId="0" fontId="20" fillId="0" borderId="33" xfId="0" applyFont="1" applyBorder="1" applyAlignment="1">
      <alignment horizontal="center" wrapText="1"/>
    </xf>
    <xf numFmtId="0" fontId="20" fillId="0" borderId="38" xfId="0" applyFont="1" applyBorder="1" applyAlignment="1">
      <alignment horizontal="center" wrapText="1"/>
    </xf>
    <xf numFmtId="0" fontId="20" fillId="0" borderId="43" xfId="0" applyFont="1" applyBorder="1" applyAlignment="1">
      <alignment horizontal="center" wrapText="1"/>
    </xf>
    <xf numFmtId="0" fontId="20" fillId="0" borderId="34" xfId="0" applyFont="1" applyBorder="1" applyAlignment="1">
      <alignment horizontal="center" wrapText="1"/>
    </xf>
    <xf numFmtId="0" fontId="20" fillId="0" borderId="39" xfId="0" applyFont="1" applyBorder="1" applyAlignment="1">
      <alignment horizontal="center" wrapText="1"/>
    </xf>
    <xf numFmtId="0" fontId="20" fillId="0" borderId="44" xfId="0" applyFont="1" applyBorder="1" applyAlignment="1">
      <alignment horizontal="center" wrapText="1"/>
    </xf>
    <xf numFmtId="0" fontId="16" fillId="0" borderId="3" xfId="16" applyFont="1" applyBorder="1" applyAlignment="1">
      <alignment wrapText="1"/>
    </xf>
    <xf numFmtId="0" fontId="16" fillId="0" borderId="36" xfId="16" applyFont="1" applyBorder="1" applyAlignment="1">
      <alignment wrapText="1"/>
    </xf>
    <xf numFmtId="0" fontId="16" fillId="0" borderId="40" xfId="16" applyFont="1" applyBorder="1" applyAlignment="1">
      <alignment wrapText="1"/>
    </xf>
    <xf numFmtId="0" fontId="16" fillId="0" borderId="45" xfId="16" applyFont="1" applyBorder="1" applyAlignment="1">
      <alignment wrapText="1"/>
    </xf>
    <xf numFmtId="167" fontId="16" fillId="0" borderId="59" xfId="16" applyNumberFormat="1" applyFont="1" applyBorder="1" applyAlignment="1">
      <alignment wrapText="1"/>
    </xf>
    <xf numFmtId="167" fontId="16" fillId="0" borderId="56" xfId="16" applyNumberFormat="1" applyFont="1" applyBorder="1" applyAlignment="1">
      <alignment wrapText="1"/>
    </xf>
    <xf numFmtId="0" fontId="36" fillId="0" borderId="0" xfId="0" applyFont="1" applyAlignment="1">
      <alignment horizontal="left" vertical="center" wrapText="1"/>
    </xf>
    <xf numFmtId="0" fontId="0" fillId="0" borderId="0" xfId="0" applyAlignment="1">
      <alignment vertical="center"/>
    </xf>
    <xf numFmtId="0" fontId="0" fillId="0" borderId="0" xfId="0"/>
    <xf numFmtId="0" fontId="37" fillId="0" borderId="0" xfId="0" applyFont="1" applyAlignment="1">
      <alignment horizontal="left" vertical="center" wrapText="1"/>
    </xf>
    <xf numFmtId="0" fontId="30" fillId="0" borderId="0" xfId="0" applyFont="1" applyAlignment="1">
      <alignment vertical="top"/>
    </xf>
    <xf numFmtId="0" fontId="30" fillId="0" borderId="0" xfId="0" applyFont="1" applyAlignment="1">
      <alignment horizontal="left" vertical="top" wrapText="1"/>
    </xf>
    <xf numFmtId="0" fontId="30" fillId="4" borderId="0" xfId="0" applyFont="1" applyFill="1" applyAlignment="1">
      <alignment horizontal="left" vertical="top" wrapText="1"/>
    </xf>
    <xf numFmtId="0" fontId="28" fillId="0" borderId="0" xfId="0" applyFont="1" applyAlignment="1">
      <alignment horizontal="center"/>
    </xf>
    <xf numFmtId="0" fontId="29" fillId="0" borderId="56" xfId="0" applyFont="1" applyBorder="1" applyAlignment="1">
      <alignment horizontal="left" vertical="center"/>
    </xf>
    <xf numFmtId="49" fontId="29" fillId="0" borderId="56" xfId="0" applyNumberFormat="1" applyFont="1" applyBorder="1" applyAlignment="1">
      <alignment horizontal="left" vertical="center"/>
    </xf>
    <xf numFmtId="0" fontId="29" fillId="4" borderId="57" xfId="0" applyFont="1" applyFill="1" applyBorder="1" applyAlignment="1">
      <alignment horizontal="left" vertical="center"/>
    </xf>
    <xf numFmtId="0" fontId="29" fillId="4" borderId="58" xfId="0" applyFont="1" applyFill="1" applyBorder="1" applyAlignment="1">
      <alignment horizontal="left" vertical="center"/>
    </xf>
    <xf numFmtId="0" fontId="29" fillId="4" borderId="59" xfId="0" applyFont="1" applyFill="1" applyBorder="1" applyAlignment="1">
      <alignment horizontal="left" vertical="center"/>
    </xf>
    <xf numFmtId="0" fontId="31" fillId="4" borderId="57" xfId="0" applyFont="1" applyFill="1" applyBorder="1" applyAlignment="1">
      <alignment horizontal="left"/>
    </xf>
    <xf numFmtId="0" fontId="31" fillId="4" borderId="58" xfId="0" applyFont="1" applyFill="1" applyBorder="1" applyAlignment="1">
      <alignment horizontal="left"/>
    </xf>
    <xf numFmtId="0" fontId="31" fillId="4" borderId="59" xfId="0" applyFont="1" applyFill="1" applyBorder="1" applyAlignment="1">
      <alignment horizontal="left"/>
    </xf>
  </cellXfs>
  <cellStyles count="18">
    <cellStyle name="Čárka" xfId="1" builtinId="3"/>
    <cellStyle name="Čárka 2 2" xfId="2" xr:uid="{00000000-0005-0000-0000-000001000000}"/>
    <cellStyle name="Měna" xfId="17" builtinId="4"/>
    <cellStyle name="Normální" xfId="0" builtinId="0"/>
    <cellStyle name="Normální 13" xfId="3" xr:uid="{00000000-0005-0000-0000-000003000000}"/>
    <cellStyle name="Normální 24" xfId="4" xr:uid="{00000000-0005-0000-0000-000004000000}"/>
    <cellStyle name="Normální 25" xfId="5" xr:uid="{00000000-0005-0000-0000-000005000000}"/>
    <cellStyle name="Normální 26" xfId="6" xr:uid="{00000000-0005-0000-0000-000006000000}"/>
    <cellStyle name="Normální 27" xfId="7" xr:uid="{00000000-0005-0000-0000-000007000000}"/>
    <cellStyle name="Normální 30" xfId="8" xr:uid="{00000000-0005-0000-0000-000008000000}"/>
    <cellStyle name="Normální 31" xfId="9" xr:uid="{00000000-0005-0000-0000-000009000000}"/>
    <cellStyle name="Normální 49" xfId="10" xr:uid="{00000000-0005-0000-0000-00000A000000}"/>
    <cellStyle name="Normální 50" xfId="11" xr:uid="{00000000-0005-0000-0000-00000B000000}"/>
    <cellStyle name="Normální 53" xfId="12" xr:uid="{00000000-0005-0000-0000-00000C000000}"/>
    <cellStyle name="Normální 54" xfId="13" xr:uid="{00000000-0005-0000-0000-00000D000000}"/>
    <cellStyle name="Normální 58" xfId="14" xr:uid="{00000000-0005-0000-0000-00000E000000}"/>
    <cellStyle name="normální_List1" xfId="16" xr:uid="{B4EC7D45-F215-48A6-9C34-5D0530058210}"/>
    <cellStyle name="Styl 1" xfId="15" xr:uid="{00000000-0005-0000-0000-00000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1"/>
  <sheetViews>
    <sheetView tabSelected="1" topLeftCell="A4" workbookViewId="0">
      <selection activeCell="C19" sqref="C19"/>
    </sheetView>
  </sheetViews>
  <sheetFormatPr defaultColWidth="9.1796875" defaultRowHeight="12.5" x14ac:dyDescent="0.25"/>
  <cols>
    <col min="1" max="1" width="6.453125" style="19" customWidth="1"/>
    <col min="2" max="2" width="19" style="107" customWidth="1"/>
    <col min="3" max="3" width="42.453125" style="21" customWidth="1"/>
    <col min="4" max="4" width="7.26953125" style="19" customWidth="1"/>
    <col min="5" max="5" width="12.453125" style="24" customWidth="1"/>
    <col min="6" max="6" width="13.81640625" style="8" customWidth="1"/>
    <col min="7" max="7" width="20.453125" style="25" customWidth="1"/>
    <col min="8" max="8" width="20.7265625" style="18" customWidth="1"/>
    <col min="9" max="9" width="4.7265625" style="20" hidden="1" customWidth="1"/>
    <col min="10" max="10" width="12.453125" style="8" customWidth="1"/>
    <col min="11" max="16384" width="9.1796875" style="20"/>
  </cols>
  <sheetData>
    <row r="1" spans="1:10" s="19" customFormat="1" ht="31.5" customHeight="1" thickBot="1" x14ac:dyDescent="0.3">
      <c r="A1" s="88" t="s">
        <v>0</v>
      </c>
      <c r="B1" s="89" t="s">
        <v>1</v>
      </c>
      <c r="C1" s="30" t="s">
        <v>2</v>
      </c>
      <c r="D1" s="29" t="s">
        <v>3</v>
      </c>
      <c r="E1" s="31" t="s">
        <v>4</v>
      </c>
      <c r="F1" s="29" t="s">
        <v>5</v>
      </c>
      <c r="G1" s="32" t="s">
        <v>6</v>
      </c>
      <c r="H1" s="29" t="s">
        <v>7</v>
      </c>
      <c r="I1" s="33"/>
      <c r="J1" s="8"/>
    </row>
    <row r="2" spans="1:10" ht="13" x14ac:dyDescent="0.3">
      <c r="A2" s="90"/>
      <c r="B2" s="62"/>
      <c r="C2" s="35"/>
      <c r="D2" s="5"/>
      <c r="E2" s="91"/>
      <c r="F2" s="92"/>
      <c r="H2" s="4"/>
      <c r="I2" s="37"/>
    </row>
    <row r="3" spans="1:10" ht="13" x14ac:dyDescent="0.3">
      <c r="A3" s="90"/>
      <c r="B3" s="62"/>
      <c r="C3" s="38"/>
      <c r="D3" s="5"/>
      <c r="E3" s="91"/>
      <c r="F3" s="92"/>
      <c r="H3" s="4"/>
      <c r="I3" s="17"/>
    </row>
    <row r="4" spans="1:10" ht="13" x14ac:dyDescent="0.3">
      <c r="A4" s="90"/>
      <c r="B4" s="62"/>
      <c r="C4" s="26"/>
      <c r="D4" s="5"/>
      <c r="E4" s="91"/>
      <c r="F4" s="92"/>
      <c r="H4" s="4"/>
      <c r="I4" s="17"/>
    </row>
    <row r="5" spans="1:10" ht="13" x14ac:dyDescent="0.3">
      <c r="A5" s="61"/>
      <c r="B5" s="62"/>
      <c r="C5" s="21" t="s">
        <v>8</v>
      </c>
      <c r="D5" s="66"/>
      <c r="F5" s="4"/>
      <c r="H5" s="4"/>
      <c r="I5" s="17"/>
    </row>
    <row r="6" spans="1:10" ht="13" x14ac:dyDescent="0.3">
      <c r="A6" s="61"/>
      <c r="B6" s="62"/>
      <c r="C6" s="35" t="s">
        <v>9</v>
      </c>
      <c r="D6" s="5"/>
      <c r="F6" s="4"/>
      <c r="H6" s="4"/>
      <c r="I6" s="17"/>
    </row>
    <row r="7" spans="1:10" ht="13" x14ac:dyDescent="0.3">
      <c r="A7" s="61"/>
      <c r="B7" s="62"/>
      <c r="C7" s="35"/>
      <c r="D7" s="5"/>
      <c r="F7" s="4"/>
      <c r="H7" s="4"/>
      <c r="I7" s="17"/>
    </row>
    <row r="8" spans="1:10" ht="13" x14ac:dyDescent="0.25">
      <c r="A8" s="61"/>
      <c r="B8" s="62"/>
      <c r="C8" s="93"/>
      <c r="D8" s="5"/>
      <c r="F8" s="4"/>
      <c r="H8" s="4"/>
      <c r="I8" s="17"/>
    </row>
    <row r="9" spans="1:10" ht="13" x14ac:dyDescent="0.3">
      <c r="A9" s="61"/>
      <c r="B9" s="62"/>
      <c r="C9" s="35"/>
      <c r="D9" s="63"/>
      <c r="E9" s="2"/>
      <c r="F9" s="94"/>
      <c r="H9" s="4"/>
      <c r="I9" s="17"/>
    </row>
    <row r="10" spans="1:10" x14ac:dyDescent="0.25">
      <c r="A10" s="61"/>
      <c r="B10" s="62"/>
      <c r="D10" s="5"/>
      <c r="F10" s="4"/>
      <c r="H10" s="4"/>
      <c r="I10" s="17"/>
    </row>
    <row r="11" spans="1:10" ht="13" x14ac:dyDescent="0.3">
      <c r="A11" s="61"/>
      <c r="B11" s="62"/>
      <c r="C11" s="21" t="s">
        <v>10</v>
      </c>
      <c r="D11" s="5"/>
      <c r="F11" s="4"/>
      <c r="H11" s="4"/>
      <c r="I11" s="17"/>
    </row>
    <row r="12" spans="1:10" ht="13" x14ac:dyDescent="0.3">
      <c r="A12" s="61"/>
      <c r="B12" s="62"/>
      <c r="C12" s="35" t="s">
        <v>11</v>
      </c>
      <c r="D12" s="5"/>
      <c r="F12" s="4"/>
      <c r="H12" s="4"/>
      <c r="I12" s="17"/>
    </row>
    <row r="13" spans="1:10" ht="13" x14ac:dyDescent="0.3">
      <c r="A13" s="61"/>
      <c r="B13" s="62"/>
      <c r="C13" s="35" t="s">
        <v>12</v>
      </c>
      <c r="D13" s="5"/>
      <c r="F13" s="4"/>
      <c r="H13" s="4"/>
      <c r="I13" s="17"/>
    </row>
    <row r="14" spans="1:10" ht="13" x14ac:dyDescent="0.3">
      <c r="A14" s="61"/>
      <c r="B14" s="62"/>
      <c r="C14" s="35"/>
      <c r="D14" s="5"/>
      <c r="F14" s="4"/>
      <c r="H14" s="4"/>
      <c r="I14" s="17"/>
    </row>
    <row r="15" spans="1:10" x14ac:dyDescent="0.25">
      <c r="A15" s="61"/>
      <c r="B15" s="62"/>
      <c r="D15" s="5"/>
      <c r="F15" s="4"/>
      <c r="H15" s="4"/>
      <c r="I15" s="17"/>
    </row>
    <row r="16" spans="1:10" ht="15.5" x14ac:dyDescent="0.35">
      <c r="A16" s="61"/>
      <c r="B16" s="62"/>
      <c r="C16" s="95" t="s">
        <v>13</v>
      </c>
      <c r="D16" s="5"/>
      <c r="F16" s="4"/>
      <c r="H16" s="4"/>
      <c r="I16" s="17"/>
    </row>
    <row r="17" spans="1:9" x14ac:dyDescent="0.25">
      <c r="A17" s="61"/>
      <c r="B17" s="62"/>
      <c r="D17" s="5"/>
      <c r="F17" s="4"/>
      <c r="H17" s="4"/>
      <c r="I17" s="17"/>
    </row>
    <row r="18" spans="1:9" x14ac:dyDescent="0.25">
      <c r="A18" s="61"/>
      <c r="B18" s="62"/>
      <c r="D18" s="5"/>
      <c r="F18" s="4"/>
      <c r="H18" s="4"/>
      <c r="I18" s="17"/>
    </row>
    <row r="19" spans="1:9" ht="15.75" customHeight="1" thickBot="1" x14ac:dyDescent="0.35">
      <c r="A19" s="61"/>
      <c r="B19" s="62"/>
      <c r="C19" s="38" t="s">
        <v>14</v>
      </c>
      <c r="D19" s="5"/>
      <c r="F19" s="4"/>
      <c r="H19" s="4"/>
      <c r="I19" s="17"/>
    </row>
    <row r="20" spans="1:9" x14ac:dyDescent="0.25">
      <c r="A20" s="61"/>
      <c r="B20" s="62"/>
      <c r="C20" s="39"/>
      <c r="D20" s="5"/>
      <c r="F20" s="4"/>
      <c r="H20" s="4"/>
      <c r="I20" s="17"/>
    </row>
    <row r="21" spans="1:9" x14ac:dyDescent="0.25">
      <c r="A21" s="61"/>
      <c r="B21" s="62"/>
      <c r="C21" s="40"/>
      <c r="D21" s="5"/>
      <c r="F21" s="4"/>
      <c r="H21" s="4"/>
      <c r="I21" s="17"/>
    </row>
    <row r="22" spans="1:9" ht="13" x14ac:dyDescent="0.3">
      <c r="A22" s="61"/>
      <c r="B22" s="62"/>
      <c r="C22" s="35"/>
      <c r="D22" s="5"/>
      <c r="F22" s="4"/>
      <c r="H22" s="4"/>
      <c r="I22" s="17"/>
    </row>
    <row r="23" spans="1:9" ht="13" x14ac:dyDescent="0.3">
      <c r="A23" s="61"/>
      <c r="B23" s="62"/>
      <c r="C23" s="21" t="s">
        <v>15</v>
      </c>
      <c r="D23" s="5"/>
      <c r="F23" s="4"/>
      <c r="H23" s="4"/>
      <c r="I23" s="17"/>
    </row>
    <row r="24" spans="1:9" ht="13" x14ac:dyDescent="0.3">
      <c r="A24" s="61"/>
      <c r="B24" s="62"/>
      <c r="C24" s="35" t="s">
        <v>16</v>
      </c>
      <c r="D24" s="5"/>
      <c r="F24" s="4"/>
      <c r="H24" s="4"/>
      <c r="I24" s="17"/>
    </row>
    <row r="25" spans="1:9" ht="13" x14ac:dyDescent="0.3">
      <c r="A25" s="61"/>
      <c r="B25" s="62"/>
      <c r="C25" s="35" t="s">
        <v>17</v>
      </c>
      <c r="D25" s="5"/>
      <c r="F25" s="4"/>
      <c r="H25" s="4"/>
      <c r="I25" s="17"/>
    </row>
    <row r="26" spans="1:9" ht="13" x14ac:dyDescent="0.3">
      <c r="A26" s="61"/>
      <c r="B26" s="62"/>
      <c r="C26" s="35"/>
      <c r="D26" s="5"/>
      <c r="F26" s="4"/>
      <c r="H26" s="4"/>
      <c r="I26" s="17"/>
    </row>
    <row r="27" spans="1:9" ht="13" x14ac:dyDescent="0.3">
      <c r="A27" s="61"/>
      <c r="B27" s="62"/>
      <c r="C27" s="35"/>
      <c r="D27" s="5"/>
      <c r="F27" s="4"/>
      <c r="H27" s="4"/>
      <c r="I27" s="17"/>
    </row>
    <row r="28" spans="1:9" x14ac:dyDescent="0.25">
      <c r="A28" s="61"/>
      <c r="B28" s="62"/>
      <c r="D28" s="5"/>
      <c r="F28" s="4"/>
      <c r="H28" s="4"/>
      <c r="I28" s="17"/>
    </row>
    <row r="29" spans="1:9" ht="13" x14ac:dyDescent="0.3">
      <c r="A29" s="61"/>
      <c r="B29" s="62"/>
      <c r="C29" s="21" t="s">
        <v>18</v>
      </c>
      <c r="D29" s="5"/>
      <c r="F29" s="4"/>
      <c r="H29" s="4"/>
      <c r="I29" s="17"/>
    </row>
    <row r="30" spans="1:9" ht="13" x14ac:dyDescent="0.3">
      <c r="A30" s="61"/>
      <c r="B30" s="62"/>
      <c r="C30" s="35" t="s">
        <v>19</v>
      </c>
      <c r="D30" s="5"/>
      <c r="F30" s="4"/>
      <c r="H30" s="4"/>
      <c r="I30" s="17"/>
    </row>
    <row r="31" spans="1:9" ht="13" x14ac:dyDescent="0.3">
      <c r="A31" s="61"/>
      <c r="B31" s="62"/>
      <c r="C31" s="35"/>
      <c r="D31" s="5"/>
      <c r="F31" s="4"/>
      <c r="H31" s="4"/>
      <c r="I31" s="17"/>
    </row>
    <row r="32" spans="1:9" ht="13" x14ac:dyDescent="0.3">
      <c r="A32" s="61"/>
      <c r="B32" s="62"/>
      <c r="C32" s="35"/>
      <c r="D32" s="5"/>
      <c r="F32" s="4"/>
      <c r="H32" s="4"/>
      <c r="I32" s="17"/>
    </row>
    <row r="33" spans="1:10" ht="13" x14ac:dyDescent="0.3">
      <c r="A33" s="61"/>
      <c r="B33" s="62"/>
      <c r="C33" s="21" t="s">
        <v>20</v>
      </c>
      <c r="D33" s="5"/>
      <c r="F33" s="4"/>
      <c r="H33" s="4"/>
      <c r="I33" s="17"/>
    </row>
    <row r="34" spans="1:10" ht="13" x14ac:dyDescent="0.3">
      <c r="A34" s="61"/>
      <c r="B34" s="62"/>
      <c r="C34" s="21" t="s">
        <v>21</v>
      </c>
      <c r="D34" s="5"/>
      <c r="F34" s="4"/>
      <c r="H34" s="4"/>
      <c r="I34" s="17"/>
    </row>
    <row r="35" spans="1:10" x14ac:dyDescent="0.25">
      <c r="A35" s="61"/>
      <c r="B35" s="62"/>
      <c r="D35" s="5"/>
      <c r="F35" s="4"/>
      <c r="H35" s="4"/>
      <c r="I35" s="17"/>
    </row>
    <row r="36" spans="1:10" x14ac:dyDescent="0.25">
      <c r="A36" s="61"/>
      <c r="B36" s="62"/>
      <c r="D36" s="5"/>
      <c r="F36" s="4"/>
      <c r="H36" s="4"/>
      <c r="I36" s="17"/>
    </row>
    <row r="37" spans="1:10" ht="15" customHeight="1" thickBot="1" x14ac:dyDescent="0.35">
      <c r="A37" s="61"/>
      <c r="B37" s="62"/>
      <c r="C37" s="35" t="s">
        <v>22</v>
      </c>
      <c r="D37" s="5"/>
      <c r="F37" s="4"/>
      <c r="H37" s="78"/>
      <c r="J37" s="96"/>
    </row>
    <row r="38" spans="1:10" ht="15" customHeight="1" x14ac:dyDescent="0.3">
      <c r="A38" s="61"/>
      <c r="B38" s="62"/>
      <c r="C38" s="41"/>
      <c r="D38" s="5"/>
      <c r="F38" s="4"/>
      <c r="H38" s="78"/>
      <c r="J38" s="96"/>
    </row>
    <row r="39" spans="1:10" ht="15" customHeight="1" x14ac:dyDescent="0.3">
      <c r="A39" s="61"/>
      <c r="B39" s="62"/>
      <c r="C39" s="26"/>
      <c r="D39" s="5"/>
      <c r="F39" s="4"/>
      <c r="H39" s="78"/>
      <c r="J39" s="96"/>
    </row>
    <row r="40" spans="1:10" ht="13" x14ac:dyDescent="0.3">
      <c r="A40" s="90"/>
      <c r="B40" s="62"/>
      <c r="C40" s="26"/>
      <c r="D40" s="5"/>
      <c r="F40" s="4"/>
      <c r="H40" s="78"/>
      <c r="J40" s="78"/>
    </row>
    <row r="41" spans="1:10" ht="15" customHeight="1" x14ac:dyDescent="0.3">
      <c r="A41" s="61" t="s">
        <v>23</v>
      </c>
      <c r="B41" s="97" t="s">
        <v>24</v>
      </c>
      <c r="C41" s="98" t="s">
        <v>25</v>
      </c>
      <c r="D41" s="5"/>
      <c r="F41" s="4"/>
      <c r="G41" s="1">
        <f>'SO - 01'!G53</f>
        <v>0</v>
      </c>
      <c r="H41" s="99"/>
      <c r="J41" s="99"/>
    </row>
    <row r="42" spans="1:10" ht="15" customHeight="1" x14ac:dyDescent="0.25">
      <c r="A42" s="61"/>
      <c r="B42" s="100"/>
      <c r="D42" s="5"/>
      <c r="F42" s="4"/>
      <c r="G42" s="1"/>
      <c r="H42" s="99"/>
      <c r="J42" s="99"/>
    </row>
    <row r="43" spans="1:10" ht="15" customHeight="1" x14ac:dyDescent="0.3">
      <c r="A43" s="61" t="s">
        <v>26</v>
      </c>
      <c r="B43" s="97" t="s">
        <v>27</v>
      </c>
      <c r="C43" s="98" t="s">
        <v>28</v>
      </c>
      <c r="D43" s="5"/>
      <c r="F43" s="4"/>
      <c r="G43" s="1">
        <f>'SO - 02'!G53</f>
        <v>0</v>
      </c>
      <c r="H43" s="99"/>
      <c r="J43" s="99"/>
    </row>
    <row r="44" spans="1:10" ht="15" customHeight="1" x14ac:dyDescent="0.3">
      <c r="A44" s="61"/>
      <c r="B44" s="97"/>
      <c r="C44" s="98"/>
      <c r="D44" s="5"/>
      <c r="F44" s="4"/>
      <c r="G44" s="1"/>
      <c r="H44" s="99"/>
      <c r="J44" s="99"/>
    </row>
    <row r="45" spans="1:10" ht="15" customHeight="1" x14ac:dyDescent="0.3">
      <c r="A45" s="61" t="s">
        <v>29</v>
      </c>
      <c r="B45" s="97" t="s">
        <v>30</v>
      </c>
      <c r="C45" s="98" t="s">
        <v>31</v>
      </c>
      <c r="D45" s="5"/>
      <c r="F45" s="4"/>
      <c r="G45" s="1">
        <f>'SO - 03'!G52</f>
        <v>0</v>
      </c>
      <c r="H45" s="99"/>
      <c r="J45" s="99"/>
    </row>
    <row r="46" spans="1:10" ht="15" customHeight="1" x14ac:dyDescent="0.3">
      <c r="A46" s="61"/>
      <c r="B46" s="97"/>
      <c r="C46" s="98"/>
      <c r="D46" s="5"/>
      <c r="F46" s="4"/>
      <c r="G46" s="1"/>
      <c r="H46" s="99"/>
      <c r="J46" s="99"/>
    </row>
    <row r="47" spans="1:10" ht="15" customHeight="1" x14ac:dyDescent="0.3">
      <c r="A47" s="61" t="s">
        <v>32</v>
      </c>
      <c r="B47" s="97" t="s">
        <v>33</v>
      </c>
      <c r="C47" s="98" t="s">
        <v>34</v>
      </c>
      <c r="D47" s="5"/>
      <c r="F47" s="4"/>
      <c r="G47" s="1">
        <f>'SO - 04'!G52</f>
        <v>0</v>
      </c>
      <c r="H47" s="99"/>
      <c r="J47" s="99"/>
    </row>
    <row r="48" spans="1:10" ht="15" customHeight="1" x14ac:dyDescent="0.3">
      <c r="A48" s="61"/>
      <c r="B48" s="97"/>
      <c r="C48" s="98"/>
      <c r="D48" s="5"/>
      <c r="F48" s="4"/>
      <c r="G48" s="1"/>
      <c r="H48" s="99"/>
      <c r="J48" s="99"/>
    </row>
    <row r="49" spans="1:10" ht="15" customHeight="1" x14ac:dyDescent="0.3">
      <c r="A49" s="61" t="s">
        <v>35</v>
      </c>
      <c r="B49" s="97" t="s">
        <v>36</v>
      </c>
      <c r="C49" s="98" t="s">
        <v>37</v>
      </c>
      <c r="D49" s="5"/>
      <c r="F49" s="4"/>
      <c r="G49" s="1">
        <f>'SO - 05'!G52</f>
        <v>0</v>
      </c>
      <c r="H49" s="99"/>
      <c r="J49" s="99"/>
    </row>
    <row r="50" spans="1:10" ht="15" customHeight="1" x14ac:dyDescent="0.3">
      <c r="A50" s="61"/>
      <c r="B50" s="97"/>
      <c r="C50" s="98"/>
      <c r="D50" s="5"/>
      <c r="F50" s="4"/>
      <c r="G50" s="1"/>
      <c r="H50" s="99"/>
      <c r="J50" s="99"/>
    </row>
    <row r="51" spans="1:10" ht="15" customHeight="1" x14ac:dyDescent="0.3">
      <c r="A51" s="61" t="s">
        <v>38</v>
      </c>
      <c r="B51" s="97" t="s">
        <v>39</v>
      </c>
      <c r="C51" s="98" t="s">
        <v>40</v>
      </c>
      <c r="D51" s="5"/>
      <c r="F51" s="4"/>
      <c r="G51" s="1">
        <f>'SO - 06'!H54</f>
        <v>0</v>
      </c>
      <c r="H51" s="99"/>
      <c r="J51" s="99"/>
    </row>
    <row r="52" spans="1:10" ht="15" customHeight="1" x14ac:dyDescent="0.3">
      <c r="A52" s="61"/>
      <c r="B52" s="97"/>
      <c r="C52" s="98"/>
      <c r="D52" s="5"/>
      <c r="F52" s="4"/>
      <c r="G52" s="1"/>
      <c r="H52" s="99"/>
      <c r="J52" s="99"/>
    </row>
    <row r="53" spans="1:10" ht="15" customHeight="1" x14ac:dyDescent="0.3">
      <c r="A53" s="61" t="s">
        <v>41</v>
      </c>
      <c r="B53" s="97" t="s">
        <v>42</v>
      </c>
      <c r="C53" s="98" t="s">
        <v>43</v>
      </c>
      <c r="D53" s="5"/>
      <c r="F53" s="4"/>
      <c r="G53" s="1">
        <f>'SO - 07'!J94</f>
        <v>0</v>
      </c>
      <c r="H53" s="99"/>
      <c r="J53" s="99"/>
    </row>
    <row r="54" spans="1:10" ht="15" customHeight="1" x14ac:dyDescent="0.3">
      <c r="A54" s="61"/>
      <c r="B54" s="97"/>
      <c r="C54" s="98"/>
      <c r="D54" s="5"/>
      <c r="F54" s="4"/>
      <c r="G54" s="1"/>
      <c r="H54" s="99"/>
      <c r="J54" s="99"/>
    </row>
    <row r="55" spans="1:10" ht="15" customHeight="1" x14ac:dyDescent="0.3">
      <c r="A55" s="61" t="s">
        <v>44</v>
      </c>
      <c r="B55" s="97" t="s">
        <v>45</v>
      </c>
      <c r="C55" s="98" t="s">
        <v>46</v>
      </c>
      <c r="D55" s="5"/>
      <c r="F55" s="4"/>
      <c r="G55" s="1">
        <f>'SO - 08'!G80</f>
        <v>0</v>
      </c>
      <c r="H55" s="99"/>
      <c r="J55" s="99"/>
    </row>
    <row r="56" spans="1:10" ht="15" customHeight="1" x14ac:dyDescent="0.25">
      <c r="A56" s="61"/>
      <c r="B56" s="100"/>
      <c r="C56" s="101"/>
      <c r="D56" s="5"/>
      <c r="F56" s="4"/>
      <c r="G56" s="1"/>
      <c r="H56" s="99"/>
      <c r="J56" s="99"/>
    </row>
    <row r="57" spans="1:10" s="22" customFormat="1" x14ac:dyDescent="0.25">
      <c r="A57" s="361"/>
      <c r="B57" s="102"/>
      <c r="C57" s="362"/>
      <c r="D57" s="14"/>
      <c r="E57" s="363"/>
      <c r="F57" s="15"/>
      <c r="G57" s="364"/>
      <c r="H57" s="365"/>
      <c r="I57" s="366"/>
      <c r="J57" s="365"/>
    </row>
    <row r="58" spans="1:10" ht="13" x14ac:dyDescent="0.3">
      <c r="A58" s="61"/>
      <c r="B58" s="62"/>
      <c r="C58" s="21" t="s">
        <v>6</v>
      </c>
      <c r="D58" s="5"/>
      <c r="F58" s="4"/>
      <c r="G58" s="42">
        <f>SUM(G41:G57)</f>
        <v>0</v>
      </c>
      <c r="H58" s="99"/>
      <c r="J58" s="99"/>
    </row>
    <row r="59" spans="1:10" ht="13" x14ac:dyDescent="0.3">
      <c r="A59" s="61"/>
      <c r="B59" s="62"/>
      <c r="D59" s="5"/>
      <c r="F59" s="4"/>
      <c r="G59" s="42"/>
      <c r="H59" s="4"/>
      <c r="I59" s="17"/>
    </row>
    <row r="60" spans="1:10" x14ac:dyDescent="0.25">
      <c r="A60" s="61"/>
      <c r="B60" s="62"/>
      <c r="D60" s="5"/>
      <c r="F60" s="4"/>
      <c r="H60" s="4"/>
      <c r="I60" s="17"/>
    </row>
    <row r="61" spans="1:10" x14ac:dyDescent="0.25">
      <c r="A61" s="61" t="s">
        <v>47</v>
      </c>
      <c r="B61" s="62"/>
      <c r="C61" s="21" t="s">
        <v>48</v>
      </c>
      <c r="D61" s="5" t="s">
        <v>49</v>
      </c>
      <c r="E61" s="24" t="s">
        <v>50</v>
      </c>
      <c r="F61" s="4"/>
      <c r="G61" s="25">
        <f>G58*E61%</f>
        <v>0</v>
      </c>
      <c r="H61" s="4"/>
      <c r="I61" s="17"/>
    </row>
    <row r="62" spans="1:10" x14ac:dyDescent="0.25">
      <c r="A62" s="61"/>
      <c r="B62" s="62"/>
      <c r="D62" s="5"/>
      <c r="F62" s="4"/>
      <c r="H62" s="4"/>
      <c r="I62" s="17"/>
    </row>
    <row r="63" spans="1:10" x14ac:dyDescent="0.25">
      <c r="A63" s="5" t="s">
        <v>51</v>
      </c>
      <c r="B63" s="5"/>
      <c r="C63" s="21" t="s">
        <v>52</v>
      </c>
      <c r="D63" s="5" t="s">
        <v>49</v>
      </c>
      <c r="E63" s="24" t="s">
        <v>50</v>
      </c>
      <c r="F63" s="4"/>
      <c r="G63" s="25">
        <f>G58*E63%</f>
        <v>0</v>
      </c>
      <c r="H63" s="4"/>
      <c r="I63" s="17"/>
    </row>
    <row r="64" spans="1:10" x14ac:dyDescent="0.25">
      <c r="A64" s="5"/>
      <c r="B64" s="5"/>
      <c r="D64" s="5"/>
      <c r="F64" s="4"/>
      <c r="H64" s="4"/>
      <c r="I64" s="17"/>
    </row>
    <row r="65" spans="1:10" x14ac:dyDescent="0.25">
      <c r="A65" s="61" t="s">
        <v>53</v>
      </c>
      <c r="B65" s="62"/>
      <c r="C65" s="21" t="s">
        <v>54</v>
      </c>
      <c r="D65" s="5" t="s">
        <v>49</v>
      </c>
      <c r="E65" s="24" t="s">
        <v>50</v>
      </c>
      <c r="F65" s="4"/>
      <c r="G65" s="25">
        <f>G58*E65%</f>
        <v>0</v>
      </c>
      <c r="H65" s="4"/>
      <c r="I65" s="17"/>
    </row>
    <row r="66" spans="1:10" x14ac:dyDescent="0.25">
      <c r="A66" s="61"/>
      <c r="B66" s="62"/>
      <c r="D66" s="5"/>
      <c r="F66" s="4"/>
      <c r="H66" s="4"/>
      <c r="I66" s="17"/>
    </row>
    <row r="67" spans="1:10" s="22" customFormat="1" x14ac:dyDescent="0.25">
      <c r="A67" s="361"/>
      <c r="B67" s="102"/>
      <c r="C67" s="362"/>
      <c r="D67" s="14"/>
      <c r="E67" s="363"/>
      <c r="F67" s="15"/>
      <c r="G67" s="364"/>
      <c r="H67" s="15"/>
      <c r="I67" s="367"/>
      <c r="J67" s="368"/>
    </row>
    <row r="68" spans="1:10" ht="13" x14ac:dyDescent="0.3">
      <c r="A68" s="61"/>
      <c r="B68" s="62"/>
      <c r="C68" s="21" t="s">
        <v>6</v>
      </c>
      <c r="D68" s="5"/>
      <c r="F68" s="4"/>
      <c r="G68" s="42">
        <f>SUM(G58:G67)</f>
        <v>0</v>
      </c>
      <c r="H68" s="4"/>
      <c r="I68" s="17"/>
    </row>
    <row r="69" spans="1:10" x14ac:dyDescent="0.25">
      <c r="A69" s="61"/>
      <c r="B69" s="62"/>
      <c r="D69" s="5"/>
      <c r="F69" s="4"/>
      <c r="H69" s="4"/>
      <c r="I69" s="17"/>
    </row>
    <row r="70" spans="1:10" x14ac:dyDescent="0.25">
      <c r="A70" s="61" t="s">
        <v>55</v>
      </c>
      <c r="B70" s="62"/>
      <c r="C70" s="21" t="s">
        <v>56</v>
      </c>
      <c r="D70" s="5" t="s">
        <v>49</v>
      </c>
      <c r="E70" s="24" t="s">
        <v>57</v>
      </c>
      <c r="F70" s="4"/>
      <c r="G70" s="25">
        <f>G68*E70%</f>
        <v>0</v>
      </c>
      <c r="H70" s="4"/>
      <c r="I70" s="17"/>
    </row>
    <row r="71" spans="1:10" ht="13" thickBot="1" x14ac:dyDescent="0.3">
      <c r="A71" s="61"/>
      <c r="B71" s="62"/>
      <c r="D71" s="5"/>
      <c r="F71" s="4"/>
      <c r="H71" s="4"/>
      <c r="I71" s="17"/>
    </row>
    <row r="72" spans="1:10" s="23" customFormat="1" x14ac:dyDescent="0.25">
      <c r="A72" s="103"/>
      <c r="B72" s="104"/>
      <c r="C72" s="44"/>
      <c r="D72" s="43"/>
      <c r="E72" s="45"/>
      <c r="F72" s="46"/>
      <c r="G72" s="47"/>
      <c r="H72" s="46"/>
      <c r="I72" s="48"/>
      <c r="J72" s="105"/>
    </row>
    <row r="73" spans="1:10" ht="13" thickBot="1" x14ac:dyDescent="0.3">
      <c r="A73" s="61"/>
      <c r="B73" s="62"/>
      <c r="D73" s="5"/>
      <c r="F73" s="78"/>
      <c r="G73" s="106"/>
      <c r="H73" s="51"/>
      <c r="I73" s="17"/>
    </row>
    <row r="74" spans="1:10" ht="14" thickTop="1" thickBot="1" x14ac:dyDescent="0.35">
      <c r="A74" s="61"/>
      <c r="B74" s="62"/>
      <c r="C74" s="21" t="s">
        <v>58</v>
      </c>
      <c r="D74" s="5"/>
      <c r="F74" s="78"/>
      <c r="G74" s="50">
        <f>SUM(G68:G72)</f>
        <v>0</v>
      </c>
      <c r="H74" s="51"/>
      <c r="I74" s="17"/>
    </row>
    <row r="75" spans="1:10" ht="13.5" thickTop="1" x14ac:dyDescent="0.3">
      <c r="A75" s="61"/>
      <c r="B75" s="62"/>
      <c r="D75" s="5"/>
      <c r="F75" s="78"/>
      <c r="G75" s="52"/>
      <c r="H75" s="51"/>
      <c r="I75" s="17"/>
    </row>
    <row r="76" spans="1:10" ht="13" x14ac:dyDescent="0.3">
      <c r="A76" s="61"/>
      <c r="B76" s="62"/>
      <c r="D76" s="5"/>
      <c r="F76" s="78"/>
      <c r="G76" s="3"/>
      <c r="H76" s="51"/>
      <c r="I76" s="17"/>
    </row>
    <row r="77" spans="1:10" ht="13" x14ac:dyDescent="0.3">
      <c r="A77" s="61"/>
      <c r="B77" s="62"/>
      <c r="D77" s="5"/>
      <c r="F77" s="78"/>
      <c r="G77" s="3"/>
      <c r="H77" s="51"/>
      <c r="I77" s="17"/>
    </row>
    <row r="78" spans="1:10" ht="13" x14ac:dyDescent="0.3">
      <c r="A78" s="61"/>
      <c r="B78" s="62"/>
      <c r="D78" s="5"/>
      <c r="F78" s="78"/>
      <c r="G78" s="3"/>
      <c r="H78" s="51"/>
      <c r="I78" s="17"/>
    </row>
    <row r="79" spans="1:10" ht="13" x14ac:dyDescent="0.3">
      <c r="A79" s="61"/>
      <c r="B79" s="62"/>
      <c r="C79" s="21" t="s">
        <v>59</v>
      </c>
      <c r="D79" s="5"/>
      <c r="F79" s="78"/>
      <c r="G79" s="3"/>
      <c r="H79" s="51"/>
      <c r="I79" s="17"/>
    </row>
    <row r="80" spans="1:10" x14ac:dyDescent="0.25">
      <c r="C80" s="6"/>
      <c r="E80" s="7"/>
      <c r="G80" s="9"/>
    </row>
    <row r="81" spans="3:7" x14ac:dyDescent="0.25">
      <c r="C81" s="6"/>
      <c r="E81" s="7"/>
      <c r="G81" s="9"/>
    </row>
    <row r="82" spans="3:7" x14ac:dyDescent="0.25">
      <c r="C82" s="6"/>
      <c r="E82" s="7"/>
      <c r="G82" s="9"/>
    </row>
    <row r="83" spans="3:7" x14ac:dyDescent="0.25">
      <c r="C83" s="6"/>
      <c r="E83" s="7"/>
      <c r="G83" s="9"/>
    </row>
    <row r="84" spans="3:7" x14ac:dyDescent="0.25">
      <c r="C84" s="6"/>
      <c r="E84" s="7"/>
      <c r="G84" s="9"/>
    </row>
    <row r="85" spans="3:7" x14ac:dyDescent="0.25">
      <c r="C85" s="6"/>
      <c r="E85" s="7"/>
      <c r="G85" s="9"/>
    </row>
    <row r="86" spans="3:7" x14ac:dyDescent="0.25">
      <c r="C86" s="6"/>
      <c r="E86" s="7"/>
      <c r="G86" s="9"/>
    </row>
    <row r="87" spans="3:7" x14ac:dyDescent="0.25">
      <c r="C87" s="6"/>
      <c r="E87" s="7"/>
      <c r="G87" s="9"/>
    </row>
    <row r="88" spans="3:7" x14ac:dyDescent="0.25">
      <c r="C88" s="6"/>
      <c r="E88" s="7"/>
      <c r="G88" s="9"/>
    </row>
    <row r="89" spans="3:7" x14ac:dyDescent="0.25">
      <c r="C89" s="6"/>
      <c r="E89" s="7"/>
      <c r="G89" s="9"/>
    </row>
    <row r="90" spans="3:7" x14ac:dyDescent="0.25">
      <c r="C90" s="6"/>
      <c r="E90" s="7"/>
      <c r="G90" s="9"/>
    </row>
    <row r="91" spans="3:7" x14ac:dyDescent="0.25">
      <c r="C91" s="6"/>
      <c r="E91" s="7"/>
      <c r="G91" s="9"/>
    </row>
    <row r="92" spans="3:7" x14ac:dyDescent="0.25">
      <c r="C92" s="6"/>
      <c r="E92" s="7"/>
      <c r="G92" s="9"/>
    </row>
    <row r="93" spans="3:7" x14ac:dyDescent="0.25">
      <c r="C93" s="6"/>
      <c r="E93" s="7"/>
      <c r="G93" s="9"/>
    </row>
    <row r="94" spans="3:7" x14ac:dyDescent="0.25">
      <c r="C94" s="6"/>
      <c r="E94" s="7"/>
      <c r="G94" s="9"/>
    </row>
    <row r="95" spans="3:7" x14ac:dyDescent="0.25">
      <c r="C95" s="6"/>
      <c r="E95" s="7"/>
      <c r="G95" s="9"/>
    </row>
    <row r="96" spans="3:7" x14ac:dyDescent="0.25">
      <c r="C96" s="6"/>
      <c r="E96" s="7"/>
      <c r="G96" s="9"/>
    </row>
    <row r="97" spans="3:7" x14ac:dyDescent="0.25">
      <c r="C97" s="6"/>
      <c r="E97" s="7"/>
      <c r="G97" s="9"/>
    </row>
    <row r="98" spans="3:7" x14ac:dyDescent="0.25">
      <c r="C98" s="6"/>
      <c r="E98" s="7"/>
      <c r="G98" s="9"/>
    </row>
    <row r="99" spans="3:7" x14ac:dyDescent="0.25">
      <c r="C99" s="6"/>
      <c r="E99" s="7"/>
      <c r="G99" s="9"/>
    </row>
    <row r="100" spans="3:7" x14ac:dyDescent="0.25">
      <c r="C100" s="6"/>
      <c r="E100" s="7"/>
      <c r="G100" s="9"/>
    </row>
    <row r="101" spans="3:7" x14ac:dyDescent="0.25">
      <c r="C101" s="6"/>
      <c r="E101" s="7"/>
      <c r="G101" s="9"/>
    </row>
  </sheetData>
  <printOptions horizontalCentered="1" gridLines="1"/>
  <pageMargins left="0.78740157480314965" right="0.78740157480314965" top="0.98425196850393704" bottom="0.98425196850393704" header="0.51181102362204722" footer="0.51181102362204722"/>
  <pageSetup paperSize="9" scale="60" orientation="portrait" r:id="rId1"/>
  <headerFooter>
    <oddHeader>&amp;LSportovní projekty spol. s r.o., Sokolovská87/95, Praha 8&amp;C&amp;F&amp;R05/2022</oddHeader>
    <oddFooter>&amp;C&amp;A&amp;Rstránka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7"/>
  <sheetViews>
    <sheetView workbookViewId="0">
      <selection activeCell="C19" sqref="C19"/>
    </sheetView>
  </sheetViews>
  <sheetFormatPr defaultColWidth="9.1796875" defaultRowHeight="12.5" x14ac:dyDescent="0.25"/>
  <cols>
    <col min="1" max="1" width="6.453125" style="19" customWidth="1"/>
    <col min="2" max="2" width="19.54296875" style="59" customWidth="1"/>
    <col min="3" max="3" width="42.453125" style="21" customWidth="1"/>
    <col min="4" max="4" width="8.453125" style="19" customWidth="1"/>
    <col min="5" max="5" width="13.453125" style="24" customWidth="1"/>
    <col min="6" max="6" width="13.81640625" style="70" customWidth="1"/>
    <col min="7" max="7" width="23.453125" style="25" customWidth="1"/>
    <col min="8" max="8" width="20.54296875" style="18" customWidth="1"/>
    <col min="9" max="9" width="4.54296875" style="20" hidden="1" customWidth="1"/>
    <col min="10" max="10" width="12.453125" style="20" customWidth="1"/>
    <col min="11" max="16384" width="9.1796875" style="20"/>
  </cols>
  <sheetData>
    <row r="1" spans="1:10" s="19" customFormat="1" ht="31.5" customHeight="1" thickBot="1" x14ac:dyDescent="0.3">
      <c r="A1" s="28" t="s">
        <v>0</v>
      </c>
      <c r="B1" s="29" t="s">
        <v>1</v>
      </c>
      <c r="C1" s="30" t="s">
        <v>2</v>
      </c>
      <c r="D1" s="29" t="s">
        <v>3</v>
      </c>
      <c r="E1" s="31" t="s">
        <v>4</v>
      </c>
      <c r="F1" s="71" t="s">
        <v>5</v>
      </c>
      <c r="G1" s="32" t="s">
        <v>6</v>
      </c>
      <c r="H1" s="29" t="s">
        <v>7</v>
      </c>
      <c r="I1" s="33"/>
    </row>
    <row r="2" spans="1:10" ht="13" x14ac:dyDescent="0.3">
      <c r="A2" s="34"/>
      <c r="B2" s="5"/>
      <c r="C2" s="35"/>
      <c r="D2" s="5"/>
      <c r="E2" s="36"/>
      <c r="F2" s="72"/>
      <c r="H2" s="4"/>
      <c r="I2" s="37"/>
    </row>
    <row r="3" spans="1:10" ht="13" x14ac:dyDescent="0.3">
      <c r="A3" s="34"/>
      <c r="B3" s="5"/>
      <c r="C3" s="35"/>
      <c r="D3" s="5"/>
      <c r="E3" s="36"/>
      <c r="F3" s="72"/>
      <c r="H3" s="4"/>
      <c r="I3" s="17"/>
    </row>
    <row r="4" spans="1:10" ht="13" x14ac:dyDescent="0.3">
      <c r="A4" s="34"/>
      <c r="B4" s="5"/>
      <c r="C4" s="35"/>
      <c r="D4" s="5"/>
      <c r="E4" s="36"/>
      <c r="F4" s="72"/>
      <c r="H4" s="4"/>
      <c r="I4" s="17"/>
    </row>
    <row r="5" spans="1:10" ht="13" x14ac:dyDescent="0.3">
      <c r="A5" s="61"/>
      <c r="B5" s="62"/>
      <c r="C5" s="21" t="s">
        <v>8</v>
      </c>
      <c r="D5" s="66"/>
      <c r="F5" s="72"/>
      <c r="H5" s="4"/>
      <c r="I5" s="17"/>
      <c r="J5" s="8"/>
    </row>
    <row r="6" spans="1:10" ht="13" x14ac:dyDescent="0.3">
      <c r="A6" s="61"/>
      <c r="B6" s="62"/>
      <c r="C6" s="35" t="s">
        <v>9</v>
      </c>
      <c r="D6" s="5"/>
      <c r="F6" s="72"/>
      <c r="H6" s="4"/>
      <c r="I6" s="17"/>
      <c r="J6" s="8"/>
    </row>
    <row r="7" spans="1:10" ht="13" x14ac:dyDescent="0.3">
      <c r="A7" s="61"/>
      <c r="B7" s="62"/>
      <c r="C7" s="84"/>
      <c r="D7" s="5"/>
      <c r="F7" s="72"/>
      <c r="H7" s="4"/>
      <c r="I7" s="17"/>
      <c r="J7" s="8"/>
    </row>
    <row r="8" spans="1:10" ht="13" x14ac:dyDescent="0.3">
      <c r="A8" s="61"/>
      <c r="B8" s="62"/>
      <c r="C8" s="35"/>
      <c r="D8" s="5"/>
      <c r="F8" s="72"/>
      <c r="H8" s="4"/>
      <c r="I8" s="17"/>
      <c r="J8" s="8"/>
    </row>
    <row r="9" spans="1:10" ht="13" x14ac:dyDescent="0.3">
      <c r="A9" s="61"/>
      <c r="B9" s="62"/>
      <c r="C9" s="35"/>
      <c r="D9" s="5"/>
      <c r="F9" s="72"/>
      <c r="H9" s="4"/>
      <c r="I9" s="17"/>
      <c r="J9" s="8"/>
    </row>
    <row r="10" spans="1:10" x14ac:dyDescent="0.25">
      <c r="A10" s="61"/>
      <c r="B10" s="62"/>
      <c r="D10" s="63"/>
      <c r="E10" s="2"/>
      <c r="F10" s="73"/>
      <c r="H10" s="4"/>
      <c r="I10" s="17"/>
      <c r="J10" s="8"/>
    </row>
    <row r="11" spans="1:10" ht="13" x14ac:dyDescent="0.3">
      <c r="A11" s="61"/>
      <c r="B11" s="62"/>
      <c r="C11" s="21" t="s">
        <v>10</v>
      </c>
      <c r="D11" s="5"/>
      <c r="F11" s="72"/>
      <c r="H11" s="4"/>
      <c r="I11" s="17"/>
      <c r="J11" s="8"/>
    </row>
    <row r="12" spans="1:10" ht="13" x14ac:dyDescent="0.3">
      <c r="A12" s="61"/>
      <c r="B12" s="62"/>
      <c r="C12" s="35" t="s">
        <v>11</v>
      </c>
      <c r="D12" s="5"/>
      <c r="F12" s="72"/>
      <c r="H12" s="4"/>
      <c r="I12" s="17"/>
      <c r="J12" s="8"/>
    </row>
    <row r="13" spans="1:10" ht="13" x14ac:dyDescent="0.3">
      <c r="A13" s="61"/>
      <c r="B13" s="62"/>
      <c r="C13" s="35" t="s">
        <v>12</v>
      </c>
      <c r="D13" s="5"/>
      <c r="F13" s="72"/>
      <c r="H13" s="4"/>
      <c r="I13" s="17"/>
      <c r="J13" s="8"/>
    </row>
    <row r="14" spans="1:10" ht="13" x14ac:dyDescent="0.3">
      <c r="A14" s="5"/>
      <c r="B14" s="5"/>
      <c r="C14" s="35"/>
      <c r="D14" s="5"/>
      <c r="F14" s="72"/>
      <c r="H14" s="4"/>
      <c r="I14" s="17"/>
    </row>
    <row r="15" spans="1:10" x14ac:dyDescent="0.25">
      <c r="A15" s="5"/>
      <c r="B15" s="5"/>
      <c r="D15" s="5"/>
      <c r="F15" s="72"/>
      <c r="H15" s="4"/>
      <c r="I15" s="17"/>
    </row>
    <row r="16" spans="1:10" ht="13" x14ac:dyDescent="0.3">
      <c r="A16" s="5"/>
      <c r="B16" s="5"/>
      <c r="C16" s="21" t="s">
        <v>60</v>
      </c>
      <c r="D16" s="5"/>
      <c r="F16" s="72"/>
      <c r="H16" s="4"/>
      <c r="I16" s="17"/>
    </row>
    <row r="17" spans="1:11" x14ac:dyDescent="0.25">
      <c r="A17" s="5"/>
      <c r="B17" s="5"/>
      <c r="D17" s="5"/>
      <c r="F17" s="72"/>
      <c r="H17" s="4"/>
      <c r="I17" s="17"/>
    </row>
    <row r="18" spans="1:11" x14ac:dyDescent="0.25">
      <c r="A18" s="5"/>
      <c r="B18" s="5"/>
      <c r="D18" s="5"/>
      <c r="F18" s="72"/>
      <c r="H18" s="4"/>
      <c r="I18" s="17"/>
    </row>
    <row r="19" spans="1:11" ht="15.75" customHeight="1" thickBot="1" x14ac:dyDescent="0.35">
      <c r="A19" s="5"/>
      <c r="B19" s="5"/>
      <c r="C19" s="38" t="s">
        <v>14</v>
      </c>
      <c r="D19" s="5"/>
      <c r="F19" s="72"/>
      <c r="H19" s="4"/>
      <c r="I19" s="17"/>
    </row>
    <row r="20" spans="1:11" x14ac:dyDescent="0.25">
      <c r="A20" s="5"/>
      <c r="B20" s="5"/>
      <c r="C20" s="39"/>
      <c r="D20" s="5"/>
      <c r="F20" s="72"/>
      <c r="H20" s="4"/>
      <c r="I20" s="17"/>
    </row>
    <row r="21" spans="1:11" x14ac:dyDescent="0.25">
      <c r="A21" s="5"/>
      <c r="B21" s="5"/>
      <c r="C21" s="40"/>
      <c r="D21" s="5"/>
      <c r="F21" s="72"/>
      <c r="H21" s="4"/>
      <c r="I21" s="17"/>
    </row>
    <row r="22" spans="1:11" x14ac:dyDescent="0.25">
      <c r="A22" s="5"/>
      <c r="B22" s="5"/>
      <c r="C22" s="40"/>
      <c r="D22" s="5"/>
      <c r="F22" s="72"/>
      <c r="H22" s="4"/>
      <c r="I22" s="17"/>
    </row>
    <row r="23" spans="1:11" x14ac:dyDescent="0.25">
      <c r="A23" s="5"/>
      <c r="B23" s="5"/>
      <c r="C23" s="40"/>
      <c r="D23" s="5"/>
      <c r="F23" s="72"/>
      <c r="H23" s="4"/>
      <c r="I23" s="17"/>
    </row>
    <row r="24" spans="1:11" ht="13" x14ac:dyDescent="0.3">
      <c r="A24" s="5"/>
      <c r="B24" s="5"/>
      <c r="C24" s="35"/>
      <c r="D24" s="5"/>
      <c r="F24" s="72"/>
      <c r="H24" s="4"/>
      <c r="I24" s="17"/>
    </row>
    <row r="25" spans="1:11" ht="13" x14ac:dyDescent="0.3">
      <c r="A25" s="5"/>
      <c r="B25" s="5"/>
      <c r="C25" s="21" t="s">
        <v>15</v>
      </c>
      <c r="D25" s="5"/>
      <c r="F25" s="72"/>
      <c r="H25" s="4"/>
      <c r="I25" s="17"/>
    </row>
    <row r="26" spans="1:11" ht="13" x14ac:dyDescent="0.3">
      <c r="A26" s="5"/>
      <c r="B26" s="5"/>
      <c r="C26" s="35" t="s">
        <v>16</v>
      </c>
      <c r="D26" s="5"/>
      <c r="F26" s="72"/>
      <c r="H26" s="4"/>
      <c r="I26" s="17"/>
    </row>
    <row r="27" spans="1:11" ht="13" x14ac:dyDescent="0.3">
      <c r="A27" s="5"/>
      <c r="B27" s="5"/>
      <c r="C27" s="35" t="s">
        <v>17</v>
      </c>
      <c r="D27" s="5"/>
      <c r="F27" s="72"/>
      <c r="H27" s="4"/>
      <c r="I27" s="17"/>
      <c r="K27" s="21"/>
    </row>
    <row r="28" spans="1:11" ht="13" x14ac:dyDescent="0.3">
      <c r="A28" s="5"/>
      <c r="B28" s="5"/>
      <c r="C28" s="35"/>
      <c r="D28" s="5"/>
      <c r="F28" s="72"/>
      <c r="H28" s="4"/>
      <c r="I28" s="17"/>
    </row>
    <row r="29" spans="1:11" ht="13" x14ac:dyDescent="0.3">
      <c r="A29" s="5"/>
      <c r="B29" s="5"/>
      <c r="C29" s="35"/>
      <c r="D29" s="5"/>
      <c r="F29" s="72"/>
      <c r="H29" s="4"/>
      <c r="I29" s="17"/>
    </row>
    <row r="30" spans="1:11" x14ac:dyDescent="0.25">
      <c r="A30" s="5"/>
      <c r="B30" s="5"/>
      <c r="D30" s="5"/>
      <c r="F30" s="72"/>
      <c r="H30" s="4"/>
      <c r="I30" s="17"/>
    </row>
    <row r="31" spans="1:11" ht="13" x14ac:dyDescent="0.3">
      <c r="A31" s="5"/>
      <c r="B31" s="5"/>
      <c r="C31" s="21" t="s">
        <v>18</v>
      </c>
      <c r="D31" s="5"/>
      <c r="F31" s="72"/>
      <c r="H31" s="4"/>
      <c r="I31" s="17"/>
    </row>
    <row r="32" spans="1:11" ht="13" x14ac:dyDescent="0.3">
      <c r="A32" s="5"/>
      <c r="B32" s="5"/>
      <c r="C32" s="35" t="s">
        <v>19</v>
      </c>
      <c r="D32" s="5"/>
      <c r="F32" s="72"/>
      <c r="H32" s="4"/>
      <c r="I32" s="17"/>
    </row>
    <row r="33" spans="1:9" ht="13" x14ac:dyDescent="0.3">
      <c r="A33" s="5"/>
      <c r="B33" s="5"/>
      <c r="C33" s="35"/>
      <c r="D33" s="5"/>
      <c r="F33" s="72"/>
      <c r="H33" s="4"/>
      <c r="I33" s="17"/>
    </row>
    <row r="34" spans="1:9" ht="13" x14ac:dyDescent="0.3">
      <c r="A34" s="5"/>
      <c r="B34" s="5"/>
      <c r="C34" s="35"/>
      <c r="D34" s="5"/>
      <c r="F34" s="72"/>
      <c r="H34" s="4"/>
      <c r="I34" s="17"/>
    </row>
    <row r="35" spans="1:9" ht="13" x14ac:dyDescent="0.3">
      <c r="A35" s="5"/>
      <c r="B35" s="5"/>
      <c r="C35" s="35"/>
      <c r="D35" s="5"/>
      <c r="F35" s="72"/>
      <c r="H35" s="4"/>
      <c r="I35" s="17"/>
    </row>
    <row r="36" spans="1:9" ht="13" x14ac:dyDescent="0.3">
      <c r="A36" s="5"/>
      <c r="B36" s="5"/>
      <c r="C36" s="21" t="s">
        <v>20</v>
      </c>
      <c r="D36" s="5"/>
      <c r="F36" s="72"/>
      <c r="H36" s="4"/>
      <c r="I36" s="17"/>
    </row>
    <row r="37" spans="1:9" ht="13" x14ac:dyDescent="0.25">
      <c r="A37" s="5"/>
      <c r="B37" s="5"/>
      <c r="C37" s="83"/>
      <c r="D37" s="5"/>
      <c r="F37" s="72"/>
      <c r="H37" s="4"/>
      <c r="I37" s="17"/>
    </row>
    <row r="38" spans="1:9" x14ac:dyDescent="0.25">
      <c r="A38" s="5"/>
      <c r="B38" s="5"/>
      <c r="D38" s="5"/>
      <c r="F38" s="72"/>
      <c r="H38" s="4"/>
      <c r="I38" s="17"/>
    </row>
    <row r="39" spans="1:9" x14ac:dyDescent="0.25">
      <c r="A39" s="5"/>
      <c r="B39" s="5"/>
      <c r="D39" s="5"/>
      <c r="F39" s="72"/>
      <c r="H39" s="4"/>
      <c r="I39" s="17"/>
    </row>
    <row r="40" spans="1:9" ht="15" customHeight="1" thickBot="1" x14ac:dyDescent="0.35">
      <c r="A40" s="5"/>
      <c r="B40" s="5"/>
      <c r="C40" s="35" t="s">
        <v>61</v>
      </c>
      <c r="D40" s="5"/>
      <c r="F40" s="72"/>
      <c r="H40" s="4"/>
      <c r="I40" s="17"/>
    </row>
    <row r="41" spans="1:9" ht="13" x14ac:dyDescent="0.3">
      <c r="A41" s="5"/>
      <c r="B41" s="5"/>
      <c r="C41" s="41"/>
      <c r="D41" s="5"/>
      <c r="F41" s="72"/>
      <c r="H41" s="4"/>
      <c r="I41" s="17"/>
    </row>
    <row r="42" spans="1:9" ht="13" x14ac:dyDescent="0.3">
      <c r="A42" s="5"/>
      <c r="B42" s="5"/>
      <c r="C42" s="26"/>
      <c r="D42" s="5"/>
      <c r="F42" s="72"/>
      <c r="H42" s="4"/>
      <c r="I42" s="17"/>
    </row>
    <row r="43" spans="1:9" ht="13" x14ac:dyDescent="0.3">
      <c r="A43" s="34"/>
      <c r="B43" s="5"/>
      <c r="C43" s="26"/>
      <c r="D43" s="5"/>
      <c r="F43" s="72"/>
      <c r="H43" s="4"/>
      <c r="I43" s="17"/>
    </row>
    <row r="44" spans="1:9" x14ac:dyDescent="0.25">
      <c r="A44" s="5" t="s">
        <v>23</v>
      </c>
      <c r="B44" s="5"/>
      <c r="C44" s="21" t="s">
        <v>62</v>
      </c>
      <c r="D44" s="5"/>
      <c r="F44" s="72"/>
      <c r="G44" s="25">
        <f>G89</f>
        <v>0</v>
      </c>
      <c r="H44" s="4"/>
      <c r="I44" s="17"/>
    </row>
    <row r="45" spans="1:9" x14ac:dyDescent="0.25">
      <c r="A45" s="5"/>
      <c r="B45" s="5"/>
      <c r="D45" s="5"/>
      <c r="F45" s="72"/>
      <c r="H45" s="4"/>
      <c r="I45" s="17"/>
    </row>
    <row r="46" spans="1:9" x14ac:dyDescent="0.25">
      <c r="A46" s="5" t="s">
        <v>26</v>
      </c>
      <c r="B46" s="5"/>
      <c r="C46" s="21" t="s">
        <v>63</v>
      </c>
      <c r="D46" s="5"/>
      <c r="F46" s="72"/>
      <c r="G46" s="25">
        <f>G227</f>
        <v>0</v>
      </c>
      <c r="H46" s="4"/>
      <c r="I46" s="17"/>
    </row>
    <row r="47" spans="1:9" x14ac:dyDescent="0.25">
      <c r="A47" s="5"/>
      <c r="B47" s="5"/>
      <c r="D47" s="5"/>
      <c r="F47" s="72"/>
      <c r="H47" s="4"/>
      <c r="I47" s="17"/>
    </row>
    <row r="48" spans="1:9" x14ac:dyDescent="0.25">
      <c r="A48" s="5" t="s">
        <v>29</v>
      </c>
      <c r="B48" s="5"/>
      <c r="C48" s="21" t="s">
        <v>64</v>
      </c>
      <c r="D48" s="5"/>
      <c r="F48" s="72"/>
      <c r="G48" s="25">
        <v>0</v>
      </c>
      <c r="H48" s="4"/>
      <c r="I48" s="17"/>
    </row>
    <row r="49" spans="1:9" x14ac:dyDescent="0.25">
      <c r="A49" s="5"/>
      <c r="B49" s="5"/>
      <c r="D49" s="5"/>
      <c r="F49" s="72"/>
      <c r="H49" s="4"/>
      <c r="I49" s="17"/>
    </row>
    <row r="50" spans="1:9" x14ac:dyDescent="0.25">
      <c r="A50" s="5" t="s">
        <v>32</v>
      </c>
      <c r="B50" s="5"/>
      <c r="C50" s="21" t="s">
        <v>65</v>
      </c>
      <c r="D50" s="5"/>
      <c r="F50" s="72"/>
      <c r="G50" s="25">
        <f>G329</f>
        <v>0</v>
      </c>
      <c r="H50" s="4"/>
      <c r="I50" s="17"/>
    </row>
    <row r="51" spans="1:9" x14ac:dyDescent="0.25">
      <c r="A51" s="5"/>
      <c r="B51" s="5"/>
      <c r="D51" s="5"/>
      <c r="F51" s="72"/>
      <c r="H51" s="4"/>
      <c r="I51" s="17"/>
    </row>
    <row r="52" spans="1:9" s="22" customFormat="1" x14ac:dyDescent="0.25">
      <c r="A52" s="14"/>
      <c r="B52" s="14"/>
      <c r="C52" s="362"/>
      <c r="D52" s="14"/>
      <c r="E52" s="363"/>
      <c r="F52" s="74"/>
      <c r="G52" s="364"/>
      <c r="H52" s="15"/>
      <c r="I52" s="367"/>
    </row>
    <row r="53" spans="1:9" ht="13" x14ac:dyDescent="0.3">
      <c r="A53" s="5"/>
      <c r="B53" s="5"/>
      <c r="C53" s="21" t="s">
        <v>6</v>
      </c>
      <c r="D53" s="5"/>
      <c r="F53" s="72"/>
      <c r="G53" s="42">
        <f>SUM(G44:G52)</f>
        <v>0</v>
      </c>
      <c r="H53" s="4"/>
      <c r="I53" s="17"/>
    </row>
    <row r="54" spans="1:9" x14ac:dyDescent="0.25">
      <c r="A54" s="5"/>
      <c r="B54" s="5"/>
      <c r="D54" s="5"/>
      <c r="F54" s="72"/>
      <c r="H54" s="4"/>
      <c r="I54" s="17"/>
    </row>
    <row r="55" spans="1:9" x14ac:dyDescent="0.25">
      <c r="A55" s="5" t="s">
        <v>35</v>
      </c>
      <c r="B55" s="5"/>
      <c r="C55" s="21" t="s">
        <v>48</v>
      </c>
      <c r="D55" s="5" t="s">
        <v>49</v>
      </c>
      <c r="E55" s="24" t="s">
        <v>50</v>
      </c>
      <c r="F55" s="72"/>
      <c r="G55" s="25">
        <f>G53*E55%</f>
        <v>0</v>
      </c>
      <c r="H55" s="4"/>
      <c r="I55" s="17"/>
    </row>
    <row r="56" spans="1:9" x14ac:dyDescent="0.25">
      <c r="A56" s="5"/>
      <c r="B56" s="5"/>
      <c r="D56" s="5"/>
      <c r="F56" s="72"/>
      <c r="H56" s="4"/>
      <c r="I56" s="17"/>
    </row>
    <row r="57" spans="1:9" x14ac:dyDescent="0.25">
      <c r="A57" s="5" t="s">
        <v>38</v>
      </c>
      <c r="B57" s="5"/>
      <c r="C57" s="21" t="s">
        <v>52</v>
      </c>
      <c r="D57" s="5" t="s">
        <v>49</v>
      </c>
      <c r="E57" s="24" t="s">
        <v>50</v>
      </c>
      <c r="F57" s="72"/>
      <c r="G57" s="25">
        <f>G53*E57%</f>
        <v>0</v>
      </c>
      <c r="H57" s="4"/>
      <c r="I57" s="17"/>
    </row>
    <row r="58" spans="1:9" x14ac:dyDescent="0.25">
      <c r="A58" s="5"/>
      <c r="B58" s="5"/>
      <c r="D58" s="5"/>
      <c r="F58" s="72"/>
      <c r="H58" s="4"/>
      <c r="I58" s="17"/>
    </row>
    <row r="59" spans="1:9" x14ac:dyDescent="0.25">
      <c r="A59" s="5" t="s">
        <v>41</v>
      </c>
      <c r="B59" s="5"/>
      <c r="C59" s="21" t="s">
        <v>54</v>
      </c>
      <c r="D59" s="5" t="s">
        <v>49</v>
      </c>
      <c r="E59" s="24" t="s">
        <v>50</v>
      </c>
      <c r="F59" s="72"/>
      <c r="G59" s="25">
        <f>G53*E59%</f>
        <v>0</v>
      </c>
      <c r="H59" s="4"/>
      <c r="I59" s="17"/>
    </row>
    <row r="60" spans="1:9" x14ac:dyDescent="0.25">
      <c r="A60" s="5"/>
      <c r="B60" s="5"/>
      <c r="D60" s="5"/>
      <c r="F60" s="72"/>
      <c r="H60" s="4"/>
      <c r="I60" s="17"/>
    </row>
    <row r="61" spans="1:9" s="22" customFormat="1" x14ac:dyDescent="0.25">
      <c r="A61" s="14"/>
      <c r="B61" s="14"/>
      <c r="C61" s="362"/>
      <c r="D61" s="14"/>
      <c r="E61" s="363"/>
      <c r="F61" s="74"/>
      <c r="G61" s="364"/>
      <c r="H61" s="15"/>
      <c r="I61" s="367"/>
    </row>
    <row r="62" spans="1:9" ht="13" x14ac:dyDescent="0.3">
      <c r="A62" s="5"/>
      <c r="B62" s="5"/>
      <c r="C62" s="21" t="s">
        <v>6</v>
      </c>
      <c r="D62" s="5"/>
      <c r="F62" s="72"/>
      <c r="G62" s="42">
        <f>SUM(G53:G61)</f>
        <v>0</v>
      </c>
      <c r="H62" s="4"/>
      <c r="I62" s="17"/>
    </row>
    <row r="63" spans="1:9" x14ac:dyDescent="0.25">
      <c r="A63" s="5"/>
      <c r="B63" s="5"/>
      <c r="D63" s="5"/>
      <c r="F63" s="72"/>
      <c r="H63" s="4"/>
      <c r="I63" s="17"/>
    </row>
    <row r="64" spans="1:9" x14ac:dyDescent="0.25">
      <c r="A64" s="5" t="s">
        <v>44</v>
      </c>
      <c r="B64" s="5"/>
      <c r="C64" s="21" t="s">
        <v>66</v>
      </c>
      <c r="D64" s="5" t="s">
        <v>49</v>
      </c>
      <c r="E64" s="24" t="s">
        <v>57</v>
      </c>
      <c r="F64" s="72"/>
      <c r="G64" s="25">
        <f>G62*E64%</f>
        <v>0</v>
      </c>
      <c r="H64" s="4"/>
      <c r="I64" s="17"/>
    </row>
    <row r="65" spans="1:9" ht="13" thickBot="1" x14ac:dyDescent="0.3">
      <c r="A65" s="5"/>
      <c r="B65" s="5"/>
      <c r="D65" s="5"/>
      <c r="F65" s="72"/>
      <c r="H65" s="4"/>
      <c r="I65" s="17"/>
    </row>
    <row r="66" spans="1:9" s="23" customFormat="1" ht="13" thickBot="1" x14ac:dyDescent="0.3">
      <c r="A66" s="43"/>
      <c r="B66" s="43"/>
      <c r="C66" s="44"/>
      <c r="D66" s="43"/>
      <c r="E66" s="45"/>
      <c r="F66" s="75"/>
      <c r="G66" s="47"/>
      <c r="H66" s="46"/>
      <c r="I66" s="48"/>
    </row>
    <row r="67" spans="1:9" ht="14" thickTop="1" thickBot="1" x14ac:dyDescent="0.35">
      <c r="A67" s="5"/>
      <c r="B67" s="49"/>
      <c r="C67" s="21" t="s">
        <v>67</v>
      </c>
      <c r="D67" s="5"/>
      <c r="F67" s="76"/>
      <c r="G67" s="50">
        <f>SUM(G62:G66)</f>
        <v>0</v>
      </c>
      <c r="H67" s="51"/>
      <c r="I67" s="17"/>
    </row>
    <row r="68" spans="1:9" ht="13.5" thickTop="1" x14ac:dyDescent="0.3">
      <c r="A68" s="5"/>
      <c r="B68" s="49"/>
      <c r="D68" s="5"/>
      <c r="F68" s="76"/>
      <c r="G68" s="52"/>
      <c r="H68" s="51"/>
      <c r="I68" s="17"/>
    </row>
    <row r="69" spans="1:9" ht="13" x14ac:dyDescent="0.3">
      <c r="A69" s="5"/>
      <c r="B69" s="49"/>
      <c r="D69" s="5"/>
      <c r="F69" s="76"/>
      <c r="G69" s="3"/>
      <c r="H69" s="51"/>
      <c r="I69" s="17"/>
    </row>
    <row r="70" spans="1:9" ht="13" x14ac:dyDescent="0.3">
      <c r="A70" s="5"/>
      <c r="B70" s="49"/>
      <c r="D70" s="5"/>
      <c r="F70" s="76"/>
      <c r="G70" s="3"/>
      <c r="H70" s="51"/>
      <c r="I70" s="17"/>
    </row>
    <row r="71" spans="1:9" ht="13" x14ac:dyDescent="0.3">
      <c r="A71" s="5"/>
      <c r="B71" s="49"/>
      <c r="C71" s="21" t="s">
        <v>68</v>
      </c>
      <c r="D71" s="5"/>
      <c r="F71" s="76"/>
      <c r="G71" s="3"/>
      <c r="H71" s="51"/>
      <c r="I71" s="17"/>
    </row>
    <row r="72" spans="1:9" ht="13" x14ac:dyDescent="0.3">
      <c r="A72" s="5"/>
      <c r="B72" s="49"/>
      <c r="D72" s="5"/>
      <c r="F72" s="76"/>
      <c r="G72" s="3"/>
      <c r="H72" s="51"/>
      <c r="I72" s="17"/>
    </row>
    <row r="73" spans="1:9" ht="13" x14ac:dyDescent="0.3">
      <c r="A73" s="5"/>
      <c r="B73" s="49"/>
      <c r="D73" s="5"/>
      <c r="F73" s="76"/>
      <c r="G73" s="3"/>
      <c r="H73" s="51"/>
      <c r="I73" s="17"/>
    </row>
    <row r="74" spans="1:9" ht="13" x14ac:dyDescent="0.3">
      <c r="A74" s="5"/>
      <c r="B74" s="49"/>
      <c r="D74" s="5"/>
      <c r="F74" s="76"/>
      <c r="G74" s="3"/>
      <c r="H74" s="51"/>
      <c r="I74" s="17"/>
    </row>
    <row r="75" spans="1:9" ht="13" x14ac:dyDescent="0.3">
      <c r="A75" s="5"/>
      <c r="B75" s="49"/>
      <c r="D75" s="5"/>
      <c r="F75" s="76"/>
      <c r="G75" s="3"/>
      <c r="H75" s="51"/>
      <c r="I75" s="17"/>
    </row>
    <row r="76" spans="1:9" ht="13" x14ac:dyDescent="0.3">
      <c r="A76" s="5"/>
      <c r="B76" s="49"/>
      <c r="D76" s="5"/>
      <c r="F76" s="76"/>
      <c r="G76" s="3"/>
      <c r="H76" s="51"/>
      <c r="I76" s="17"/>
    </row>
    <row r="77" spans="1:9" ht="13.5" thickBot="1" x14ac:dyDescent="0.35">
      <c r="A77" s="34" t="s">
        <v>23</v>
      </c>
      <c r="B77" s="5"/>
      <c r="C77" s="35" t="s">
        <v>62</v>
      </c>
      <c r="D77" s="5"/>
      <c r="F77" s="72"/>
      <c r="H77" s="4"/>
      <c r="I77" s="17"/>
    </row>
    <row r="78" spans="1:9" x14ac:dyDescent="0.25">
      <c r="A78" s="43"/>
      <c r="B78" s="43"/>
      <c r="C78" s="53"/>
      <c r="D78" s="5"/>
      <c r="F78" s="72"/>
      <c r="H78" s="4"/>
      <c r="I78" s="17"/>
    </row>
    <row r="79" spans="1:9" x14ac:dyDescent="0.25">
      <c r="A79" s="5" t="s">
        <v>23</v>
      </c>
      <c r="B79" s="5"/>
      <c r="C79" s="21" t="s">
        <v>69</v>
      </c>
      <c r="D79" s="5"/>
      <c r="F79" s="72"/>
      <c r="G79" s="25">
        <f>G116</f>
        <v>0</v>
      </c>
      <c r="H79" s="4"/>
      <c r="I79" s="17"/>
    </row>
    <row r="80" spans="1:9" x14ac:dyDescent="0.25">
      <c r="A80" s="5" t="s">
        <v>26</v>
      </c>
      <c r="B80" s="5"/>
      <c r="C80" s="6" t="s">
        <v>70</v>
      </c>
      <c r="D80" s="5"/>
      <c r="F80" s="72"/>
      <c r="G80" s="25">
        <f>G132</f>
        <v>0</v>
      </c>
      <c r="H80" s="4"/>
      <c r="I80" s="17"/>
    </row>
    <row r="81" spans="1:9" x14ac:dyDescent="0.25">
      <c r="A81" s="5" t="s">
        <v>29</v>
      </c>
      <c r="B81" s="5"/>
      <c r="C81" s="6" t="s">
        <v>71</v>
      </c>
      <c r="D81" s="5"/>
      <c r="F81" s="72"/>
      <c r="G81" s="25">
        <f>G141</f>
        <v>0</v>
      </c>
      <c r="H81" s="4"/>
      <c r="I81" s="17"/>
    </row>
    <row r="82" spans="1:9" x14ac:dyDescent="0.25">
      <c r="A82" s="5" t="s">
        <v>32</v>
      </c>
      <c r="B82" s="5"/>
      <c r="C82" s="21" t="s">
        <v>72</v>
      </c>
      <c r="D82" s="5"/>
      <c r="F82" s="72"/>
      <c r="G82" s="25">
        <f>G152</f>
        <v>0</v>
      </c>
      <c r="H82" s="4"/>
      <c r="I82" s="17"/>
    </row>
    <row r="83" spans="1:9" x14ac:dyDescent="0.25">
      <c r="A83" s="5" t="s">
        <v>35</v>
      </c>
      <c r="B83" s="5"/>
      <c r="C83" s="21" t="s">
        <v>73</v>
      </c>
      <c r="D83" s="5"/>
      <c r="F83" s="72"/>
      <c r="G83" s="25">
        <f>G170</f>
        <v>0</v>
      </c>
      <c r="H83" s="4"/>
      <c r="I83" s="17"/>
    </row>
    <row r="84" spans="1:9" x14ac:dyDescent="0.25">
      <c r="A84" s="5" t="s">
        <v>38</v>
      </c>
      <c r="B84" s="5"/>
      <c r="C84" s="21" t="s">
        <v>74</v>
      </c>
      <c r="D84" s="5"/>
      <c r="F84" s="72"/>
      <c r="G84" s="25">
        <f>G177</f>
        <v>0</v>
      </c>
      <c r="H84" s="4"/>
      <c r="I84" s="17"/>
    </row>
    <row r="85" spans="1:9" x14ac:dyDescent="0.25">
      <c r="A85" s="5" t="s">
        <v>41</v>
      </c>
      <c r="B85" s="5"/>
      <c r="C85" s="21" t="s">
        <v>40</v>
      </c>
      <c r="D85" s="5"/>
      <c r="F85" s="72"/>
      <c r="G85" s="25">
        <f>G195</f>
        <v>0</v>
      </c>
      <c r="H85" s="4"/>
      <c r="I85" s="17"/>
    </row>
    <row r="86" spans="1:9" x14ac:dyDescent="0.25">
      <c r="A86" s="5" t="s">
        <v>44</v>
      </c>
      <c r="B86" s="5"/>
      <c r="C86" s="21" t="s">
        <v>75</v>
      </c>
      <c r="D86" s="5"/>
      <c r="F86" s="72"/>
      <c r="G86" s="25">
        <f>G213</f>
        <v>0</v>
      </c>
      <c r="H86" s="4"/>
      <c r="I86" s="17"/>
    </row>
    <row r="87" spans="1:9" x14ac:dyDescent="0.25">
      <c r="A87" s="5" t="s">
        <v>47</v>
      </c>
      <c r="B87" s="5"/>
      <c r="C87" s="21" t="s">
        <v>76</v>
      </c>
      <c r="D87" s="5"/>
      <c r="F87" s="72"/>
      <c r="G87" s="25">
        <f>G217</f>
        <v>0</v>
      </c>
      <c r="H87" s="4"/>
      <c r="I87" s="17"/>
    </row>
    <row r="88" spans="1:9" x14ac:dyDescent="0.25">
      <c r="A88" s="14"/>
      <c r="B88" s="14"/>
      <c r="C88" s="362"/>
      <c r="D88" s="14"/>
      <c r="E88" s="363"/>
      <c r="F88" s="74"/>
      <c r="G88" s="364"/>
      <c r="H88" s="15"/>
      <c r="I88" s="17"/>
    </row>
    <row r="89" spans="1:9" ht="13" x14ac:dyDescent="0.3">
      <c r="A89" s="5"/>
      <c r="B89" s="5"/>
      <c r="C89" s="21" t="s">
        <v>77</v>
      </c>
      <c r="D89" s="5"/>
      <c r="F89" s="72"/>
      <c r="G89" s="42">
        <f>SUM(G79:G88)</f>
        <v>0</v>
      </c>
      <c r="H89" s="4"/>
      <c r="I89" s="17"/>
    </row>
    <row r="90" spans="1:9" ht="13" x14ac:dyDescent="0.3">
      <c r="A90" s="5"/>
      <c r="B90" s="5"/>
      <c r="D90" s="5"/>
      <c r="F90" s="72"/>
      <c r="G90" s="42"/>
      <c r="H90" s="4"/>
      <c r="I90" s="17"/>
    </row>
    <row r="91" spans="1:9" ht="13" x14ac:dyDescent="0.3">
      <c r="A91" s="5"/>
      <c r="B91" s="5"/>
      <c r="C91" s="21" t="s">
        <v>78</v>
      </c>
      <c r="D91" s="5"/>
      <c r="F91" s="72"/>
      <c r="G91" s="42"/>
      <c r="H91" s="4"/>
      <c r="I91" s="17"/>
    </row>
    <row r="92" spans="1:9" ht="13" x14ac:dyDescent="0.3">
      <c r="A92" s="5"/>
      <c r="B92" s="5"/>
      <c r="D92" s="5"/>
      <c r="F92" s="72"/>
      <c r="G92" s="42"/>
      <c r="H92" s="4"/>
      <c r="I92" s="17"/>
    </row>
    <row r="93" spans="1:9" ht="13" x14ac:dyDescent="0.3">
      <c r="A93" s="5"/>
      <c r="B93" s="5"/>
      <c r="D93" s="5"/>
      <c r="F93" s="72"/>
      <c r="G93" s="42"/>
      <c r="H93" s="4"/>
      <c r="I93" s="17"/>
    </row>
    <row r="94" spans="1:9" ht="13" x14ac:dyDescent="0.3">
      <c r="A94" s="5"/>
      <c r="B94" s="5"/>
      <c r="D94" s="5"/>
      <c r="F94" s="72"/>
      <c r="G94" s="42"/>
      <c r="H94" s="4"/>
      <c r="I94" s="17"/>
    </row>
    <row r="95" spans="1:9" ht="13" x14ac:dyDescent="0.3">
      <c r="A95" s="5"/>
      <c r="B95" s="5"/>
      <c r="D95" s="5"/>
      <c r="F95" s="72"/>
      <c r="G95" s="42"/>
      <c r="H95" s="4"/>
      <c r="I95" s="17"/>
    </row>
    <row r="96" spans="1:9" x14ac:dyDescent="0.25">
      <c r="A96" s="5" t="s">
        <v>23</v>
      </c>
      <c r="B96" s="5"/>
      <c r="C96" s="21" t="s">
        <v>69</v>
      </c>
      <c r="D96" s="5"/>
      <c r="F96" s="72"/>
      <c r="H96" s="4"/>
      <c r="I96" s="17"/>
    </row>
    <row r="97" spans="1:9" x14ac:dyDescent="0.25">
      <c r="A97" s="14"/>
      <c r="B97" s="14"/>
      <c r="C97" s="369"/>
      <c r="D97" s="5"/>
      <c r="F97" s="72"/>
      <c r="H97" s="4"/>
      <c r="I97" s="17"/>
    </row>
    <row r="98" spans="1:9" ht="50" x14ac:dyDescent="0.25">
      <c r="A98" s="5" t="s">
        <v>23</v>
      </c>
      <c r="B98" s="5" t="s">
        <v>79</v>
      </c>
      <c r="C98" s="21" t="s">
        <v>80</v>
      </c>
      <c r="D98" s="5" t="s">
        <v>81</v>
      </c>
      <c r="E98" s="24" t="s">
        <v>82</v>
      </c>
      <c r="F98" s="72"/>
      <c r="G98" s="25">
        <f>E98*F98</f>
        <v>0</v>
      </c>
      <c r="H98" s="4"/>
      <c r="I98" s="17"/>
    </row>
    <row r="99" spans="1:9" ht="37.5" x14ac:dyDescent="0.25">
      <c r="A99" s="5" t="s">
        <v>26</v>
      </c>
      <c r="B99" s="5" t="s">
        <v>83</v>
      </c>
      <c r="C99" s="21" t="s">
        <v>84</v>
      </c>
      <c r="D99" s="5" t="s">
        <v>85</v>
      </c>
      <c r="E99" s="24" t="s">
        <v>86</v>
      </c>
      <c r="F99" s="72"/>
      <c r="G99" s="25">
        <f t="shared" ref="G99:G114" si="0">E99*F99</f>
        <v>0</v>
      </c>
      <c r="H99" s="4"/>
      <c r="I99" s="17"/>
    </row>
    <row r="100" spans="1:9" s="13" customFormat="1" ht="37.5" x14ac:dyDescent="0.25">
      <c r="A100" s="5" t="s">
        <v>29</v>
      </c>
      <c r="B100" s="5" t="s">
        <v>87</v>
      </c>
      <c r="C100" s="6" t="s">
        <v>88</v>
      </c>
      <c r="D100" s="5" t="s">
        <v>81</v>
      </c>
      <c r="E100" s="7" t="s">
        <v>89</v>
      </c>
      <c r="F100" s="4"/>
      <c r="G100" s="9">
        <f t="shared" si="0"/>
        <v>0</v>
      </c>
      <c r="H100" s="4"/>
    </row>
    <row r="101" spans="1:9" x14ac:dyDescent="0.25">
      <c r="A101" s="5" t="s">
        <v>32</v>
      </c>
      <c r="B101" s="77" t="s">
        <v>90</v>
      </c>
      <c r="C101" s="21" t="s">
        <v>91</v>
      </c>
      <c r="D101" s="5" t="s">
        <v>81</v>
      </c>
      <c r="E101" s="24" t="s">
        <v>89</v>
      </c>
      <c r="F101" s="4"/>
      <c r="G101" s="9">
        <f t="shared" si="0"/>
        <v>0</v>
      </c>
      <c r="H101" s="4"/>
      <c r="I101" s="17"/>
    </row>
    <row r="102" spans="1:9" ht="25" x14ac:dyDescent="0.25">
      <c r="A102" s="5" t="s">
        <v>35</v>
      </c>
      <c r="B102" s="5" t="s">
        <v>92</v>
      </c>
      <c r="C102" s="21" t="s">
        <v>93</v>
      </c>
      <c r="D102" s="5" t="s">
        <v>81</v>
      </c>
      <c r="E102" s="24" t="s">
        <v>94</v>
      </c>
      <c r="F102" s="4"/>
      <c r="G102" s="25">
        <f t="shared" si="0"/>
        <v>0</v>
      </c>
      <c r="H102" s="4"/>
      <c r="I102" s="17"/>
    </row>
    <row r="103" spans="1:9" x14ac:dyDescent="0.25">
      <c r="A103" s="5" t="s">
        <v>38</v>
      </c>
      <c r="B103" s="5" t="s">
        <v>95</v>
      </c>
      <c r="C103" s="21" t="s">
        <v>91</v>
      </c>
      <c r="D103" s="5" t="s">
        <v>81</v>
      </c>
      <c r="E103" s="24" t="s">
        <v>94</v>
      </c>
      <c r="F103" s="4"/>
      <c r="G103" s="25">
        <f t="shared" si="0"/>
        <v>0</v>
      </c>
      <c r="H103" s="4"/>
      <c r="I103" s="17"/>
    </row>
    <row r="104" spans="1:9" ht="37.5" x14ac:dyDescent="0.25">
      <c r="A104" s="5" t="s">
        <v>41</v>
      </c>
      <c r="B104" s="5" t="s">
        <v>96</v>
      </c>
      <c r="C104" s="21" t="s">
        <v>97</v>
      </c>
      <c r="D104" s="5" t="s">
        <v>81</v>
      </c>
      <c r="E104" s="24" t="s">
        <v>98</v>
      </c>
      <c r="F104" s="4"/>
      <c r="G104" s="25">
        <f t="shared" ref="G104:G105" si="1">E104*F104</f>
        <v>0</v>
      </c>
      <c r="H104" s="4"/>
      <c r="I104" s="17"/>
    </row>
    <row r="105" spans="1:9" x14ac:dyDescent="0.25">
      <c r="A105" s="5" t="s">
        <v>44</v>
      </c>
      <c r="B105" s="5" t="s">
        <v>99</v>
      </c>
      <c r="C105" s="21" t="s">
        <v>91</v>
      </c>
      <c r="D105" s="5" t="s">
        <v>81</v>
      </c>
      <c r="E105" s="24" t="s">
        <v>98</v>
      </c>
      <c r="F105" s="4"/>
      <c r="G105" s="25">
        <f t="shared" si="1"/>
        <v>0</v>
      </c>
      <c r="H105" s="4"/>
      <c r="I105" s="17"/>
    </row>
    <row r="106" spans="1:9" ht="50" x14ac:dyDescent="0.25">
      <c r="A106" s="5" t="s">
        <v>47</v>
      </c>
      <c r="B106" s="5" t="s">
        <v>100</v>
      </c>
      <c r="C106" s="21" t="s">
        <v>101</v>
      </c>
      <c r="D106" s="5" t="s">
        <v>81</v>
      </c>
      <c r="E106" s="24" t="s">
        <v>102</v>
      </c>
      <c r="F106" s="4"/>
      <c r="G106" s="25">
        <f t="shared" si="0"/>
        <v>0</v>
      </c>
      <c r="H106" s="4"/>
      <c r="I106" s="17"/>
    </row>
    <row r="107" spans="1:9" x14ac:dyDescent="0.25">
      <c r="A107" s="5" t="s">
        <v>51</v>
      </c>
      <c r="B107" s="5" t="s">
        <v>103</v>
      </c>
      <c r="C107" s="21" t="s">
        <v>104</v>
      </c>
      <c r="D107" s="5" t="s">
        <v>81</v>
      </c>
      <c r="E107" s="24" t="s">
        <v>102</v>
      </c>
      <c r="F107" s="4"/>
      <c r="G107" s="25">
        <f t="shared" si="0"/>
        <v>0</v>
      </c>
      <c r="H107" s="4"/>
      <c r="I107" s="17"/>
    </row>
    <row r="108" spans="1:9" ht="37.5" x14ac:dyDescent="0.25">
      <c r="A108" s="5" t="s">
        <v>53</v>
      </c>
      <c r="B108" s="5" t="s">
        <v>105</v>
      </c>
      <c r="C108" s="21" t="s">
        <v>106</v>
      </c>
      <c r="D108" s="5" t="s">
        <v>81</v>
      </c>
      <c r="E108" s="24" t="s">
        <v>107</v>
      </c>
      <c r="F108" s="4"/>
      <c r="G108" s="25">
        <f t="shared" si="0"/>
        <v>0</v>
      </c>
      <c r="H108" s="4"/>
      <c r="I108" s="17"/>
    </row>
    <row r="109" spans="1:9" ht="25" x14ac:dyDescent="0.25">
      <c r="A109" s="5" t="s">
        <v>55</v>
      </c>
      <c r="B109" s="5" t="s">
        <v>108</v>
      </c>
      <c r="C109" s="21" t="s">
        <v>109</v>
      </c>
      <c r="D109" s="5" t="s">
        <v>81</v>
      </c>
      <c r="E109" s="24" t="s">
        <v>110</v>
      </c>
      <c r="F109" s="4"/>
      <c r="G109" s="25">
        <f t="shared" si="0"/>
        <v>0</v>
      </c>
      <c r="H109" s="4"/>
      <c r="I109" s="17"/>
    </row>
    <row r="110" spans="1:9" ht="25" x14ac:dyDescent="0.25">
      <c r="A110" s="5" t="s">
        <v>111</v>
      </c>
      <c r="B110" s="5" t="s">
        <v>112</v>
      </c>
      <c r="C110" s="21" t="s">
        <v>113</v>
      </c>
      <c r="D110" s="5" t="s">
        <v>81</v>
      </c>
      <c r="E110" s="24" t="s">
        <v>107</v>
      </c>
      <c r="F110" s="4"/>
      <c r="G110" s="25">
        <f t="shared" si="0"/>
        <v>0</v>
      </c>
      <c r="H110" s="4"/>
      <c r="I110" s="17"/>
    </row>
    <row r="111" spans="1:9" x14ac:dyDescent="0.25">
      <c r="A111" s="5" t="s">
        <v>114</v>
      </c>
      <c r="B111" s="5" t="s">
        <v>115</v>
      </c>
      <c r="C111" s="21" t="s">
        <v>116</v>
      </c>
      <c r="D111" s="5" t="s">
        <v>117</v>
      </c>
      <c r="E111" s="24" t="s">
        <v>118</v>
      </c>
      <c r="F111" s="4"/>
      <c r="G111" s="25">
        <f t="shared" si="0"/>
        <v>0</v>
      </c>
      <c r="H111" s="4"/>
      <c r="I111" s="17"/>
    </row>
    <row r="112" spans="1:9" ht="25" x14ac:dyDescent="0.25">
      <c r="A112" s="5" t="s">
        <v>119</v>
      </c>
      <c r="B112" s="5" t="s">
        <v>120</v>
      </c>
      <c r="C112" s="21" t="s">
        <v>121</v>
      </c>
      <c r="D112" s="5" t="s">
        <v>85</v>
      </c>
      <c r="E112" s="24" t="s">
        <v>122</v>
      </c>
      <c r="F112" s="4"/>
      <c r="G112" s="25">
        <f t="shared" si="0"/>
        <v>0</v>
      </c>
      <c r="H112" s="4"/>
      <c r="I112" s="17"/>
    </row>
    <row r="113" spans="1:9" ht="25" x14ac:dyDescent="0.25">
      <c r="A113" s="5" t="s">
        <v>123</v>
      </c>
      <c r="B113" s="5" t="s">
        <v>120</v>
      </c>
      <c r="C113" s="21" t="s">
        <v>124</v>
      </c>
      <c r="D113" s="5" t="s">
        <v>125</v>
      </c>
      <c r="E113" s="24" t="s">
        <v>126</v>
      </c>
      <c r="F113" s="4"/>
      <c r="G113" s="25">
        <f t="shared" ref="G113" si="2">E113*F113</f>
        <v>0</v>
      </c>
      <c r="H113" s="4"/>
      <c r="I113" s="17"/>
    </row>
    <row r="114" spans="1:9" ht="25" x14ac:dyDescent="0.25">
      <c r="A114" s="5" t="s">
        <v>127</v>
      </c>
      <c r="B114" s="5" t="s">
        <v>120</v>
      </c>
      <c r="C114" s="21" t="s">
        <v>128</v>
      </c>
      <c r="D114" s="5" t="s">
        <v>129</v>
      </c>
      <c r="E114" s="24" t="s">
        <v>130</v>
      </c>
      <c r="F114" s="72"/>
      <c r="G114" s="25">
        <f t="shared" si="0"/>
        <v>0</v>
      </c>
      <c r="H114" s="4"/>
      <c r="I114" s="17"/>
    </row>
    <row r="115" spans="1:9" s="22" customFormat="1" x14ac:dyDescent="0.25">
      <c r="A115" s="14"/>
      <c r="B115" s="14"/>
      <c r="C115" s="362"/>
      <c r="D115" s="14"/>
      <c r="E115" s="363"/>
      <c r="F115" s="74"/>
      <c r="G115" s="364"/>
      <c r="H115" s="15"/>
      <c r="I115" s="367"/>
    </row>
    <row r="116" spans="1:9" ht="13" x14ac:dyDescent="0.3">
      <c r="A116" s="5"/>
      <c r="B116" s="5"/>
      <c r="C116" s="21" t="s">
        <v>131</v>
      </c>
      <c r="D116" s="5"/>
      <c r="F116" s="72"/>
      <c r="G116" s="42">
        <f>SUM(G98:G115)</f>
        <v>0</v>
      </c>
      <c r="H116" s="4"/>
      <c r="I116" s="17"/>
    </row>
    <row r="117" spans="1:9" ht="13" x14ac:dyDescent="0.3">
      <c r="A117" s="5"/>
      <c r="B117" s="5"/>
      <c r="D117" s="5"/>
      <c r="F117" s="72"/>
      <c r="G117" s="42"/>
      <c r="H117" s="4"/>
      <c r="I117" s="17"/>
    </row>
    <row r="118" spans="1:9" x14ac:dyDescent="0.25">
      <c r="A118" s="19" t="s">
        <v>26</v>
      </c>
      <c r="B118" s="5"/>
      <c r="C118" s="6" t="s">
        <v>70</v>
      </c>
      <c r="E118" s="7"/>
      <c r="G118" s="9"/>
    </row>
    <row r="119" spans="1:9" x14ac:dyDescent="0.25">
      <c r="A119" s="370"/>
      <c r="B119" s="14"/>
      <c r="C119" s="10"/>
      <c r="E119" s="7"/>
      <c r="G119" s="9"/>
    </row>
    <row r="120" spans="1:9" ht="50" x14ac:dyDescent="0.25">
      <c r="A120" s="19" t="s">
        <v>23</v>
      </c>
      <c r="B120" s="5" t="s">
        <v>132</v>
      </c>
      <c r="C120" s="6" t="s">
        <v>133</v>
      </c>
      <c r="D120" s="19" t="s">
        <v>81</v>
      </c>
      <c r="E120" s="7" t="s">
        <v>94</v>
      </c>
      <c r="F120" s="8"/>
      <c r="G120" s="9">
        <f t="shared" ref="G120:G130" si="3">E120*F120</f>
        <v>0</v>
      </c>
    </row>
    <row r="121" spans="1:9" ht="37.5" x14ac:dyDescent="0.25">
      <c r="A121" s="19" t="s">
        <v>26</v>
      </c>
      <c r="B121" s="5" t="s">
        <v>134</v>
      </c>
      <c r="C121" s="6" t="s">
        <v>135</v>
      </c>
      <c r="D121" s="19" t="s">
        <v>81</v>
      </c>
      <c r="E121" s="7" t="s">
        <v>136</v>
      </c>
      <c r="G121" s="9">
        <f t="shared" si="3"/>
        <v>0</v>
      </c>
    </row>
    <row r="122" spans="1:9" ht="25" x14ac:dyDescent="0.25">
      <c r="A122" s="19" t="s">
        <v>29</v>
      </c>
      <c r="B122" s="5" t="s">
        <v>120</v>
      </c>
      <c r="C122" s="6" t="s">
        <v>137</v>
      </c>
      <c r="D122" s="19" t="s">
        <v>125</v>
      </c>
      <c r="E122" s="7" t="s">
        <v>138</v>
      </c>
      <c r="G122" s="9">
        <f t="shared" si="3"/>
        <v>0</v>
      </c>
    </row>
    <row r="123" spans="1:9" ht="25" x14ac:dyDescent="0.25">
      <c r="A123" s="19" t="s">
        <v>32</v>
      </c>
      <c r="B123" s="5" t="s">
        <v>139</v>
      </c>
      <c r="C123" s="6" t="s">
        <v>140</v>
      </c>
      <c r="D123" s="19" t="s">
        <v>85</v>
      </c>
      <c r="E123" s="7" t="s">
        <v>141</v>
      </c>
      <c r="G123" s="9">
        <f t="shared" si="3"/>
        <v>0</v>
      </c>
    </row>
    <row r="124" spans="1:9" x14ac:dyDescent="0.25">
      <c r="A124" s="19" t="s">
        <v>35</v>
      </c>
      <c r="B124" s="5" t="s">
        <v>142</v>
      </c>
      <c r="C124" s="6" t="s">
        <v>143</v>
      </c>
      <c r="D124" s="19" t="s">
        <v>85</v>
      </c>
      <c r="E124" s="7" t="s">
        <v>141</v>
      </c>
      <c r="G124" s="9">
        <f t="shared" si="3"/>
        <v>0</v>
      </c>
    </row>
    <row r="125" spans="1:9" ht="25" x14ac:dyDescent="0.25">
      <c r="A125" s="19" t="s">
        <v>38</v>
      </c>
      <c r="B125" s="5" t="s">
        <v>144</v>
      </c>
      <c r="C125" s="6" t="s">
        <v>145</v>
      </c>
      <c r="D125" s="19" t="s">
        <v>125</v>
      </c>
      <c r="E125" s="7" t="s">
        <v>146</v>
      </c>
      <c r="F125" s="8"/>
      <c r="G125" s="9">
        <f t="shared" si="3"/>
        <v>0</v>
      </c>
    </row>
    <row r="126" spans="1:9" ht="25" x14ac:dyDescent="0.25">
      <c r="A126" s="19" t="s">
        <v>41</v>
      </c>
      <c r="B126" s="5" t="s">
        <v>147</v>
      </c>
      <c r="C126" s="6" t="s">
        <v>148</v>
      </c>
      <c r="D126" s="19" t="s">
        <v>81</v>
      </c>
      <c r="E126" s="7" t="s">
        <v>149</v>
      </c>
      <c r="G126" s="9">
        <f t="shared" si="3"/>
        <v>0</v>
      </c>
    </row>
    <row r="127" spans="1:9" ht="25" x14ac:dyDescent="0.25">
      <c r="A127" s="19" t="s">
        <v>44</v>
      </c>
      <c r="B127" s="5" t="s">
        <v>150</v>
      </c>
      <c r="C127" s="6" t="s">
        <v>151</v>
      </c>
      <c r="D127" s="19" t="s">
        <v>85</v>
      </c>
      <c r="E127" s="7" t="s">
        <v>152</v>
      </c>
      <c r="G127" s="9">
        <f t="shared" si="3"/>
        <v>0</v>
      </c>
    </row>
    <row r="128" spans="1:9" x14ac:dyDescent="0.25">
      <c r="A128" s="19" t="s">
        <v>47</v>
      </c>
      <c r="B128" s="5" t="s">
        <v>153</v>
      </c>
      <c r="C128" s="6" t="s">
        <v>154</v>
      </c>
      <c r="D128" s="19" t="s">
        <v>85</v>
      </c>
      <c r="E128" s="7" t="s">
        <v>152</v>
      </c>
      <c r="G128" s="9">
        <f t="shared" si="3"/>
        <v>0</v>
      </c>
    </row>
    <row r="129" spans="1:8" ht="25" x14ac:dyDescent="0.25">
      <c r="A129" s="19" t="s">
        <v>51</v>
      </c>
      <c r="B129" s="5" t="s">
        <v>155</v>
      </c>
      <c r="C129" s="6" t="s">
        <v>156</v>
      </c>
      <c r="D129" s="19" t="s">
        <v>117</v>
      </c>
      <c r="E129" s="7" t="s">
        <v>157</v>
      </c>
      <c r="G129" s="9">
        <f t="shared" si="3"/>
        <v>0</v>
      </c>
    </row>
    <row r="130" spans="1:8" x14ac:dyDescent="0.25">
      <c r="A130" s="19" t="s">
        <v>53</v>
      </c>
      <c r="B130" s="5" t="s">
        <v>158</v>
      </c>
      <c r="C130" s="6" t="s">
        <v>159</v>
      </c>
      <c r="D130" s="19" t="s">
        <v>85</v>
      </c>
      <c r="E130" s="7" t="s">
        <v>160</v>
      </c>
      <c r="G130" s="9">
        <f t="shared" si="3"/>
        <v>0</v>
      </c>
    </row>
    <row r="131" spans="1:8" s="22" customFormat="1" x14ac:dyDescent="0.25">
      <c r="A131" s="370"/>
      <c r="B131" s="14"/>
      <c r="C131" s="10"/>
      <c r="D131" s="370"/>
      <c r="E131" s="12"/>
      <c r="F131" s="371"/>
      <c r="G131" s="11"/>
      <c r="H131" s="54"/>
    </row>
    <row r="132" spans="1:8" ht="13" x14ac:dyDescent="0.3">
      <c r="B132" s="5"/>
      <c r="C132" s="6" t="s">
        <v>131</v>
      </c>
      <c r="E132" s="7"/>
      <c r="G132" s="3">
        <f>SUM(G120:G131)</f>
        <v>0</v>
      </c>
    </row>
    <row r="133" spans="1:8" ht="13" x14ac:dyDescent="0.3">
      <c r="B133" s="5"/>
      <c r="C133" s="6"/>
      <c r="E133" s="7"/>
      <c r="G133" s="3"/>
    </row>
    <row r="134" spans="1:8" x14ac:dyDescent="0.25">
      <c r="A134" s="19" t="s">
        <v>29</v>
      </c>
      <c r="B134" s="5"/>
      <c r="C134" s="6" t="s">
        <v>71</v>
      </c>
      <c r="E134" s="7"/>
      <c r="G134" s="9"/>
    </row>
    <row r="135" spans="1:8" x14ac:dyDescent="0.25">
      <c r="A135" s="370"/>
      <c r="B135" s="14"/>
      <c r="C135" s="10"/>
      <c r="E135" s="7"/>
      <c r="G135" s="9"/>
    </row>
    <row r="136" spans="1:8" s="13" customFormat="1" ht="37.5" x14ac:dyDescent="0.25">
      <c r="A136" s="5" t="s">
        <v>23</v>
      </c>
      <c r="B136" s="5" t="s">
        <v>161</v>
      </c>
      <c r="C136" s="6" t="s">
        <v>162</v>
      </c>
      <c r="D136" s="5" t="s">
        <v>85</v>
      </c>
      <c r="E136" s="7" t="s">
        <v>163</v>
      </c>
      <c r="F136" s="4"/>
      <c r="G136" s="9">
        <f>E136*F136</f>
        <v>0</v>
      </c>
      <c r="H136" s="4"/>
    </row>
    <row r="137" spans="1:8" s="13" customFormat="1" x14ac:dyDescent="0.25">
      <c r="A137" s="5" t="s">
        <v>26</v>
      </c>
      <c r="B137" s="5" t="s">
        <v>164</v>
      </c>
      <c r="C137" s="6" t="s">
        <v>165</v>
      </c>
      <c r="D137" s="5" t="s">
        <v>85</v>
      </c>
      <c r="E137" s="7" t="s">
        <v>163</v>
      </c>
      <c r="F137" s="4"/>
      <c r="G137" s="9">
        <f>E137*F137</f>
        <v>0</v>
      </c>
      <c r="H137" s="4"/>
    </row>
    <row r="138" spans="1:8" s="13" customFormat="1" ht="25" x14ac:dyDescent="0.25">
      <c r="A138" s="5" t="s">
        <v>29</v>
      </c>
      <c r="B138" s="5" t="s">
        <v>164</v>
      </c>
      <c r="C138" s="6" t="s">
        <v>166</v>
      </c>
      <c r="D138" s="5" t="s">
        <v>85</v>
      </c>
      <c r="E138" s="7" t="s">
        <v>160</v>
      </c>
      <c r="F138" s="4"/>
      <c r="G138" s="9">
        <f t="shared" ref="G138" si="4">E138*F138</f>
        <v>0</v>
      </c>
      <c r="H138" s="4"/>
    </row>
    <row r="139" spans="1:8" s="13" customFormat="1" ht="25" x14ac:dyDescent="0.25">
      <c r="A139" s="5" t="s">
        <v>32</v>
      </c>
      <c r="B139" s="5" t="s">
        <v>167</v>
      </c>
      <c r="C139" s="6" t="s">
        <v>168</v>
      </c>
      <c r="D139" s="5" t="s">
        <v>85</v>
      </c>
      <c r="E139" s="7" t="s">
        <v>152</v>
      </c>
      <c r="F139" s="4"/>
      <c r="G139" s="9">
        <f>E139*F139</f>
        <v>0</v>
      </c>
      <c r="H139" s="4"/>
    </row>
    <row r="140" spans="1:8" s="22" customFormat="1" x14ac:dyDescent="0.25">
      <c r="A140" s="370"/>
      <c r="B140" s="14"/>
      <c r="C140" s="10"/>
      <c r="D140" s="370"/>
      <c r="E140" s="12"/>
      <c r="F140" s="371"/>
      <c r="G140" s="11"/>
      <c r="H140" s="54"/>
    </row>
    <row r="141" spans="1:8" ht="13" x14ac:dyDescent="0.3">
      <c r="B141" s="5"/>
      <c r="C141" s="6" t="s">
        <v>131</v>
      </c>
      <c r="E141" s="7"/>
      <c r="G141" s="3">
        <f>SUM(G136:G140)</f>
        <v>0</v>
      </c>
    </row>
    <row r="142" spans="1:8" ht="13" x14ac:dyDescent="0.3">
      <c r="B142" s="5"/>
      <c r="C142" s="6"/>
      <c r="E142" s="7"/>
      <c r="G142" s="3"/>
    </row>
    <row r="143" spans="1:8" x14ac:dyDescent="0.25">
      <c r="A143" s="19" t="s">
        <v>32</v>
      </c>
      <c r="B143" s="5"/>
      <c r="C143" s="21" t="s">
        <v>72</v>
      </c>
      <c r="D143" s="5"/>
      <c r="E143" s="7"/>
      <c r="F143" s="8"/>
      <c r="G143" s="9"/>
    </row>
    <row r="144" spans="1:8" x14ac:dyDescent="0.25">
      <c r="A144" s="370"/>
      <c r="B144" s="14"/>
      <c r="C144" s="10"/>
      <c r="E144" s="7"/>
      <c r="F144" s="8"/>
      <c r="G144" s="9"/>
    </row>
    <row r="145" spans="1:8" x14ac:dyDescent="0.25">
      <c r="A145" s="19" t="s">
        <v>23</v>
      </c>
      <c r="B145" s="5" t="s">
        <v>169</v>
      </c>
      <c r="C145" s="6" t="s">
        <v>170</v>
      </c>
      <c r="D145" s="19" t="s">
        <v>85</v>
      </c>
      <c r="E145" s="7" t="s">
        <v>163</v>
      </c>
      <c r="F145" s="8"/>
      <c r="G145" s="9">
        <f t="shared" ref="G145:G150" si="5">E145*F145</f>
        <v>0</v>
      </c>
    </row>
    <row r="146" spans="1:8" ht="25" x14ac:dyDescent="0.25">
      <c r="A146" s="19" t="s">
        <v>26</v>
      </c>
      <c r="B146" s="5" t="s">
        <v>171</v>
      </c>
      <c r="C146" s="6" t="s">
        <v>172</v>
      </c>
      <c r="D146" s="19" t="s">
        <v>85</v>
      </c>
      <c r="E146" s="7" t="s">
        <v>163</v>
      </c>
      <c r="F146" s="8"/>
      <c r="G146" s="9">
        <f t="shared" si="5"/>
        <v>0</v>
      </c>
    </row>
    <row r="147" spans="1:8" s="13" customFormat="1" x14ac:dyDescent="0.25">
      <c r="A147" s="19" t="s">
        <v>29</v>
      </c>
      <c r="B147" s="5" t="s">
        <v>173</v>
      </c>
      <c r="C147" s="6" t="s">
        <v>174</v>
      </c>
      <c r="D147" s="5" t="s">
        <v>85</v>
      </c>
      <c r="E147" s="7" t="s">
        <v>163</v>
      </c>
      <c r="F147" s="4"/>
      <c r="G147" s="9">
        <f t="shared" si="5"/>
        <v>0</v>
      </c>
      <c r="H147" s="18"/>
    </row>
    <row r="148" spans="1:8" ht="37.5" x14ac:dyDescent="0.25">
      <c r="A148" s="19" t="s">
        <v>32</v>
      </c>
      <c r="B148" s="5" t="s">
        <v>175</v>
      </c>
      <c r="C148" s="6" t="s">
        <v>176</v>
      </c>
      <c r="D148" s="19" t="s">
        <v>85</v>
      </c>
      <c r="E148" s="7" t="s">
        <v>152</v>
      </c>
      <c r="F148" s="8"/>
      <c r="G148" s="9">
        <f t="shared" si="5"/>
        <v>0</v>
      </c>
    </row>
    <row r="149" spans="1:8" ht="25" x14ac:dyDescent="0.25">
      <c r="A149" s="19" t="s">
        <v>35</v>
      </c>
      <c r="B149" s="5" t="s">
        <v>177</v>
      </c>
      <c r="C149" s="6" t="s">
        <v>178</v>
      </c>
      <c r="D149" s="19" t="s">
        <v>85</v>
      </c>
      <c r="E149" s="7" t="s">
        <v>152</v>
      </c>
      <c r="F149" s="8"/>
      <c r="G149" s="9">
        <f t="shared" si="5"/>
        <v>0</v>
      </c>
    </row>
    <row r="150" spans="1:8" ht="25" x14ac:dyDescent="0.25">
      <c r="A150" s="19" t="s">
        <v>38</v>
      </c>
      <c r="B150" s="5" t="s">
        <v>179</v>
      </c>
      <c r="C150" s="6" t="s">
        <v>180</v>
      </c>
      <c r="D150" s="19" t="s">
        <v>181</v>
      </c>
      <c r="E150" s="7" t="s">
        <v>182</v>
      </c>
      <c r="F150" s="8"/>
      <c r="G150" s="9">
        <f t="shared" si="5"/>
        <v>0</v>
      </c>
    </row>
    <row r="151" spans="1:8" s="22" customFormat="1" x14ac:dyDescent="0.25">
      <c r="A151" s="370"/>
      <c r="B151" s="14"/>
      <c r="C151" s="10"/>
      <c r="D151" s="370"/>
      <c r="E151" s="12"/>
      <c r="F151" s="368"/>
      <c r="G151" s="11"/>
      <c r="H151" s="54"/>
    </row>
    <row r="152" spans="1:8" ht="13" x14ac:dyDescent="0.3">
      <c r="B152" s="5"/>
      <c r="C152" s="6" t="s">
        <v>131</v>
      </c>
      <c r="E152" s="7"/>
      <c r="F152" s="8"/>
      <c r="G152" s="3">
        <f>SUM(G145:G151)</f>
        <v>0</v>
      </c>
    </row>
    <row r="153" spans="1:8" ht="13" x14ac:dyDescent="0.3">
      <c r="B153" s="5"/>
      <c r="C153" s="6"/>
      <c r="E153" s="7"/>
      <c r="F153" s="8"/>
      <c r="G153" s="3"/>
    </row>
    <row r="154" spans="1:8" x14ac:dyDescent="0.25">
      <c r="A154" s="19" t="s">
        <v>35</v>
      </c>
      <c r="B154" s="5"/>
      <c r="C154" s="6" t="s">
        <v>73</v>
      </c>
      <c r="E154" s="7"/>
      <c r="F154" s="8"/>
      <c r="G154" s="9"/>
    </row>
    <row r="155" spans="1:8" x14ac:dyDescent="0.25">
      <c r="A155" s="370"/>
      <c r="B155" s="14"/>
      <c r="C155" s="10"/>
      <c r="E155" s="7"/>
      <c r="F155" s="8"/>
      <c r="G155" s="9"/>
    </row>
    <row r="156" spans="1:8" ht="50" x14ac:dyDescent="0.25">
      <c r="A156" s="19" t="s">
        <v>23</v>
      </c>
      <c r="B156" s="5" t="s">
        <v>120</v>
      </c>
      <c r="C156" s="6" t="s">
        <v>183</v>
      </c>
      <c r="D156" s="19" t="s">
        <v>181</v>
      </c>
      <c r="E156" s="7" t="s">
        <v>184</v>
      </c>
      <c r="F156" s="8"/>
      <c r="G156" s="9">
        <f t="shared" ref="G156:G168" si="6">E156*F156</f>
        <v>0</v>
      </c>
    </row>
    <row r="157" spans="1:8" x14ac:dyDescent="0.25">
      <c r="A157" s="19" t="s">
        <v>26</v>
      </c>
      <c r="B157" s="5" t="s">
        <v>120</v>
      </c>
      <c r="C157" s="6" t="s">
        <v>185</v>
      </c>
      <c r="D157" s="19" t="s">
        <v>181</v>
      </c>
      <c r="E157" s="7" t="s">
        <v>186</v>
      </c>
      <c r="F157" s="8"/>
      <c r="G157" s="9">
        <f t="shared" si="6"/>
        <v>0</v>
      </c>
    </row>
    <row r="158" spans="1:8" ht="25" x14ac:dyDescent="0.25">
      <c r="A158" s="19" t="s">
        <v>29</v>
      </c>
      <c r="B158" s="5" t="s">
        <v>187</v>
      </c>
      <c r="C158" s="6" t="s">
        <v>188</v>
      </c>
      <c r="D158" s="19" t="s">
        <v>81</v>
      </c>
      <c r="E158" s="7" t="s">
        <v>189</v>
      </c>
      <c r="F158" s="8"/>
      <c r="G158" s="9">
        <f t="shared" si="6"/>
        <v>0</v>
      </c>
    </row>
    <row r="159" spans="1:8" ht="25" x14ac:dyDescent="0.25">
      <c r="A159" s="19" t="s">
        <v>32</v>
      </c>
      <c r="B159" s="5" t="s">
        <v>187</v>
      </c>
      <c r="C159" s="6" t="s">
        <v>190</v>
      </c>
      <c r="D159" s="19" t="s">
        <v>81</v>
      </c>
      <c r="E159" s="7" t="s">
        <v>191</v>
      </c>
      <c r="F159" s="8"/>
      <c r="G159" s="9">
        <f t="shared" ref="G159" si="7">E159*F159</f>
        <v>0</v>
      </c>
    </row>
    <row r="160" spans="1:8" ht="37.5" x14ac:dyDescent="0.25">
      <c r="A160" s="19" t="s">
        <v>35</v>
      </c>
      <c r="B160" s="5" t="s">
        <v>192</v>
      </c>
      <c r="C160" s="6" t="s">
        <v>193</v>
      </c>
      <c r="D160" s="19" t="s">
        <v>85</v>
      </c>
      <c r="E160" s="7" t="s">
        <v>194</v>
      </c>
      <c r="F160" s="8"/>
      <c r="G160" s="9">
        <f t="shared" si="6"/>
        <v>0</v>
      </c>
    </row>
    <row r="161" spans="1:9" ht="25" x14ac:dyDescent="0.25">
      <c r="A161" s="19" t="s">
        <v>38</v>
      </c>
      <c r="B161" s="5" t="s">
        <v>195</v>
      </c>
      <c r="C161" s="6" t="s">
        <v>196</v>
      </c>
      <c r="D161" s="19" t="s">
        <v>181</v>
      </c>
      <c r="E161" s="7" t="s">
        <v>197</v>
      </c>
      <c r="F161" s="8"/>
      <c r="G161" s="9">
        <f t="shared" si="6"/>
        <v>0</v>
      </c>
    </row>
    <row r="162" spans="1:9" ht="37.5" x14ac:dyDescent="0.25">
      <c r="A162" s="19" t="s">
        <v>41</v>
      </c>
      <c r="B162" s="5" t="s">
        <v>198</v>
      </c>
      <c r="C162" s="6" t="s">
        <v>199</v>
      </c>
      <c r="D162" s="19" t="s">
        <v>181</v>
      </c>
      <c r="E162" s="7" t="s">
        <v>200</v>
      </c>
      <c r="F162" s="8"/>
      <c r="G162" s="9">
        <f t="shared" ref="G162" si="8">E162*F162</f>
        <v>0</v>
      </c>
    </row>
    <row r="163" spans="1:9" ht="25" x14ac:dyDescent="0.25">
      <c r="A163" s="19" t="s">
        <v>44</v>
      </c>
      <c r="B163" s="5" t="s">
        <v>201</v>
      </c>
      <c r="C163" s="6" t="s">
        <v>202</v>
      </c>
      <c r="D163" s="19" t="s">
        <v>181</v>
      </c>
      <c r="E163" s="7" t="s">
        <v>203</v>
      </c>
      <c r="F163" s="8"/>
      <c r="G163" s="9">
        <f t="shared" si="6"/>
        <v>0</v>
      </c>
    </row>
    <row r="164" spans="1:9" ht="25" x14ac:dyDescent="0.25">
      <c r="A164" s="19" t="s">
        <v>47</v>
      </c>
      <c r="B164" s="5" t="s">
        <v>201</v>
      </c>
      <c r="C164" s="6" t="s">
        <v>204</v>
      </c>
      <c r="D164" s="19" t="s">
        <v>181</v>
      </c>
      <c r="E164" s="7" t="s">
        <v>205</v>
      </c>
      <c r="F164" s="8"/>
      <c r="G164" s="9">
        <f t="shared" si="6"/>
        <v>0</v>
      </c>
    </row>
    <row r="165" spans="1:9" ht="25" x14ac:dyDescent="0.25">
      <c r="A165" s="19" t="s">
        <v>51</v>
      </c>
      <c r="B165" s="5" t="s">
        <v>206</v>
      </c>
      <c r="C165" s="6" t="s">
        <v>207</v>
      </c>
      <c r="D165" s="19" t="s">
        <v>81</v>
      </c>
      <c r="E165" s="7" t="s">
        <v>208</v>
      </c>
      <c r="F165" s="8"/>
      <c r="G165" s="9">
        <f t="shared" si="6"/>
        <v>0</v>
      </c>
    </row>
    <row r="166" spans="1:9" ht="37.5" x14ac:dyDescent="0.25">
      <c r="A166" s="19" t="s">
        <v>53</v>
      </c>
      <c r="B166" s="5" t="s">
        <v>209</v>
      </c>
      <c r="C166" s="6" t="s">
        <v>210</v>
      </c>
      <c r="D166" s="19" t="s">
        <v>85</v>
      </c>
      <c r="E166" s="7" t="s">
        <v>211</v>
      </c>
      <c r="F166" s="8"/>
      <c r="G166" s="9">
        <f t="shared" si="6"/>
        <v>0</v>
      </c>
    </row>
    <row r="167" spans="1:9" ht="37.5" x14ac:dyDescent="0.25">
      <c r="A167" s="19" t="s">
        <v>55</v>
      </c>
      <c r="B167" s="5" t="s">
        <v>212</v>
      </c>
      <c r="C167" s="6" t="s">
        <v>213</v>
      </c>
      <c r="D167" s="19" t="s">
        <v>125</v>
      </c>
      <c r="E167" s="7" t="s">
        <v>214</v>
      </c>
      <c r="F167" s="8"/>
      <c r="G167" s="9">
        <f t="shared" si="6"/>
        <v>0</v>
      </c>
    </row>
    <row r="168" spans="1:9" ht="25" x14ac:dyDescent="0.25">
      <c r="A168" s="19" t="s">
        <v>111</v>
      </c>
      <c r="B168" s="5" t="s">
        <v>215</v>
      </c>
      <c r="C168" s="6" t="s">
        <v>216</v>
      </c>
      <c r="D168" s="19" t="s">
        <v>125</v>
      </c>
      <c r="E168" s="7" t="s">
        <v>130</v>
      </c>
      <c r="F168" s="8"/>
      <c r="G168" s="9">
        <f t="shared" si="6"/>
        <v>0</v>
      </c>
    </row>
    <row r="169" spans="1:9" s="22" customFormat="1" x14ac:dyDescent="0.25">
      <c r="A169" s="370"/>
      <c r="B169" s="14"/>
      <c r="C169" s="10"/>
      <c r="D169" s="370"/>
      <c r="E169" s="12"/>
      <c r="F169" s="368"/>
      <c r="G169" s="11"/>
      <c r="H169" s="54"/>
      <c r="I169" s="366"/>
    </row>
    <row r="170" spans="1:9" ht="13" x14ac:dyDescent="0.3">
      <c r="B170" s="5"/>
      <c r="C170" s="6" t="s">
        <v>131</v>
      </c>
      <c r="E170" s="7"/>
      <c r="F170" s="8"/>
      <c r="G170" s="3">
        <f>SUM(G156:G168)</f>
        <v>0</v>
      </c>
    </row>
    <row r="171" spans="1:9" ht="13" x14ac:dyDescent="0.3">
      <c r="B171" s="5"/>
      <c r="C171" s="6"/>
      <c r="E171" s="7"/>
      <c r="F171" s="8"/>
      <c r="G171" s="3"/>
    </row>
    <row r="172" spans="1:9" s="13" customFormat="1" x14ac:dyDescent="0.25">
      <c r="A172" s="5" t="s">
        <v>38</v>
      </c>
      <c r="B172" s="5"/>
      <c r="C172" s="6" t="s">
        <v>74</v>
      </c>
      <c r="D172" s="5"/>
      <c r="E172" s="7"/>
      <c r="F172" s="4"/>
      <c r="G172" s="9"/>
      <c r="H172" s="4"/>
      <c r="I172" s="17"/>
    </row>
    <row r="173" spans="1:9" s="13" customFormat="1" x14ac:dyDescent="0.25">
      <c r="A173" s="14"/>
      <c r="B173" s="14"/>
      <c r="C173" s="10"/>
      <c r="D173" s="5"/>
      <c r="E173" s="7"/>
      <c r="F173" s="4"/>
      <c r="G173" s="9"/>
      <c r="H173" s="4"/>
      <c r="I173" s="17"/>
    </row>
    <row r="174" spans="1:9" ht="37.5" x14ac:dyDescent="0.25">
      <c r="A174" s="19" t="s">
        <v>23</v>
      </c>
      <c r="B174" s="5" t="s">
        <v>217</v>
      </c>
      <c r="C174" s="6" t="s">
        <v>218</v>
      </c>
      <c r="D174" s="19" t="s">
        <v>181</v>
      </c>
      <c r="E174" s="7" t="s">
        <v>219</v>
      </c>
      <c r="G174" s="9">
        <f t="shared" ref="G174:G175" si="9">E174*F174</f>
        <v>0</v>
      </c>
    </row>
    <row r="175" spans="1:9" ht="25" x14ac:dyDescent="0.25">
      <c r="A175" s="19" t="s">
        <v>26</v>
      </c>
      <c r="B175" s="5" t="s">
        <v>201</v>
      </c>
      <c r="C175" s="6" t="s">
        <v>220</v>
      </c>
      <c r="D175" s="19" t="s">
        <v>125</v>
      </c>
      <c r="E175" s="7" t="s">
        <v>221</v>
      </c>
      <c r="G175" s="9">
        <f t="shared" si="9"/>
        <v>0</v>
      </c>
    </row>
    <row r="176" spans="1:9" s="16" customFormat="1" x14ac:dyDescent="0.25">
      <c r="A176" s="14"/>
      <c r="B176" s="14"/>
      <c r="C176" s="10"/>
      <c r="D176" s="14"/>
      <c r="E176" s="12"/>
      <c r="F176" s="15"/>
      <c r="G176" s="11"/>
      <c r="H176" s="15"/>
    </row>
    <row r="177" spans="1:10" s="13" customFormat="1" ht="13" x14ac:dyDescent="0.3">
      <c r="A177" s="5"/>
      <c r="B177" s="5"/>
      <c r="C177" s="6" t="s">
        <v>131</v>
      </c>
      <c r="D177" s="5"/>
      <c r="E177" s="7"/>
      <c r="F177" s="4"/>
      <c r="G177" s="3">
        <f>SUM(G174:G176)</f>
        <v>0</v>
      </c>
      <c r="H177" s="4"/>
    </row>
    <row r="178" spans="1:10" s="13" customFormat="1" ht="13" x14ac:dyDescent="0.3">
      <c r="A178" s="5"/>
      <c r="B178" s="5"/>
      <c r="C178" s="6"/>
      <c r="D178" s="5"/>
      <c r="E178" s="7"/>
      <c r="F178" s="4"/>
      <c r="G178" s="3"/>
      <c r="H178" s="4"/>
    </row>
    <row r="179" spans="1:10" s="13" customFormat="1" x14ac:dyDescent="0.25">
      <c r="A179" s="5" t="s">
        <v>41</v>
      </c>
      <c r="B179" s="5"/>
      <c r="C179" s="6" t="s">
        <v>40</v>
      </c>
      <c r="D179" s="5"/>
      <c r="E179" s="7"/>
      <c r="F179" s="72"/>
      <c r="G179" s="9"/>
      <c r="H179" s="4"/>
    </row>
    <row r="180" spans="1:10" s="13" customFormat="1" x14ac:dyDescent="0.25">
      <c r="A180" s="14"/>
      <c r="B180" s="14"/>
      <c r="C180" s="10"/>
      <c r="D180" s="5"/>
      <c r="E180" s="7"/>
      <c r="F180" s="72"/>
      <c r="G180" s="9"/>
      <c r="H180" s="4"/>
    </row>
    <row r="181" spans="1:10" s="13" customFormat="1" ht="50" x14ac:dyDescent="0.25">
      <c r="A181" s="5" t="s">
        <v>23</v>
      </c>
      <c r="B181" s="57" t="s">
        <v>222</v>
      </c>
      <c r="C181" s="6" t="s">
        <v>223</v>
      </c>
      <c r="D181" s="5" t="s">
        <v>85</v>
      </c>
      <c r="E181" s="7" t="s">
        <v>224</v>
      </c>
      <c r="F181" s="72"/>
      <c r="G181" s="9">
        <f>E181*F181</f>
        <v>0</v>
      </c>
      <c r="H181" s="64"/>
      <c r="I181" s="17"/>
      <c r="J181" s="65"/>
    </row>
    <row r="182" spans="1:10" s="13" customFormat="1" ht="25" x14ac:dyDescent="0.25">
      <c r="A182" s="5" t="s">
        <v>26</v>
      </c>
      <c r="B182" s="57" t="s">
        <v>225</v>
      </c>
      <c r="C182" s="6" t="s">
        <v>226</v>
      </c>
      <c r="D182" s="5" t="s">
        <v>227</v>
      </c>
      <c r="E182" s="7" t="s">
        <v>228</v>
      </c>
      <c r="F182" s="4"/>
      <c r="G182" s="9">
        <f t="shared" ref="G182:G188" si="10">E182*F182</f>
        <v>0</v>
      </c>
      <c r="H182" s="64"/>
      <c r="I182" s="17"/>
      <c r="J182" s="65"/>
    </row>
    <row r="183" spans="1:10" ht="25" x14ac:dyDescent="0.25">
      <c r="A183" s="19" t="s">
        <v>29</v>
      </c>
      <c r="B183" s="5" t="s">
        <v>229</v>
      </c>
      <c r="C183" s="6" t="s">
        <v>230</v>
      </c>
      <c r="D183" s="19" t="s">
        <v>85</v>
      </c>
      <c r="E183" s="7" t="s">
        <v>224</v>
      </c>
      <c r="F183" s="8"/>
      <c r="G183" s="9">
        <f t="shared" si="10"/>
        <v>0</v>
      </c>
    </row>
    <row r="184" spans="1:10" s="13" customFormat="1" ht="25" x14ac:dyDescent="0.25">
      <c r="A184" s="19" t="s">
        <v>32</v>
      </c>
      <c r="B184" s="5" t="s">
        <v>83</v>
      </c>
      <c r="C184" s="6" t="s">
        <v>231</v>
      </c>
      <c r="D184" s="5" t="s">
        <v>85</v>
      </c>
      <c r="E184" s="7" t="s">
        <v>224</v>
      </c>
      <c r="F184" s="4"/>
      <c r="G184" s="9">
        <f t="shared" si="10"/>
        <v>0</v>
      </c>
      <c r="H184" s="4"/>
    </row>
    <row r="185" spans="1:10" ht="25" x14ac:dyDescent="0.25">
      <c r="A185" s="19" t="s">
        <v>35</v>
      </c>
      <c r="B185" s="5" t="s">
        <v>232</v>
      </c>
      <c r="C185" s="21" t="s">
        <v>233</v>
      </c>
      <c r="D185" s="5" t="s">
        <v>85</v>
      </c>
      <c r="E185" s="24" t="s">
        <v>224</v>
      </c>
      <c r="F185" s="72"/>
      <c r="G185" s="25">
        <f t="shared" si="10"/>
        <v>0</v>
      </c>
      <c r="H185" s="4"/>
      <c r="I185" s="17"/>
    </row>
    <row r="186" spans="1:10" s="13" customFormat="1" ht="25" x14ac:dyDescent="0.25">
      <c r="A186" s="19" t="s">
        <v>38</v>
      </c>
      <c r="B186" s="5" t="s">
        <v>234</v>
      </c>
      <c r="C186" s="6" t="s">
        <v>235</v>
      </c>
      <c r="D186" s="5" t="s">
        <v>81</v>
      </c>
      <c r="E186" s="7" t="s">
        <v>236</v>
      </c>
      <c r="F186" s="72"/>
      <c r="G186" s="9">
        <f t="shared" si="10"/>
        <v>0</v>
      </c>
      <c r="H186" s="4"/>
    </row>
    <row r="187" spans="1:10" s="13" customFormat="1" ht="25" x14ac:dyDescent="0.25">
      <c r="A187" s="19" t="s">
        <v>41</v>
      </c>
      <c r="B187" s="5" t="s">
        <v>237</v>
      </c>
      <c r="C187" s="6" t="s">
        <v>238</v>
      </c>
      <c r="D187" s="5" t="s">
        <v>81</v>
      </c>
      <c r="E187" s="7" t="s">
        <v>236</v>
      </c>
      <c r="F187" s="72"/>
      <c r="G187" s="9">
        <f t="shared" si="10"/>
        <v>0</v>
      </c>
      <c r="H187" s="4"/>
    </row>
    <row r="188" spans="1:10" s="13" customFormat="1" x14ac:dyDescent="0.25">
      <c r="A188" s="19" t="s">
        <v>44</v>
      </c>
      <c r="B188" s="5" t="s">
        <v>201</v>
      </c>
      <c r="C188" s="6" t="s">
        <v>239</v>
      </c>
      <c r="D188" s="5" t="s">
        <v>81</v>
      </c>
      <c r="E188" s="7" t="s">
        <v>240</v>
      </c>
      <c r="F188" s="72"/>
      <c r="G188" s="9">
        <f t="shared" si="10"/>
        <v>0</v>
      </c>
      <c r="H188" s="4"/>
      <c r="I188" s="17"/>
    </row>
    <row r="189" spans="1:10" s="13" customFormat="1" x14ac:dyDescent="0.25">
      <c r="A189" s="19" t="s">
        <v>47</v>
      </c>
      <c r="B189" s="57" t="s">
        <v>241</v>
      </c>
      <c r="C189" s="6" t="s">
        <v>242</v>
      </c>
      <c r="D189" s="5" t="s">
        <v>85</v>
      </c>
      <c r="E189" s="7" t="s">
        <v>224</v>
      </c>
      <c r="F189" s="72"/>
      <c r="G189" s="9">
        <f>E189*F189</f>
        <v>0</v>
      </c>
      <c r="H189" s="64"/>
      <c r="I189" s="17"/>
      <c r="J189" s="65"/>
    </row>
    <row r="190" spans="1:10" s="13" customFormat="1" ht="25" x14ac:dyDescent="0.25">
      <c r="A190" s="19" t="s">
        <v>51</v>
      </c>
      <c r="B190" s="57" t="s">
        <v>243</v>
      </c>
      <c r="C190" s="6" t="s">
        <v>244</v>
      </c>
      <c r="D190" s="5" t="s">
        <v>85</v>
      </c>
      <c r="E190" s="7" t="s">
        <v>245</v>
      </c>
      <c r="F190" s="72"/>
      <c r="G190" s="9">
        <f>E190*F190</f>
        <v>0</v>
      </c>
      <c r="H190" s="64"/>
      <c r="I190" s="17"/>
      <c r="J190" s="65"/>
    </row>
    <row r="191" spans="1:10" s="13" customFormat="1" x14ac:dyDescent="0.25">
      <c r="A191" s="19" t="s">
        <v>53</v>
      </c>
      <c r="B191" s="57" t="s">
        <v>201</v>
      </c>
      <c r="C191" s="6" t="s">
        <v>246</v>
      </c>
      <c r="D191" s="5" t="s">
        <v>81</v>
      </c>
      <c r="E191" s="7" t="s">
        <v>247</v>
      </c>
      <c r="F191" s="72"/>
      <c r="G191" s="9">
        <f>E191*F191</f>
        <v>0</v>
      </c>
      <c r="H191" s="64"/>
      <c r="I191" s="17"/>
      <c r="J191" s="65"/>
    </row>
    <row r="192" spans="1:10" s="13" customFormat="1" ht="25" x14ac:dyDescent="0.25">
      <c r="A192" s="19" t="s">
        <v>55</v>
      </c>
      <c r="B192" s="57" t="s">
        <v>248</v>
      </c>
      <c r="C192" s="6" t="s">
        <v>249</v>
      </c>
      <c r="D192" s="5" t="s">
        <v>227</v>
      </c>
      <c r="E192" s="7" t="s">
        <v>250</v>
      </c>
      <c r="F192" s="72"/>
      <c r="G192" s="9">
        <f>E192*F192</f>
        <v>0</v>
      </c>
      <c r="H192" s="64"/>
      <c r="I192" s="17"/>
      <c r="J192" s="65"/>
    </row>
    <row r="193" spans="1:10" s="13" customFormat="1" x14ac:dyDescent="0.25">
      <c r="A193" s="19" t="s">
        <v>111</v>
      </c>
      <c r="B193" s="57" t="s">
        <v>251</v>
      </c>
      <c r="C193" s="6" t="s">
        <v>252</v>
      </c>
      <c r="D193" s="5" t="s">
        <v>85</v>
      </c>
      <c r="E193" s="7" t="s">
        <v>224</v>
      </c>
      <c r="F193" s="72"/>
      <c r="G193" s="9">
        <f>E193*F193</f>
        <v>0</v>
      </c>
      <c r="H193" s="64"/>
      <c r="I193" s="17"/>
      <c r="J193" s="65"/>
    </row>
    <row r="194" spans="1:10" s="16" customFormat="1" x14ac:dyDescent="0.25">
      <c r="A194" s="14"/>
      <c r="B194" s="14"/>
      <c r="C194" s="10"/>
      <c r="D194" s="14"/>
      <c r="E194" s="12"/>
      <c r="F194" s="74"/>
      <c r="G194" s="11"/>
      <c r="H194" s="15"/>
    </row>
    <row r="195" spans="1:10" s="13" customFormat="1" ht="13" x14ac:dyDescent="0.3">
      <c r="A195" s="5"/>
      <c r="B195" s="5"/>
      <c r="C195" s="6" t="s">
        <v>131</v>
      </c>
      <c r="D195" s="5"/>
      <c r="E195" s="7"/>
      <c r="F195" s="72"/>
      <c r="G195" s="3">
        <f>SUM(G181:G193)</f>
        <v>0</v>
      </c>
      <c r="H195" s="4"/>
    </row>
    <row r="196" spans="1:10" s="13" customFormat="1" ht="13" x14ac:dyDescent="0.3">
      <c r="A196" s="5"/>
      <c r="B196" s="5"/>
      <c r="C196" s="6"/>
      <c r="D196" s="5"/>
      <c r="E196" s="7"/>
      <c r="F196" s="72"/>
      <c r="G196" s="3"/>
      <c r="H196" s="4"/>
    </row>
    <row r="197" spans="1:10" x14ac:dyDescent="0.25">
      <c r="A197" s="19" t="s">
        <v>44</v>
      </c>
      <c r="B197" s="5"/>
      <c r="C197" s="6" t="s">
        <v>75</v>
      </c>
      <c r="E197" s="7"/>
      <c r="G197" s="9"/>
    </row>
    <row r="198" spans="1:10" x14ac:dyDescent="0.25">
      <c r="A198" s="370"/>
      <c r="B198" s="14"/>
      <c r="C198" s="10"/>
      <c r="E198" s="7"/>
      <c r="G198" s="9"/>
    </row>
    <row r="199" spans="1:10" ht="37.5" x14ac:dyDescent="0.25">
      <c r="A199" s="19" t="s">
        <v>23</v>
      </c>
      <c r="B199" s="5" t="s">
        <v>253</v>
      </c>
      <c r="C199" s="6" t="s">
        <v>254</v>
      </c>
      <c r="D199" s="19" t="s">
        <v>85</v>
      </c>
      <c r="E199" s="7" t="s">
        <v>86</v>
      </c>
      <c r="G199" s="9">
        <f t="shared" ref="G199:G211" si="11">E199*F199</f>
        <v>0</v>
      </c>
    </row>
    <row r="200" spans="1:10" ht="37.5" x14ac:dyDescent="0.25">
      <c r="A200" s="19" t="s">
        <v>26</v>
      </c>
      <c r="B200" s="5" t="s">
        <v>255</v>
      </c>
      <c r="C200" s="6" t="s">
        <v>256</v>
      </c>
      <c r="D200" s="19" t="s">
        <v>181</v>
      </c>
      <c r="E200" s="7" t="s">
        <v>257</v>
      </c>
      <c r="G200" s="9">
        <f t="shared" si="11"/>
        <v>0</v>
      </c>
    </row>
    <row r="201" spans="1:10" ht="25" x14ac:dyDescent="0.25">
      <c r="A201" s="19" t="s">
        <v>29</v>
      </c>
      <c r="B201" s="5">
        <v>592173362</v>
      </c>
      <c r="C201" s="6" t="s">
        <v>258</v>
      </c>
      <c r="D201" s="19" t="s">
        <v>125</v>
      </c>
      <c r="E201" s="7" t="s">
        <v>259</v>
      </c>
      <c r="G201" s="9">
        <f t="shared" si="11"/>
        <v>0</v>
      </c>
    </row>
    <row r="202" spans="1:10" ht="25" x14ac:dyDescent="0.25">
      <c r="A202" s="19" t="s">
        <v>32</v>
      </c>
      <c r="B202" s="5" t="s">
        <v>260</v>
      </c>
      <c r="C202" s="6" t="s">
        <v>261</v>
      </c>
      <c r="D202" s="19" t="s">
        <v>81</v>
      </c>
      <c r="E202" s="7" t="s">
        <v>262</v>
      </c>
      <c r="G202" s="9">
        <f t="shared" si="11"/>
        <v>0</v>
      </c>
    </row>
    <row r="203" spans="1:10" ht="25" x14ac:dyDescent="0.25">
      <c r="A203" s="19" t="s">
        <v>35</v>
      </c>
      <c r="B203" s="5" t="s">
        <v>260</v>
      </c>
      <c r="C203" s="6" t="s">
        <v>263</v>
      </c>
      <c r="D203" s="19" t="s">
        <v>81</v>
      </c>
      <c r="E203" s="7" t="s">
        <v>264</v>
      </c>
      <c r="G203" s="9">
        <f t="shared" si="11"/>
        <v>0</v>
      </c>
    </row>
    <row r="204" spans="1:10" ht="25" x14ac:dyDescent="0.25">
      <c r="A204" s="19" t="s">
        <v>38</v>
      </c>
      <c r="B204" s="5" t="s">
        <v>260</v>
      </c>
      <c r="C204" s="6" t="s">
        <v>265</v>
      </c>
      <c r="D204" s="19" t="s">
        <v>81</v>
      </c>
      <c r="E204" s="7" t="s">
        <v>266</v>
      </c>
      <c r="G204" s="9">
        <f t="shared" ref="G204" si="12">E204*F204</f>
        <v>0</v>
      </c>
    </row>
    <row r="205" spans="1:10" ht="37.5" x14ac:dyDescent="0.25">
      <c r="A205" s="19" t="s">
        <v>41</v>
      </c>
      <c r="B205" s="5" t="s">
        <v>267</v>
      </c>
      <c r="C205" s="6" t="s">
        <v>268</v>
      </c>
      <c r="D205" s="19" t="s">
        <v>125</v>
      </c>
      <c r="E205" s="7" t="s">
        <v>269</v>
      </c>
      <c r="F205" s="8"/>
      <c r="G205" s="9">
        <f t="shared" si="11"/>
        <v>0</v>
      </c>
      <c r="H205" s="4"/>
    </row>
    <row r="206" spans="1:10" x14ac:dyDescent="0.25">
      <c r="A206" s="19" t="s">
        <v>44</v>
      </c>
      <c r="B206" s="5" t="s">
        <v>270</v>
      </c>
      <c r="C206" s="6" t="s">
        <v>271</v>
      </c>
      <c r="D206" s="19" t="s">
        <v>125</v>
      </c>
      <c r="E206" s="7" t="s">
        <v>269</v>
      </c>
      <c r="F206" s="8"/>
      <c r="G206" s="9">
        <f t="shared" si="11"/>
        <v>0</v>
      </c>
      <c r="H206" s="4"/>
    </row>
    <row r="207" spans="1:10" x14ac:dyDescent="0.25">
      <c r="A207" s="19" t="s">
        <v>47</v>
      </c>
      <c r="B207" s="5" t="s">
        <v>272</v>
      </c>
      <c r="C207" s="85" t="s">
        <v>273</v>
      </c>
      <c r="D207" s="19" t="s">
        <v>125</v>
      </c>
      <c r="E207" s="7" t="s">
        <v>269</v>
      </c>
      <c r="F207" s="8"/>
      <c r="G207" s="9">
        <f t="shared" si="11"/>
        <v>0</v>
      </c>
      <c r="H207" s="4"/>
    </row>
    <row r="208" spans="1:10" x14ac:dyDescent="0.25">
      <c r="A208" s="19" t="s">
        <v>51</v>
      </c>
      <c r="B208" s="5" t="s">
        <v>274</v>
      </c>
      <c r="C208" s="6" t="s">
        <v>275</v>
      </c>
      <c r="D208" s="19" t="s">
        <v>125</v>
      </c>
      <c r="E208" s="7" t="s">
        <v>269</v>
      </c>
      <c r="F208" s="8"/>
      <c r="G208" s="9">
        <f t="shared" si="11"/>
        <v>0</v>
      </c>
      <c r="H208" s="4"/>
    </row>
    <row r="209" spans="1:9" ht="37.5" x14ac:dyDescent="0.25">
      <c r="A209" s="19" t="s">
        <v>53</v>
      </c>
      <c r="B209" s="5" t="s">
        <v>276</v>
      </c>
      <c r="C209" s="6" t="s">
        <v>277</v>
      </c>
      <c r="D209" s="19" t="s">
        <v>85</v>
      </c>
      <c r="E209" s="7" t="s">
        <v>278</v>
      </c>
      <c r="F209" s="8"/>
      <c r="G209" s="9">
        <f t="shared" si="11"/>
        <v>0</v>
      </c>
    </row>
    <row r="210" spans="1:9" ht="37.5" x14ac:dyDescent="0.25">
      <c r="A210" s="19" t="s">
        <v>55</v>
      </c>
      <c r="B210" s="5" t="s">
        <v>279</v>
      </c>
      <c r="C210" s="6" t="s">
        <v>280</v>
      </c>
      <c r="D210" s="19" t="s">
        <v>85</v>
      </c>
      <c r="E210" s="7" t="s">
        <v>281</v>
      </c>
      <c r="G210" s="9">
        <f t="shared" si="11"/>
        <v>0</v>
      </c>
      <c r="H210" s="4"/>
    </row>
    <row r="211" spans="1:9" ht="25" x14ac:dyDescent="0.25">
      <c r="A211" s="19" t="s">
        <v>111</v>
      </c>
      <c r="B211" s="5" t="s">
        <v>282</v>
      </c>
      <c r="C211" s="6" t="s">
        <v>283</v>
      </c>
      <c r="D211" s="19" t="s">
        <v>284</v>
      </c>
      <c r="E211" s="7" t="s">
        <v>285</v>
      </c>
      <c r="F211" s="8"/>
      <c r="G211" s="9">
        <f t="shared" si="11"/>
        <v>0</v>
      </c>
      <c r="H211" s="4"/>
    </row>
    <row r="212" spans="1:9" s="22" customFormat="1" x14ac:dyDescent="0.25">
      <c r="A212" s="370"/>
      <c r="B212" s="14"/>
      <c r="C212" s="10"/>
      <c r="D212" s="370"/>
      <c r="E212" s="12"/>
      <c r="F212" s="371"/>
      <c r="G212" s="11"/>
      <c r="H212" s="54"/>
      <c r="I212" s="366"/>
    </row>
    <row r="213" spans="1:9" ht="13" x14ac:dyDescent="0.3">
      <c r="B213" s="5"/>
      <c r="C213" s="6" t="s">
        <v>131</v>
      </c>
      <c r="E213" s="7"/>
      <c r="G213" s="3">
        <f>SUM(G199:G212)</f>
        <v>0</v>
      </c>
    </row>
    <row r="214" spans="1:9" ht="13" x14ac:dyDescent="0.3">
      <c r="B214" s="5"/>
      <c r="C214" s="6"/>
      <c r="E214" s="7"/>
      <c r="G214" s="3"/>
    </row>
    <row r="215" spans="1:9" ht="15" customHeight="1" x14ac:dyDescent="0.25">
      <c r="A215" s="19" t="s">
        <v>47</v>
      </c>
      <c r="B215" s="5"/>
      <c r="C215" s="6" t="s">
        <v>76</v>
      </c>
      <c r="E215" s="7"/>
      <c r="G215" s="9"/>
    </row>
    <row r="216" spans="1:9" x14ac:dyDescent="0.25">
      <c r="A216" s="370"/>
      <c r="B216" s="14"/>
      <c r="C216" s="10"/>
      <c r="E216" s="7"/>
      <c r="G216" s="9"/>
    </row>
    <row r="217" spans="1:9" ht="13" x14ac:dyDescent="0.3">
      <c r="A217" s="19" t="s">
        <v>23</v>
      </c>
      <c r="B217" s="5" t="s">
        <v>286</v>
      </c>
      <c r="C217" s="6" t="s">
        <v>287</v>
      </c>
      <c r="D217" s="19" t="s">
        <v>49</v>
      </c>
      <c r="E217" s="7" t="s">
        <v>50</v>
      </c>
      <c r="G217" s="3">
        <f>SUM(G80:G86)*E217%</f>
        <v>0</v>
      </c>
    </row>
    <row r="218" spans="1:9" ht="13" x14ac:dyDescent="0.3">
      <c r="B218" s="5"/>
      <c r="C218" s="6"/>
      <c r="E218" s="7"/>
      <c r="G218" s="3"/>
    </row>
    <row r="219" spans="1:9" ht="13" x14ac:dyDescent="0.3">
      <c r="B219" s="5"/>
      <c r="C219" s="6"/>
      <c r="E219" s="7"/>
      <c r="G219" s="3"/>
    </row>
    <row r="220" spans="1:9" ht="13.5" thickBot="1" x14ac:dyDescent="0.35">
      <c r="A220" s="55" t="s">
        <v>26</v>
      </c>
      <c r="B220" s="5"/>
      <c r="C220" s="26" t="s">
        <v>288</v>
      </c>
      <c r="E220" s="7"/>
      <c r="G220" s="9"/>
    </row>
    <row r="221" spans="1:9" x14ac:dyDescent="0.25">
      <c r="A221" s="56"/>
      <c r="B221" s="43"/>
      <c r="C221" s="27"/>
      <c r="E221" s="7"/>
      <c r="G221" s="9"/>
    </row>
    <row r="222" spans="1:9" x14ac:dyDescent="0.25">
      <c r="A222" s="19" t="s">
        <v>23</v>
      </c>
      <c r="B222" s="5"/>
      <c r="C222" s="6" t="s">
        <v>289</v>
      </c>
      <c r="E222" s="7"/>
      <c r="G222" s="9">
        <f>G245</f>
        <v>0</v>
      </c>
      <c r="H222" s="4"/>
      <c r="I222" s="17"/>
    </row>
    <row r="223" spans="1:9" x14ac:dyDescent="0.25">
      <c r="A223" s="19" t="s">
        <v>26</v>
      </c>
      <c r="B223" s="5"/>
      <c r="C223" s="6" t="s">
        <v>290</v>
      </c>
      <c r="E223" s="7"/>
      <c r="G223" s="9">
        <f>G258</f>
        <v>0</v>
      </c>
      <c r="H223" s="4"/>
      <c r="I223" s="17"/>
    </row>
    <row r="224" spans="1:9" x14ac:dyDescent="0.25">
      <c r="A224" s="19" t="s">
        <v>29</v>
      </c>
      <c r="B224" s="5"/>
      <c r="C224" s="6" t="s">
        <v>291</v>
      </c>
      <c r="E224" s="7"/>
      <c r="G224" s="9">
        <f>G281</f>
        <v>0</v>
      </c>
      <c r="H224" s="4"/>
    </row>
    <row r="225" spans="1:8" x14ac:dyDescent="0.25">
      <c r="A225" s="19" t="s">
        <v>32</v>
      </c>
      <c r="B225" s="5"/>
      <c r="C225" s="6" t="s">
        <v>292</v>
      </c>
      <c r="E225" s="7"/>
      <c r="G225" s="9">
        <f>G290</f>
        <v>0</v>
      </c>
      <c r="H225" s="4"/>
    </row>
    <row r="226" spans="1:8" s="22" customFormat="1" x14ac:dyDescent="0.25">
      <c r="A226" s="370"/>
      <c r="B226" s="14"/>
      <c r="C226" s="10"/>
      <c r="D226" s="370"/>
      <c r="E226" s="12"/>
      <c r="F226" s="371"/>
      <c r="G226" s="11"/>
      <c r="H226" s="54"/>
    </row>
    <row r="227" spans="1:8" ht="13" x14ac:dyDescent="0.3">
      <c r="B227" s="5"/>
      <c r="C227" s="6" t="s">
        <v>131</v>
      </c>
      <c r="E227" s="7"/>
      <c r="G227" s="3">
        <f>SUM(G222:G226)</f>
        <v>0</v>
      </c>
    </row>
    <row r="228" spans="1:8" ht="13" x14ac:dyDescent="0.3">
      <c r="B228" s="5"/>
      <c r="C228" s="6"/>
      <c r="E228" s="7"/>
      <c r="G228" s="3"/>
    </row>
    <row r="229" spans="1:8" ht="13" x14ac:dyDescent="0.3">
      <c r="B229" s="5"/>
      <c r="C229" s="6"/>
      <c r="E229" s="7"/>
      <c r="F229" s="8"/>
      <c r="G229" s="3"/>
    </row>
    <row r="230" spans="1:8" ht="14.25" customHeight="1" x14ac:dyDescent="0.25">
      <c r="A230" s="19" t="s">
        <v>23</v>
      </c>
      <c r="B230" s="5"/>
      <c r="C230" s="6" t="s">
        <v>289</v>
      </c>
      <c r="E230" s="7"/>
      <c r="G230" s="9"/>
    </row>
    <row r="231" spans="1:8" x14ac:dyDescent="0.25">
      <c r="A231" s="370"/>
      <c r="B231" s="14"/>
      <c r="C231" s="10"/>
      <c r="E231" s="7"/>
      <c r="G231" s="9"/>
    </row>
    <row r="232" spans="1:8" ht="25" x14ac:dyDescent="0.25">
      <c r="A232" s="19" t="s">
        <v>23</v>
      </c>
      <c r="B232" s="5" t="s">
        <v>293</v>
      </c>
      <c r="C232" s="60" t="s">
        <v>294</v>
      </c>
      <c r="D232" s="19" t="s">
        <v>125</v>
      </c>
      <c r="E232" s="58">
        <v>2</v>
      </c>
      <c r="F232" s="8"/>
      <c r="G232" s="9">
        <f t="shared" ref="G232:G241" si="13">E232*F232</f>
        <v>0</v>
      </c>
      <c r="H232" s="4"/>
    </row>
    <row r="233" spans="1:8" s="13" customFormat="1" ht="37.5" x14ac:dyDescent="0.25">
      <c r="A233" s="19" t="s">
        <v>26</v>
      </c>
      <c r="B233" s="5" t="s">
        <v>295</v>
      </c>
      <c r="C233" s="6" t="s">
        <v>296</v>
      </c>
      <c r="D233" s="5" t="s">
        <v>125</v>
      </c>
      <c r="E233" s="58">
        <v>1</v>
      </c>
      <c r="F233" s="4"/>
      <c r="G233" s="9">
        <f t="shared" si="13"/>
        <v>0</v>
      </c>
      <c r="H233" s="4"/>
    </row>
    <row r="234" spans="1:8" ht="25" x14ac:dyDescent="0.25">
      <c r="A234" s="19" t="s">
        <v>29</v>
      </c>
      <c r="B234" s="5" t="s">
        <v>297</v>
      </c>
      <c r="C234" s="60" t="s">
        <v>298</v>
      </c>
      <c r="D234" s="19" t="s">
        <v>125</v>
      </c>
      <c r="E234" s="58">
        <v>1</v>
      </c>
      <c r="F234" s="8"/>
      <c r="G234" s="9">
        <f t="shared" si="13"/>
        <v>0</v>
      </c>
      <c r="H234" s="4"/>
    </row>
    <row r="235" spans="1:8" s="13" customFormat="1" ht="37.5" x14ac:dyDescent="0.25">
      <c r="A235" s="19" t="s">
        <v>32</v>
      </c>
      <c r="B235" s="5" t="s">
        <v>299</v>
      </c>
      <c r="C235" s="6" t="s">
        <v>300</v>
      </c>
      <c r="D235" s="5" t="s">
        <v>125</v>
      </c>
      <c r="E235" s="58">
        <v>1</v>
      </c>
      <c r="F235" s="4"/>
      <c r="G235" s="9">
        <f t="shared" si="13"/>
        <v>0</v>
      </c>
      <c r="H235" s="4"/>
    </row>
    <row r="236" spans="1:8" ht="25" x14ac:dyDescent="0.25">
      <c r="A236" s="19" t="s">
        <v>35</v>
      </c>
      <c r="B236" s="5" t="s">
        <v>301</v>
      </c>
      <c r="C236" s="6" t="s">
        <v>302</v>
      </c>
      <c r="D236" s="19" t="s">
        <v>303</v>
      </c>
      <c r="E236" s="58">
        <v>1</v>
      </c>
      <c r="F236" s="8"/>
      <c r="G236" s="9">
        <f t="shared" si="13"/>
        <v>0</v>
      </c>
      <c r="H236" s="4"/>
    </row>
    <row r="237" spans="1:8" ht="25" x14ac:dyDescent="0.25">
      <c r="A237" s="19" t="s">
        <v>38</v>
      </c>
      <c r="B237" s="5" t="s">
        <v>304</v>
      </c>
      <c r="C237" s="6" t="s">
        <v>305</v>
      </c>
      <c r="D237" s="19" t="s">
        <v>125</v>
      </c>
      <c r="E237" s="58">
        <v>2</v>
      </c>
      <c r="F237" s="8"/>
      <c r="G237" s="9">
        <f t="shared" si="13"/>
        <v>0</v>
      </c>
      <c r="H237" s="4"/>
    </row>
    <row r="238" spans="1:8" ht="37.5" x14ac:dyDescent="0.25">
      <c r="A238" s="19" t="s">
        <v>41</v>
      </c>
      <c r="B238" s="5" t="s">
        <v>306</v>
      </c>
      <c r="C238" s="60" t="s">
        <v>307</v>
      </c>
      <c r="D238" s="19" t="s">
        <v>125</v>
      </c>
      <c r="E238" s="58">
        <v>1</v>
      </c>
      <c r="F238" s="8"/>
      <c r="G238" s="9">
        <f t="shared" si="13"/>
        <v>0</v>
      </c>
      <c r="H238" s="4"/>
    </row>
    <row r="239" spans="1:8" ht="50" x14ac:dyDescent="0.25">
      <c r="A239" s="19" t="s">
        <v>44</v>
      </c>
      <c r="B239" s="5" t="s">
        <v>308</v>
      </c>
      <c r="C239" s="60" t="s">
        <v>309</v>
      </c>
      <c r="D239" s="19" t="s">
        <v>125</v>
      </c>
      <c r="E239" s="7" t="s">
        <v>130</v>
      </c>
      <c r="F239" s="8"/>
      <c r="G239" s="9">
        <f t="shared" si="13"/>
        <v>0</v>
      </c>
      <c r="H239" s="4"/>
    </row>
    <row r="240" spans="1:8" ht="25" x14ac:dyDescent="0.25">
      <c r="A240" s="19" t="s">
        <v>47</v>
      </c>
      <c r="B240" s="5" t="s">
        <v>310</v>
      </c>
      <c r="C240" s="60" t="s">
        <v>311</v>
      </c>
      <c r="D240" s="19" t="s">
        <v>125</v>
      </c>
      <c r="E240" s="58">
        <v>1</v>
      </c>
      <c r="F240" s="8"/>
      <c r="G240" s="9">
        <f t="shared" si="13"/>
        <v>0</v>
      </c>
      <c r="H240" s="4"/>
    </row>
    <row r="241" spans="1:8" x14ac:dyDescent="0.25">
      <c r="A241" s="19" t="s">
        <v>51</v>
      </c>
      <c r="B241" s="5" t="s">
        <v>312</v>
      </c>
      <c r="C241" s="6" t="s">
        <v>313</v>
      </c>
      <c r="D241" s="19" t="s">
        <v>125</v>
      </c>
      <c r="E241" s="58">
        <v>1</v>
      </c>
      <c r="F241" s="8"/>
      <c r="G241" s="9">
        <f t="shared" si="13"/>
        <v>0</v>
      </c>
      <c r="H241" s="4"/>
    </row>
    <row r="242" spans="1:8" x14ac:dyDescent="0.25">
      <c r="B242" s="5"/>
      <c r="C242" s="6"/>
      <c r="E242" s="7"/>
      <c r="G242" s="11">
        <f>SUM(G232:G241)</f>
        <v>0</v>
      </c>
    </row>
    <row r="243" spans="1:8" x14ac:dyDescent="0.25">
      <c r="A243" s="19" t="s">
        <v>53</v>
      </c>
      <c r="B243" s="5" t="s">
        <v>314</v>
      </c>
      <c r="C243" s="6" t="s">
        <v>315</v>
      </c>
      <c r="D243" s="19" t="s">
        <v>49</v>
      </c>
      <c r="E243" s="7" t="s">
        <v>50</v>
      </c>
      <c r="G243" s="9">
        <f>G242*E243%</f>
        <v>0</v>
      </c>
    </row>
    <row r="244" spans="1:8" s="22" customFormat="1" x14ac:dyDescent="0.25">
      <c r="A244" s="370"/>
      <c r="B244" s="14"/>
      <c r="C244" s="10"/>
      <c r="D244" s="370"/>
      <c r="E244" s="12"/>
      <c r="F244" s="371"/>
      <c r="G244" s="11"/>
      <c r="H244" s="54"/>
    </row>
    <row r="245" spans="1:8" ht="13" x14ac:dyDescent="0.3">
      <c r="B245" s="5"/>
      <c r="C245" s="6" t="s">
        <v>131</v>
      </c>
      <c r="E245" s="7"/>
      <c r="G245" s="3">
        <f>SUM(G242:G244)</f>
        <v>0</v>
      </c>
    </row>
    <row r="246" spans="1:8" ht="13" x14ac:dyDescent="0.3">
      <c r="B246" s="5"/>
      <c r="C246" s="6"/>
      <c r="E246" s="7"/>
      <c r="G246" s="3"/>
    </row>
    <row r="247" spans="1:8" x14ac:dyDescent="0.25">
      <c r="A247" s="19" t="s">
        <v>26</v>
      </c>
      <c r="B247" s="5"/>
      <c r="C247" s="6" t="s">
        <v>290</v>
      </c>
      <c r="E247" s="7"/>
      <c r="G247" s="9"/>
    </row>
    <row r="248" spans="1:8" x14ac:dyDescent="0.25">
      <c r="A248" s="370"/>
      <c r="B248" s="14"/>
      <c r="C248" s="10"/>
      <c r="E248" s="7"/>
      <c r="G248" s="9"/>
    </row>
    <row r="249" spans="1:8" s="13" customFormat="1" ht="50" x14ac:dyDescent="0.25">
      <c r="A249" s="5" t="s">
        <v>23</v>
      </c>
      <c r="B249" s="5" t="s">
        <v>316</v>
      </c>
      <c r="C249" s="6" t="s">
        <v>317</v>
      </c>
      <c r="D249" s="5" t="s">
        <v>85</v>
      </c>
      <c r="E249" s="7" t="s">
        <v>318</v>
      </c>
      <c r="F249" s="4"/>
      <c r="G249" s="9">
        <f t="shared" ref="G249:G252" si="14">E249*F249</f>
        <v>0</v>
      </c>
      <c r="H249" s="4"/>
    </row>
    <row r="250" spans="1:8" s="13" customFormat="1" ht="75" x14ac:dyDescent="0.25">
      <c r="A250" s="5" t="s">
        <v>26</v>
      </c>
      <c r="B250" s="5" t="s">
        <v>319</v>
      </c>
      <c r="C250" s="6" t="s">
        <v>320</v>
      </c>
      <c r="D250" s="5" t="s">
        <v>181</v>
      </c>
      <c r="E250" s="7" t="s">
        <v>321</v>
      </c>
      <c r="F250" s="4"/>
      <c r="G250" s="9">
        <f t="shared" si="14"/>
        <v>0</v>
      </c>
      <c r="H250" s="18"/>
    </row>
    <row r="251" spans="1:8" x14ac:dyDescent="0.25">
      <c r="A251" s="5" t="s">
        <v>29</v>
      </c>
      <c r="B251" s="5" t="s">
        <v>322</v>
      </c>
      <c r="C251" s="6" t="s">
        <v>323</v>
      </c>
      <c r="D251" s="19" t="s">
        <v>129</v>
      </c>
      <c r="E251" s="7" t="s">
        <v>130</v>
      </c>
      <c r="G251" s="9">
        <f t="shared" si="14"/>
        <v>0</v>
      </c>
    </row>
    <row r="252" spans="1:8" s="13" customFormat="1" ht="37.5" x14ac:dyDescent="0.25">
      <c r="A252" s="5" t="s">
        <v>32</v>
      </c>
      <c r="B252" s="5" t="s">
        <v>324</v>
      </c>
      <c r="C252" s="6" t="s">
        <v>325</v>
      </c>
      <c r="D252" s="5" t="s">
        <v>85</v>
      </c>
      <c r="E252" s="7" t="s">
        <v>326</v>
      </c>
      <c r="F252" s="4"/>
      <c r="G252" s="9">
        <f t="shared" si="14"/>
        <v>0</v>
      </c>
      <c r="H252" s="4"/>
    </row>
    <row r="253" spans="1:8" s="13" customFormat="1" ht="50" x14ac:dyDescent="0.25">
      <c r="A253" s="5" t="s">
        <v>35</v>
      </c>
      <c r="B253" s="5" t="s">
        <v>327</v>
      </c>
      <c r="C253" s="6" t="s">
        <v>328</v>
      </c>
      <c r="D253" s="5" t="s">
        <v>181</v>
      </c>
      <c r="E253" s="7" t="s">
        <v>329</v>
      </c>
      <c r="F253" s="72"/>
      <c r="G253" s="9">
        <f t="shared" ref="G253:G254" si="15">E253*F253</f>
        <v>0</v>
      </c>
      <c r="H253" s="4"/>
    </row>
    <row r="254" spans="1:8" x14ac:dyDescent="0.25">
      <c r="A254" s="5" t="s">
        <v>38</v>
      </c>
      <c r="B254" s="5" t="s">
        <v>330</v>
      </c>
      <c r="C254" s="6" t="s">
        <v>331</v>
      </c>
      <c r="D254" s="19" t="s">
        <v>129</v>
      </c>
      <c r="E254" s="7" t="s">
        <v>130</v>
      </c>
      <c r="G254" s="9">
        <f t="shared" si="15"/>
        <v>0</v>
      </c>
    </row>
    <row r="255" spans="1:8" x14ac:dyDescent="0.25">
      <c r="B255" s="5"/>
      <c r="C255" s="6"/>
      <c r="E255" s="7"/>
      <c r="G255" s="11">
        <f>SUM(G249:G254)</f>
        <v>0</v>
      </c>
    </row>
    <row r="256" spans="1:8" x14ac:dyDescent="0.25">
      <c r="A256" s="19" t="s">
        <v>41</v>
      </c>
      <c r="B256" s="5" t="s">
        <v>314</v>
      </c>
      <c r="C256" s="6" t="s">
        <v>315</v>
      </c>
      <c r="D256" s="19" t="s">
        <v>49</v>
      </c>
      <c r="E256" s="7" t="s">
        <v>50</v>
      </c>
      <c r="G256" s="9">
        <f>G255*E256%</f>
        <v>0</v>
      </c>
    </row>
    <row r="257" spans="1:8" s="22" customFormat="1" x14ac:dyDescent="0.25">
      <c r="A257" s="370"/>
      <c r="B257" s="14"/>
      <c r="C257" s="10"/>
      <c r="D257" s="370"/>
      <c r="E257" s="12"/>
      <c r="F257" s="371"/>
      <c r="G257" s="11"/>
      <c r="H257" s="54"/>
    </row>
    <row r="258" spans="1:8" ht="13" x14ac:dyDescent="0.3">
      <c r="B258" s="5"/>
      <c r="C258" s="6" t="s">
        <v>131</v>
      </c>
      <c r="E258" s="7"/>
      <c r="G258" s="3">
        <f>SUM(G255:G257)</f>
        <v>0</v>
      </c>
    </row>
    <row r="259" spans="1:8" ht="13" x14ac:dyDescent="0.3">
      <c r="B259" s="5"/>
      <c r="C259" s="6"/>
      <c r="E259" s="7"/>
      <c r="G259" s="3"/>
    </row>
    <row r="260" spans="1:8" x14ac:dyDescent="0.25">
      <c r="A260" s="19" t="s">
        <v>29</v>
      </c>
      <c r="B260" s="5"/>
      <c r="C260" s="6" t="s">
        <v>332</v>
      </c>
      <c r="E260" s="7"/>
      <c r="F260" s="8"/>
      <c r="G260" s="9"/>
    </row>
    <row r="261" spans="1:8" x14ac:dyDescent="0.25">
      <c r="A261" s="370"/>
      <c r="B261" s="14"/>
      <c r="C261" s="10"/>
      <c r="E261" s="7"/>
      <c r="F261" s="8"/>
      <c r="G261" s="9"/>
    </row>
    <row r="262" spans="1:8" ht="25" x14ac:dyDescent="0.25">
      <c r="A262" s="19" t="s">
        <v>23</v>
      </c>
      <c r="B262" s="5" t="s">
        <v>333</v>
      </c>
      <c r="C262" s="6" t="s">
        <v>334</v>
      </c>
      <c r="D262" s="19" t="s">
        <v>125</v>
      </c>
      <c r="E262" s="58">
        <v>24</v>
      </c>
      <c r="F262" s="8"/>
      <c r="G262" s="9">
        <f t="shared" ref="G262:G277" si="16">E262*F262</f>
        <v>0</v>
      </c>
    </row>
    <row r="263" spans="1:8" x14ac:dyDescent="0.25">
      <c r="A263" s="19" t="s">
        <v>26</v>
      </c>
      <c r="B263" s="5" t="s">
        <v>335</v>
      </c>
      <c r="C263" s="6" t="s">
        <v>336</v>
      </c>
      <c r="D263" s="19" t="s">
        <v>125</v>
      </c>
      <c r="E263" s="58">
        <v>2</v>
      </c>
      <c r="F263" s="8"/>
      <c r="G263" s="9">
        <f t="shared" si="16"/>
        <v>0</v>
      </c>
    </row>
    <row r="264" spans="1:8" x14ac:dyDescent="0.25">
      <c r="A264" s="19" t="s">
        <v>29</v>
      </c>
      <c r="B264" s="5" t="s">
        <v>337</v>
      </c>
      <c r="C264" s="6" t="s">
        <v>338</v>
      </c>
      <c r="D264" s="19" t="s">
        <v>125</v>
      </c>
      <c r="E264" s="58">
        <v>24</v>
      </c>
      <c r="F264" s="8"/>
      <c r="G264" s="9">
        <f t="shared" si="16"/>
        <v>0</v>
      </c>
    </row>
    <row r="265" spans="1:8" ht="37.5" x14ac:dyDescent="0.25">
      <c r="A265" s="19" t="s">
        <v>32</v>
      </c>
      <c r="B265" s="5" t="s">
        <v>339</v>
      </c>
      <c r="C265" s="6" t="s">
        <v>340</v>
      </c>
      <c r="D265" s="19" t="s">
        <v>181</v>
      </c>
      <c r="E265" s="58">
        <v>6.5</v>
      </c>
      <c r="F265" s="8"/>
      <c r="G265" s="9">
        <f t="shared" si="16"/>
        <v>0</v>
      </c>
    </row>
    <row r="266" spans="1:8" ht="50" x14ac:dyDescent="0.25">
      <c r="A266" s="19" t="s">
        <v>35</v>
      </c>
      <c r="B266" s="5" t="s">
        <v>341</v>
      </c>
      <c r="C266" s="6" t="s">
        <v>342</v>
      </c>
      <c r="D266" s="19" t="s">
        <v>181</v>
      </c>
      <c r="E266" s="58">
        <v>25</v>
      </c>
      <c r="F266" s="8"/>
      <c r="G266" s="9">
        <f t="shared" si="16"/>
        <v>0</v>
      </c>
    </row>
    <row r="267" spans="1:8" ht="50" x14ac:dyDescent="0.25">
      <c r="A267" s="19" t="s">
        <v>38</v>
      </c>
      <c r="B267" s="5" t="s">
        <v>343</v>
      </c>
      <c r="C267" s="6" t="s">
        <v>344</v>
      </c>
      <c r="D267" s="19" t="s">
        <v>181</v>
      </c>
      <c r="E267" s="58">
        <v>33</v>
      </c>
      <c r="F267" s="8"/>
      <c r="G267" s="9">
        <f t="shared" si="16"/>
        <v>0</v>
      </c>
    </row>
    <row r="268" spans="1:8" ht="50" x14ac:dyDescent="0.25">
      <c r="A268" s="19" t="s">
        <v>41</v>
      </c>
      <c r="B268" s="5" t="s">
        <v>345</v>
      </c>
      <c r="C268" s="6" t="s">
        <v>346</v>
      </c>
      <c r="D268" s="19" t="s">
        <v>85</v>
      </c>
      <c r="E268" s="58">
        <v>328</v>
      </c>
      <c r="F268" s="8"/>
      <c r="G268" s="9">
        <f t="shared" si="16"/>
        <v>0</v>
      </c>
    </row>
    <row r="269" spans="1:8" ht="37.5" x14ac:dyDescent="0.25">
      <c r="A269" s="19" t="s">
        <v>44</v>
      </c>
      <c r="B269" s="5" t="s">
        <v>347</v>
      </c>
      <c r="C269" s="6" t="s">
        <v>348</v>
      </c>
      <c r="D269" s="19" t="s">
        <v>125</v>
      </c>
      <c r="E269" s="58">
        <v>310</v>
      </c>
      <c r="F269" s="8"/>
      <c r="G269" s="9">
        <f t="shared" si="16"/>
        <v>0</v>
      </c>
    </row>
    <row r="270" spans="1:8" ht="37.5" x14ac:dyDescent="0.25">
      <c r="A270" s="19" t="s">
        <v>47</v>
      </c>
      <c r="B270" s="5" t="s">
        <v>349</v>
      </c>
      <c r="C270" s="6" t="s">
        <v>350</v>
      </c>
      <c r="D270" s="19" t="s">
        <v>181</v>
      </c>
      <c r="E270" s="58">
        <v>22</v>
      </c>
      <c r="F270" s="8"/>
      <c r="G270" s="9">
        <f t="shared" ref="G270" si="17">E270*F270</f>
        <v>0</v>
      </c>
    </row>
    <row r="271" spans="1:8" ht="37.5" x14ac:dyDescent="0.25">
      <c r="A271" s="19" t="s">
        <v>51</v>
      </c>
      <c r="B271" s="5" t="s">
        <v>351</v>
      </c>
      <c r="C271" s="6" t="s">
        <v>352</v>
      </c>
      <c r="D271" s="19" t="s">
        <v>181</v>
      </c>
      <c r="E271" s="58">
        <v>36</v>
      </c>
      <c r="F271" s="8"/>
      <c r="G271" s="9">
        <f t="shared" si="16"/>
        <v>0</v>
      </c>
    </row>
    <row r="272" spans="1:8" ht="25" x14ac:dyDescent="0.25">
      <c r="A272" s="19" t="s">
        <v>53</v>
      </c>
      <c r="B272" s="5" t="s">
        <v>353</v>
      </c>
      <c r="C272" s="6" t="s">
        <v>354</v>
      </c>
      <c r="D272" s="19" t="s">
        <v>181</v>
      </c>
      <c r="E272" s="58">
        <v>57</v>
      </c>
      <c r="F272" s="8"/>
      <c r="G272" s="9">
        <f t="shared" si="16"/>
        <v>0</v>
      </c>
    </row>
    <row r="273" spans="1:8" ht="62.5" x14ac:dyDescent="0.25">
      <c r="A273" s="19" t="s">
        <v>55</v>
      </c>
      <c r="B273" s="5" t="s">
        <v>355</v>
      </c>
      <c r="C273" s="6" t="s">
        <v>356</v>
      </c>
      <c r="D273" s="19" t="s">
        <v>125</v>
      </c>
      <c r="E273" s="58">
        <v>7</v>
      </c>
      <c r="F273" s="8"/>
      <c r="G273" s="9">
        <f t="shared" si="16"/>
        <v>0</v>
      </c>
    </row>
    <row r="274" spans="1:8" ht="37.5" x14ac:dyDescent="0.25">
      <c r="A274" s="19" t="s">
        <v>111</v>
      </c>
      <c r="B274" s="5" t="s">
        <v>357</v>
      </c>
      <c r="C274" s="6" t="s">
        <v>358</v>
      </c>
      <c r="D274" s="19" t="s">
        <v>125</v>
      </c>
      <c r="E274" s="58">
        <v>14</v>
      </c>
      <c r="F274" s="8"/>
      <c r="G274" s="9">
        <f t="shared" si="16"/>
        <v>0</v>
      </c>
    </row>
    <row r="275" spans="1:8" ht="50" x14ac:dyDescent="0.25">
      <c r="A275" s="19" t="s">
        <v>114</v>
      </c>
      <c r="B275" s="5" t="s">
        <v>359</v>
      </c>
      <c r="C275" s="6" t="s">
        <v>360</v>
      </c>
      <c r="D275" s="19" t="s">
        <v>181</v>
      </c>
      <c r="E275" s="58">
        <v>18.7</v>
      </c>
      <c r="F275" s="8"/>
      <c r="G275" s="9">
        <f t="shared" si="16"/>
        <v>0</v>
      </c>
    </row>
    <row r="276" spans="1:8" ht="50" x14ac:dyDescent="0.25">
      <c r="A276" s="19" t="s">
        <v>119</v>
      </c>
      <c r="B276" s="5" t="s">
        <v>361</v>
      </c>
      <c r="C276" s="6" t="s">
        <v>362</v>
      </c>
      <c r="D276" s="19" t="s">
        <v>85</v>
      </c>
      <c r="E276" s="58">
        <v>18.7</v>
      </c>
      <c r="F276" s="8"/>
      <c r="G276" s="9">
        <f t="shared" si="16"/>
        <v>0</v>
      </c>
    </row>
    <row r="277" spans="1:8" x14ac:dyDescent="0.25">
      <c r="A277" s="19" t="s">
        <v>123</v>
      </c>
      <c r="B277" s="5" t="s">
        <v>363</v>
      </c>
      <c r="C277" s="6" t="s">
        <v>364</v>
      </c>
      <c r="D277" s="19" t="s">
        <v>129</v>
      </c>
      <c r="E277" s="58">
        <v>1</v>
      </c>
      <c r="F277" s="8"/>
      <c r="G277" s="9">
        <f t="shared" si="16"/>
        <v>0</v>
      </c>
    </row>
    <row r="278" spans="1:8" x14ac:dyDescent="0.25">
      <c r="B278" s="5"/>
      <c r="C278" s="6"/>
      <c r="E278" s="7"/>
      <c r="F278" s="8"/>
      <c r="G278" s="11">
        <f>SUM(G262:G277)</f>
        <v>0</v>
      </c>
    </row>
    <row r="279" spans="1:8" x14ac:dyDescent="0.25">
      <c r="A279" s="19" t="s">
        <v>127</v>
      </c>
      <c r="B279" s="5" t="s">
        <v>365</v>
      </c>
      <c r="C279" s="6" t="s">
        <v>315</v>
      </c>
      <c r="D279" s="19" t="s">
        <v>49</v>
      </c>
      <c r="E279" s="7" t="s">
        <v>50</v>
      </c>
      <c r="F279" s="8"/>
      <c r="G279" s="9">
        <f>G278*E279%</f>
        <v>0</v>
      </c>
    </row>
    <row r="280" spans="1:8" s="22" customFormat="1" x14ac:dyDescent="0.25">
      <c r="A280" s="370"/>
      <c r="B280" s="14"/>
      <c r="C280" s="10"/>
      <c r="D280" s="370"/>
      <c r="E280" s="12"/>
      <c r="F280" s="368"/>
      <c r="G280" s="11"/>
      <c r="H280" s="54"/>
    </row>
    <row r="281" spans="1:8" ht="13" x14ac:dyDescent="0.3">
      <c r="B281" s="5"/>
      <c r="C281" s="6" t="s">
        <v>131</v>
      </c>
      <c r="E281" s="7"/>
      <c r="F281" s="8"/>
      <c r="G281" s="3">
        <f>SUM(G278:G280)</f>
        <v>0</v>
      </c>
    </row>
    <row r="282" spans="1:8" ht="13" x14ac:dyDescent="0.3">
      <c r="B282" s="5"/>
      <c r="C282" s="6"/>
      <c r="E282" s="7"/>
      <c r="F282" s="8"/>
      <c r="G282" s="3"/>
    </row>
    <row r="283" spans="1:8" ht="14.25" customHeight="1" x14ac:dyDescent="0.25">
      <c r="A283" s="19" t="s">
        <v>32</v>
      </c>
      <c r="B283" s="5"/>
      <c r="C283" s="6" t="s">
        <v>292</v>
      </c>
      <c r="E283" s="7"/>
      <c r="F283" s="8"/>
      <c r="G283" s="9"/>
    </row>
    <row r="284" spans="1:8" x14ac:dyDescent="0.25">
      <c r="A284" s="370"/>
      <c r="B284" s="14"/>
      <c r="C284" s="10"/>
      <c r="E284" s="7"/>
      <c r="F284" s="8"/>
      <c r="G284" s="9"/>
    </row>
    <row r="285" spans="1:8" ht="37.5" x14ac:dyDescent="0.25">
      <c r="A285" s="19" t="s">
        <v>23</v>
      </c>
      <c r="B285" s="5" t="s">
        <v>366</v>
      </c>
      <c r="C285" s="6" t="s">
        <v>367</v>
      </c>
      <c r="D285" s="19" t="s">
        <v>85</v>
      </c>
      <c r="E285" s="58">
        <v>6</v>
      </c>
      <c r="F285" s="8"/>
      <c r="G285" s="9">
        <f>E285*F285</f>
        <v>0</v>
      </c>
      <c r="H285" s="4"/>
    </row>
    <row r="286" spans="1:8" ht="25" x14ac:dyDescent="0.25">
      <c r="A286" s="19" t="s">
        <v>26</v>
      </c>
      <c r="B286" s="5" t="s">
        <v>368</v>
      </c>
      <c r="C286" s="6" t="s">
        <v>369</v>
      </c>
      <c r="D286" s="19" t="s">
        <v>85</v>
      </c>
      <c r="E286" s="58">
        <v>6</v>
      </c>
      <c r="F286" s="8"/>
      <c r="G286" s="9">
        <f>E286*F286</f>
        <v>0</v>
      </c>
      <c r="H286" s="4"/>
    </row>
    <row r="287" spans="1:8" x14ac:dyDescent="0.25">
      <c r="B287" s="5"/>
      <c r="C287" s="6"/>
      <c r="E287" s="7"/>
      <c r="F287" s="8"/>
      <c r="G287" s="11">
        <f>SUM(G285:G286)</f>
        <v>0</v>
      </c>
    </row>
    <row r="288" spans="1:8" x14ac:dyDescent="0.25">
      <c r="A288" s="19" t="s">
        <v>29</v>
      </c>
      <c r="B288" s="5" t="s">
        <v>370</v>
      </c>
      <c r="C288" s="6" t="s">
        <v>315</v>
      </c>
      <c r="D288" s="19" t="s">
        <v>49</v>
      </c>
      <c r="E288" s="7" t="s">
        <v>50</v>
      </c>
      <c r="F288" s="8"/>
      <c r="G288" s="9">
        <f>G287*E288%</f>
        <v>0</v>
      </c>
    </row>
    <row r="289" spans="1:13" s="22" customFormat="1" x14ac:dyDescent="0.25">
      <c r="A289" s="370"/>
      <c r="B289" s="14"/>
      <c r="C289" s="10"/>
      <c r="D289" s="370"/>
      <c r="E289" s="12"/>
      <c r="F289" s="368"/>
      <c r="G289" s="11"/>
      <c r="H289" s="54"/>
      <c r="I289" s="366"/>
      <c r="J289" s="366"/>
      <c r="K289" s="366"/>
      <c r="L289" s="366"/>
      <c r="M289" s="366"/>
    </row>
    <row r="290" spans="1:13" ht="13" x14ac:dyDescent="0.3">
      <c r="B290" s="5"/>
      <c r="C290" s="6" t="s">
        <v>131</v>
      </c>
      <c r="E290" s="7"/>
      <c r="F290" s="8"/>
      <c r="G290" s="3">
        <f>SUM(G287:G289)</f>
        <v>0</v>
      </c>
    </row>
    <row r="291" spans="1:13" ht="13" x14ac:dyDescent="0.3">
      <c r="B291" s="5"/>
      <c r="C291" s="6"/>
      <c r="E291" s="7"/>
      <c r="F291" s="8"/>
      <c r="G291" s="3"/>
    </row>
    <row r="292" spans="1:13" ht="13" x14ac:dyDescent="0.3">
      <c r="B292" s="5"/>
      <c r="C292" s="6"/>
      <c r="E292" s="7"/>
      <c r="F292" s="8"/>
      <c r="G292" s="3"/>
    </row>
    <row r="293" spans="1:13" ht="13.5" thickBot="1" x14ac:dyDescent="0.35">
      <c r="A293" s="34" t="s">
        <v>32</v>
      </c>
      <c r="B293" s="5"/>
      <c r="C293" s="26" t="s">
        <v>65</v>
      </c>
      <c r="D293" s="5"/>
      <c r="E293" s="7"/>
      <c r="F293" s="72"/>
      <c r="G293" s="9"/>
      <c r="H293" s="4"/>
      <c r="I293" s="13"/>
      <c r="J293" s="4"/>
      <c r="K293" s="13" t="s">
        <v>371</v>
      </c>
      <c r="L293" s="13"/>
    </row>
    <row r="294" spans="1:13" s="13" customFormat="1" ht="16.5" customHeight="1" x14ac:dyDescent="0.3">
      <c r="A294" s="43"/>
      <c r="B294" s="43"/>
      <c r="C294" s="27"/>
      <c r="D294" s="5"/>
      <c r="E294" s="7"/>
      <c r="F294" s="72"/>
      <c r="G294" s="9"/>
      <c r="H294" s="4"/>
      <c r="J294" s="4"/>
      <c r="K294" s="69"/>
      <c r="L294" s="68"/>
    </row>
    <row r="295" spans="1:13" s="13" customFormat="1" ht="25.5" x14ac:dyDescent="0.3">
      <c r="A295" s="5" t="s">
        <v>23</v>
      </c>
      <c r="B295" s="5" t="s">
        <v>372</v>
      </c>
      <c r="C295" s="6" t="s">
        <v>373</v>
      </c>
      <c r="D295" s="5" t="s">
        <v>85</v>
      </c>
      <c r="E295" s="7" t="s">
        <v>374</v>
      </c>
      <c r="F295" s="4"/>
      <c r="G295" s="9">
        <f t="shared" ref="G295:G327" si="18">E295*F295</f>
        <v>0</v>
      </c>
      <c r="H295" s="4"/>
      <c r="J295" s="79" t="s">
        <v>375</v>
      </c>
      <c r="K295" s="81">
        <f t="shared" ref="K295:K312" si="19">E295*J295</f>
        <v>6.5250000000000004</v>
      </c>
      <c r="L295" s="67" t="s">
        <v>376</v>
      </c>
      <c r="M295" s="17"/>
    </row>
    <row r="296" spans="1:13" ht="25" x14ac:dyDescent="0.25">
      <c r="A296" s="5" t="s">
        <v>26</v>
      </c>
      <c r="B296" s="5" t="s">
        <v>372</v>
      </c>
      <c r="C296" s="6" t="s">
        <v>377</v>
      </c>
      <c r="D296" s="19" t="s">
        <v>85</v>
      </c>
      <c r="E296" s="7" t="s">
        <v>378</v>
      </c>
      <c r="F296" s="8"/>
      <c r="G296" s="9">
        <f t="shared" si="18"/>
        <v>0</v>
      </c>
      <c r="H296" s="4"/>
      <c r="J296" s="24" t="s">
        <v>379</v>
      </c>
      <c r="K296" s="80">
        <f t="shared" si="19"/>
        <v>19</v>
      </c>
      <c r="L296" s="67" t="s">
        <v>380</v>
      </c>
    </row>
    <row r="297" spans="1:13" ht="25.5" x14ac:dyDescent="0.3">
      <c r="A297" s="5" t="s">
        <v>29</v>
      </c>
      <c r="B297" s="5" t="s">
        <v>381</v>
      </c>
      <c r="C297" s="60" t="s">
        <v>382</v>
      </c>
      <c r="D297" s="19" t="s">
        <v>181</v>
      </c>
      <c r="E297" s="58">
        <v>689</v>
      </c>
      <c r="F297" s="8"/>
      <c r="G297" s="9">
        <f t="shared" si="18"/>
        <v>0</v>
      </c>
      <c r="H297" s="4"/>
      <c r="J297" s="20">
        <v>0.22</v>
      </c>
      <c r="K297" s="81">
        <f t="shared" si="19"/>
        <v>151.58000000000001</v>
      </c>
      <c r="L297" s="13" t="s">
        <v>376</v>
      </c>
    </row>
    <row r="298" spans="1:13" x14ac:dyDescent="0.25">
      <c r="A298" s="5" t="s">
        <v>32</v>
      </c>
      <c r="B298" s="5" t="s">
        <v>120</v>
      </c>
      <c r="C298" s="60" t="s">
        <v>383</v>
      </c>
      <c r="D298" s="19" t="s">
        <v>85</v>
      </c>
      <c r="E298" s="58">
        <v>10.3</v>
      </c>
      <c r="F298" s="8"/>
      <c r="G298" s="9">
        <f>E298*F298</f>
        <v>0</v>
      </c>
      <c r="H298" s="4"/>
      <c r="J298" s="20">
        <v>1.6E-2</v>
      </c>
      <c r="K298" s="82">
        <f>E298*J298</f>
        <v>0.1648</v>
      </c>
      <c r="L298" s="13" t="s">
        <v>384</v>
      </c>
    </row>
    <row r="299" spans="1:13" ht="25" x14ac:dyDescent="0.25">
      <c r="A299" s="5" t="s">
        <v>35</v>
      </c>
      <c r="B299" s="5" t="s">
        <v>120</v>
      </c>
      <c r="C299" s="60" t="s">
        <v>385</v>
      </c>
      <c r="D299" s="19" t="s">
        <v>85</v>
      </c>
      <c r="E299" s="58">
        <v>2042</v>
      </c>
      <c r="F299" s="8"/>
      <c r="G299" s="9">
        <f t="shared" si="18"/>
        <v>0</v>
      </c>
      <c r="H299" s="4"/>
      <c r="J299" s="20">
        <v>0.01</v>
      </c>
      <c r="K299" s="82">
        <f t="shared" si="19"/>
        <v>20.420000000000002</v>
      </c>
      <c r="L299" s="13" t="s">
        <v>384</v>
      </c>
    </row>
    <row r="300" spans="1:13" ht="25" x14ac:dyDescent="0.25">
      <c r="A300" s="5" t="s">
        <v>38</v>
      </c>
      <c r="B300" s="5" t="s">
        <v>386</v>
      </c>
      <c r="C300" s="60" t="s">
        <v>387</v>
      </c>
      <c r="D300" s="19" t="s">
        <v>85</v>
      </c>
      <c r="E300" s="58">
        <v>29</v>
      </c>
      <c r="F300" s="8"/>
      <c r="G300" s="9">
        <f t="shared" si="18"/>
        <v>0</v>
      </c>
      <c r="H300" s="4"/>
      <c r="J300" s="20">
        <v>0.33</v>
      </c>
      <c r="K300" s="82">
        <f t="shared" si="19"/>
        <v>9.57</v>
      </c>
      <c r="L300" s="13" t="s">
        <v>388</v>
      </c>
    </row>
    <row r="301" spans="1:13" ht="25.5" x14ac:dyDescent="0.3">
      <c r="A301" s="5" t="s">
        <v>41</v>
      </c>
      <c r="B301" s="5" t="s">
        <v>389</v>
      </c>
      <c r="C301" s="60" t="s">
        <v>390</v>
      </c>
      <c r="D301" s="19" t="s">
        <v>81</v>
      </c>
      <c r="E301" s="58">
        <v>2.1</v>
      </c>
      <c r="F301" s="8"/>
      <c r="G301" s="9">
        <f t="shared" si="18"/>
        <v>0</v>
      </c>
      <c r="H301" s="4"/>
      <c r="J301" s="20">
        <v>2</v>
      </c>
      <c r="K301" s="81">
        <f t="shared" si="19"/>
        <v>4.2</v>
      </c>
      <c r="L301" s="13" t="s">
        <v>376</v>
      </c>
    </row>
    <row r="302" spans="1:13" ht="25" x14ac:dyDescent="0.25">
      <c r="A302" s="5" t="s">
        <v>44</v>
      </c>
      <c r="B302" s="5" t="s">
        <v>120</v>
      </c>
      <c r="C302" s="60" t="s">
        <v>391</v>
      </c>
      <c r="D302" s="19" t="s">
        <v>85</v>
      </c>
      <c r="E302" s="58">
        <v>120</v>
      </c>
      <c r="F302" s="8"/>
      <c r="G302" s="9">
        <f t="shared" si="18"/>
        <v>0</v>
      </c>
      <c r="H302" s="4"/>
      <c r="J302" s="20">
        <v>1.4999999999999999E-2</v>
      </c>
      <c r="K302" s="82">
        <f t="shared" si="19"/>
        <v>1.7999999999999998</v>
      </c>
      <c r="L302" s="13" t="s">
        <v>392</v>
      </c>
    </row>
    <row r="303" spans="1:13" ht="25" x14ac:dyDescent="0.25">
      <c r="A303" s="5" t="s">
        <v>47</v>
      </c>
      <c r="B303" s="5" t="s">
        <v>393</v>
      </c>
      <c r="C303" s="60" t="s">
        <v>394</v>
      </c>
      <c r="D303" s="19" t="s">
        <v>85</v>
      </c>
      <c r="E303" s="58">
        <v>2042</v>
      </c>
      <c r="F303" s="8"/>
      <c r="G303" s="9">
        <f t="shared" si="18"/>
        <v>0</v>
      </c>
      <c r="H303" s="4"/>
      <c r="J303" s="20">
        <v>0.44</v>
      </c>
      <c r="K303" s="82">
        <f t="shared" si="19"/>
        <v>898.48</v>
      </c>
      <c r="L303" s="13" t="s">
        <v>388</v>
      </c>
    </row>
    <row r="304" spans="1:13" ht="25" x14ac:dyDescent="0.25">
      <c r="A304" s="5" t="s">
        <v>51</v>
      </c>
      <c r="B304" s="5" t="s">
        <v>395</v>
      </c>
      <c r="C304" s="60" t="s">
        <v>396</v>
      </c>
      <c r="D304" s="19" t="s">
        <v>85</v>
      </c>
      <c r="E304" s="58">
        <v>2094.1</v>
      </c>
      <c r="F304" s="8"/>
      <c r="G304" s="9">
        <f t="shared" si="18"/>
        <v>0</v>
      </c>
      <c r="H304" s="4"/>
      <c r="J304" s="20">
        <v>0.22</v>
      </c>
      <c r="K304" s="82">
        <f t="shared" si="19"/>
        <v>460.702</v>
      </c>
      <c r="L304" s="13" t="s">
        <v>397</v>
      </c>
    </row>
    <row r="305" spans="1:12" ht="25.5" x14ac:dyDescent="0.3">
      <c r="A305" s="5" t="s">
        <v>53</v>
      </c>
      <c r="B305" s="5" t="s">
        <v>398</v>
      </c>
      <c r="C305" s="60" t="s">
        <v>399</v>
      </c>
      <c r="D305" s="19" t="s">
        <v>85</v>
      </c>
      <c r="E305" s="58">
        <v>52.1</v>
      </c>
      <c r="F305" s="8"/>
      <c r="G305" s="9">
        <f t="shared" si="18"/>
        <v>0</v>
      </c>
      <c r="H305" s="4"/>
      <c r="J305" s="20">
        <v>0.36</v>
      </c>
      <c r="K305" s="81">
        <f t="shared" si="19"/>
        <v>18.756</v>
      </c>
      <c r="L305" s="13" t="s">
        <v>376</v>
      </c>
    </row>
    <row r="306" spans="1:12" ht="13" x14ac:dyDescent="0.3">
      <c r="A306" s="5" t="s">
        <v>55</v>
      </c>
      <c r="B306" s="5" t="s">
        <v>120</v>
      </c>
      <c r="C306" s="60" t="s">
        <v>400</v>
      </c>
      <c r="D306" s="19" t="s">
        <v>125</v>
      </c>
      <c r="E306" s="58">
        <v>3</v>
      </c>
      <c r="F306" s="8"/>
      <c r="G306" s="9">
        <f t="shared" si="18"/>
        <v>0</v>
      </c>
      <c r="H306" s="4"/>
      <c r="J306" s="20">
        <v>4.4999999999999998E-2</v>
      </c>
      <c r="K306" s="81">
        <f t="shared" si="19"/>
        <v>0.13500000000000001</v>
      </c>
      <c r="L306" s="13" t="s">
        <v>401</v>
      </c>
    </row>
    <row r="307" spans="1:12" x14ac:dyDescent="0.25">
      <c r="A307" s="5" t="s">
        <v>111</v>
      </c>
      <c r="B307" s="5" t="s">
        <v>120</v>
      </c>
      <c r="C307" s="60" t="s">
        <v>402</v>
      </c>
      <c r="D307" s="19" t="s">
        <v>125</v>
      </c>
      <c r="E307" s="58">
        <v>4</v>
      </c>
      <c r="F307" s="8"/>
      <c r="G307" s="9">
        <f t="shared" si="18"/>
        <v>0</v>
      </c>
      <c r="H307" s="4"/>
      <c r="J307" s="20">
        <v>1.4999999999999999E-2</v>
      </c>
      <c r="K307" s="82">
        <f t="shared" si="19"/>
        <v>0.06</v>
      </c>
      <c r="L307" s="13" t="s">
        <v>392</v>
      </c>
    </row>
    <row r="308" spans="1:12" x14ac:dyDescent="0.25">
      <c r="A308" s="5" t="s">
        <v>114</v>
      </c>
      <c r="B308" s="5" t="s">
        <v>120</v>
      </c>
      <c r="C308" s="60" t="s">
        <v>403</v>
      </c>
      <c r="D308" s="19" t="s">
        <v>125</v>
      </c>
      <c r="E308" s="58">
        <v>1</v>
      </c>
      <c r="F308" s="8"/>
      <c r="G308" s="9">
        <f t="shared" si="18"/>
        <v>0</v>
      </c>
      <c r="H308" s="4"/>
      <c r="J308" s="20">
        <v>0.184</v>
      </c>
      <c r="K308" s="82">
        <f t="shared" si="19"/>
        <v>0.184</v>
      </c>
      <c r="L308" s="13" t="s">
        <v>404</v>
      </c>
    </row>
    <row r="309" spans="1:12" ht="25" x14ac:dyDescent="0.25">
      <c r="A309" s="5" t="s">
        <v>119</v>
      </c>
      <c r="B309" s="5" t="s">
        <v>405</v>
      </c>
      <c r="C309" s="60" t="s">
        <v>406</v>
      </c>
      <c r="D309" s="19" t="s">
        <v>227</v>
      </c>
      <c r="E309" s="58">
        <v>60</v>
      </c>
      <c r="F309" s="8"/>
      <c r="G309" s="9">
        <f t="shared" si="18"/>
        <v>0</v>
      </c>
      <c r="H309" s="4"/>
      <c r="J309" s="20">
        <v>1E-3</v>
      </c>
      <c r="K309" s="82">
        <f t="shared" si="19"/>
        <v>0.06</v>
      </c>
      <c r="L309" s="13" t="s">
        <v>404</v>
      </c>
    </row>
    <row r="310" spans="1:12" ht="25" x14ac:dyDescent="0.25">
      <c r="A310" s="5" t="s">
        <v>123</v>
      </c>
      <c r="B310" s="5" t="s">
        <v>405</v>
      </c>
      <c r="C310" s="60" t="s">
        <v>407</v>
      </c>
      <c r="D310" s="19" t="s">
        <v>227</v>
      </c>
      <c r="E310" s="58">
        <v>132.80000000000001</v>
      </c>
      <c r="F310" s="8"/>
      <c r="G310" s="9">
        <f t="shared" si="18"/>
        <v>0</v>
      </c>
      <c r="H310" s="4"/>
      <c r="J310" s="20">
        <v>1E-3</v>
      </c>
      <c r="K310" s="82">
        <f t="shared" si="19"/>
        <v>0.1328</v>
      </c>
      <c r="L310" s="13" t="s">
        <v>404</v>
      </c>
    </row>
    <row r="311" spans="1:12" x14ac:dyDescent="0.25">
      <c r="A311" s="5" t="s">
        <v>127</v>
      </c>
      <c r="B311" s="5" t="s">
        <v>408</v>
      </c>
      <c r="C311" s="60" t="s">
        <v>409</v>
      </c>
      <c r="D311" s="19" t="s">
        <v>125</v>
      </c>
      <c r="E311" s="58">
        <v>1</v>
      </c>
      <c r="F311" s="8"/>
      <c r="G311" s="9">
        <f t="shared" si="18"/>
        <v>0</v>
      </c>
      <c r="H311" s="4"/>
      <c r="J311" s="20">
        <v>1.4999999999999999E-2</v>
      </c>
      <c r="K311" s="82">
        <f t="shared" si="19"/>
        <v>1.4999999999999999E-2</v>
      </c>
      <c r="L311" s="13" t="s">
        <v>404</v>
      </c>
    </row>
    <row r="312" spans="1:12" ht="25" x14ac:dyDescent="0.25">
      <c r="A312" s="5" t="s">
        <v>410</v>
      </c>
      <c r="B312" s="5" t="s">
        <v>411</v>
      </c>
      <c r="C312" s="60" t="s">
        <v>412</v>
      </c>
      <c r="D312" s="19" t="s">
        <v>227</v>
      </c>
      <c r="E312" s="58">
        <v>240</v>
      </c>
      <c r="F312" s="8"/>
      <c r="G312" s="9">
        <f t="shared" si="18"/>
        <v>0</v>
      </c>
      <c r="H312" s="4"/>
      <c r="J312" s="20">
        <v>1E-3</v>
      </c>
      <c r="K312" s="82">
        <f t="shared" si="19"/>
        <v>0.24</v>
      </c>
      <c r="L312" s="13" t="s">
        <v>404</v>
      </c>
    </row>
    <row r="313" spans="1:12" ht="25.5" x14ac:dyDescent="0.3">
      <c r="A313" s="5" t="s">
        <v>413</v>
      </c>
      <c r="B313" s="5" t="s">
        <v>389</v>
      </c>
      <c r="C313" s="60" t="s">
        <v>414</v>
      </c>
      <c r="D313" s="19" t="s">
        <v>81</v>
      </c>
      <c r="E313" s="58">
        <v>4.2</v>
      </c>
      <c r="F313" s="8"/>
      <c r="G313" s="9">
        <f t="shared" ref="G313" si="20">E313*F313</f>
        <v>0</v>
      </c>
      <c r="H313" s="4"/>
      <c r="J313" s="20">
        <v>2</v>
      </c>
      <c r="K313" s="81">
        <f t="shared" ref="K313" si="21">E313*J313</f>
        <v>8.4</v>
      </c>
      <c r="L313" s="13" t="s">
        <v>376</v>
      </c>
    </row>
    <row r="314" spans="1:12" x14ac:dyDescent="0.25">
      <c r="A314" s="5" t="s">
        <v>415</v>
      </c>
      <c r="B314" s="5" t="s">
        <v>282</v>
      </c>
      <c r="C314" s="6" t="s">
        <v>416</v>
      </c>
      <c r="D314" s="19" t="s">
        <v>284</v>
      </c>
      <c r="E314" s="58">
        <v>40</v>
      </c>
      <c r="F314" s="8"/>
      <c r="G314" s="9">
        <f t="shared" si="18"/>
        <v>0</v>
      </c>
      <c r="H314" s="4"/>
      <c r="J314" s="20">
        <v>5.0000000000000001E-3</v>
      </c>
      <c r="K314" s="80">
        <f>E314*J314</f>
        <v>0.2</v>
      </c>
      <c r="L314" s="13" t="s">
        <v>404</v>
      </c>
    </row>
    <row r="315" spans="1:12" x14ac:dyDescent="0.25">
      <c r="A315" s="5"/>
      <c r="B315" s="5"/>
      <c r="C315" s="6"/>
      <c r="E315" s="58"/>
      <c r="F315" s="8"/>
      <c r="G315" s="9"/>
      <c r="H315" s="4"/>
      <c r="K315" s="80"/>
      <c r="L315" s="13"/>
    </row>
    <row r="316" spans="1:12" s="13" customFormat="1" ht="38" x14ac:dyDescent="0.3">
      <c r="A316" s="5" t="s">
        <v>417</v>
      </c>
      <c r="B316" s="5" t="s">
        <v>418</v>
      </c>
      <c r="C316" s="6" t="s">
        <v>419</v>
      </c>
      <c r="D316" s="5" t="s">
        <v>117</v>
      </c>
      <c r="E316" s="7" t="s">
        <v>420</v>
      </c>
      <c r="F316" s="4"/>
      <c r="G316" s="9">
        <f t="shared" si="18"/>
        <v>0</v>
      </c>
      <c r="H316" s="4"/>
      <c r="J316" s="78"/>
      <c r="K316" s="68">
        <f>SUM(K295:K314)</f>
        <v>1600.6246000000003</v>
      </c>
      <c r="L316" s="67"/>
    </row>
    <row r="317" spans="1:12" s="13" customFormat="1" ht="13" x14ac:dyDescent="0.3">
      <c r="A317" s="5" t="s">
        <v>421</v>
      </c>
      <c r="B317" s="5" t="s">
        <v>422</v>
      </c>
      <c r="C317" s="6" t="s">
        <v>423</v>
      </c>
      <c r="D317" s="5" t="s">
        <v>117</v>
      </c>
      <c r="E317" s="7" t="s">
        <v>424</v>
      </c>
      <c r="F317" s="4"/>
      <c r="G317" s="9">
        <f t="shared" si="18"/>
        <v>0</v>
      </c>
      <c r="H317" s="4"/>
      <c r="J317" s="78"/>
      <c r="K317" s="68"/>
      <c r="L317" s="67"/>
    </row>
    <row r="318" spans="1:12" s="13" customFormat="1" ht="25" x14ac:dyDescent="0.25">
      <c r="A318" s="5" t="s">
        <v>425</v>
      </c>
      <c r="B318" s="5" t="s">
        <v>426</v>
      </c>
      <c r="C318" s="6" t="s">
        <v>427</v>
      </c>
      <c r="D318" s="5" t="s">
        <v>117</v>
      </c>
      <c r="E318" s="7" t="s">
        <v>420</v>
      </c>
      <c r="F318" s="4"/>
      <c r="G318" s="9">
        <f t="shared" si="18"/>
        <v>0</v>
      </c>
      <c r="H318" s="4"/>
      <c r="J318" s="4"/>
      <c r="K318" s="67"/>
      <c r="L318" s="67"/>
    </row>
    <row r="319" spans="1:12" s="13" customFormat="1" ht="38" x14ac:dyDescent="0.3">
      <c r="A319" s="5" t="s">
        <v>428</v>
      </c>
      <c r="B319" s="5" t="s">
        <v>418</v>
      </c>
      <c r="C319" s="6" t="s">
        <v>429</v>
      </c>
      <c r="D319" s="5" t="s">
        <v>117</v>
      </c>
      <c r="E319" s="7" t="s">
        <v>430</v>
      </c>
      <c r="F319" s="4"/>
      <c r="G319" s="9">
        <f t="shared" si="18"/>
        <v>0</v>
      </c>
      <c r="H319" s="4"/>
      <c r="J319" s="78"/>
      <c r="K319" s="68"/>
      <c r="L319" s="67"/>
    </row>
    <row r="320" spans="1:12" s="13" customFormat="1" ht="13" x14ac:dyDescent="0.3">
      <c r="A320" s="5" t="s">
        <v>431</v>
      </c>
      <c r="B320" s="5" t="s">
        <v>422</v>
      </c>
      <c r="C320" s="6" t="s">
        <v>432</v>
      </c>
      <c r="D320" s="5" t="s">
        <v>117</v>
      </c>
      <c r="E320" s="7" t="s">
        <v>433</v>
      </c>
      <c r="F320" s="4"/>
      <c r="G320" s="9">
        <f t="shared" si="18"/>
        <v>0</v>
      </c>
      <c r="H320" s="4"/>
      <c r="J320" s="78"/>
      <c r="K320" s="68"/>
      <c r="L320" s="67"/>
    </row>
    <row r="321" spans="1:12" s="13" customFormat="1" ht="25" x14ac:dyDescent="0.25">
      <c r="A321" s="5" t="s">
        <v>434</v>
      </c>
      <c r="B321" s="5" t="s">
        <v>435</v>
      </c>
      <c r="C321" s="6" t="s">
        <v>436</v>
      </c>
      <c r="D321" s="5" t="s">
        <v>117</v>
      </c>
      <c r="E321" s="7" t="s">
        <v>430</v>
      </c>
      <c r="F321" s="4"/>
      <c r="G321" s="9">
        <f t="shared" si="18"/>
        <v>0</v>
      </c>
      <c r="H321" s="4"/>
      <c r="J321" s="4"/>
      <c r="K321" s="67"/>
      <c r="L321" s="67"/>
    </row>
    <row r="322" spans="1:12" s="13" customFormat="1" ht="38" x14ac:dyDescent="0.3">
      <c r="A322" s="5" t="s">
        <v>437</v>
      </c>
      <c r="B322" s="5" t="s">
        <v>418</v>
      </c>
      <c r="C322" s="6" t="s">
        <v>438</v>
      </c>
      <c r="D322" s="5" t="s">
        <v>117</v>
      </c>
      <c r="E322" s="7" t="s">
        <v>439</v>
      </c>
      <c r="F322" s="4"/>
      <c r="G322" s="9">
        <f>E322*F322</f>
        <v>0</v>
      </c>
      <c r="H322" s="4"/>
      <c r="J322" s="78"/>
      <c r="K322" s="68"/>
      <c r="L322" s="67"/>
    </row>
    <row r="323" spans="1:12" s="13" customFormat="1" ht="13" x14ac:dyDescent="0.3">
      <c r="A323" s="5" t="s">
        <v>440</v>
      </c>
      <c r="B323" s="5" t="s">
        <v>422</v>
      </c>
      <c r="C323" s="6" t="s">
        <v>441</v>
      </c>
      <c r="D323" s="5" t="s">
        <v>117</v>
      </c>
      <c r="E323" s="7" t="s">
        <v>442</v>
      </c>
      <c r="F323" s="4"/>
      <c r="G323" s="9">
        <f>E323*F323</f>
        <v>0</v>
      </c>
      <c r="H323" s="4"/>
      <c r="J323" s="78"/>
      <c r="K323" s="68"/>
      <c r="L323" s="67"/>
    </row>
    <row r="324" spans="1:12" s="13" customFormat="1" ht="25" x14ac:dyDescent="0.25">
      <c r="A324" s="5" t="s">
        <v>443</v>
      </c>
      <c r="B324" s="5" t="s">
        <v>444</v>
      </c>
      <c r="C324" s="6" t="s">
        <v>445</v>
      </c>
      <c r="D324" s="5" t="s">
        <v>117</v>
      </c>
      <c r="E324" s="7" t="s">
        <v>439</v>
      </c>
      <c r="F324" s="4"/>
      <c r="G324" s="9">
        <f>E324*F324</f>
        <v>0</v>
      </c>
      <c r="H324" s="4"/>
      <c r="J324" s="4"/>
      <c r="K324" s="67"/>
      <c r="L324" s="67"/>
    </row>
    <row r="325" spans="1:12" s="13" customFormat="1" ht="37.5" x14ac:dyDescent="0.25">
      <c r="A325" s="5" t="s">
        <v>446</v>
      </c>
      <c r="B325" s="5" t="s">
        <v>418</v>
      </c>
      <c r="C325" s="6" t="s">
        <v>447</v>
      </c>
      <c r="D325" s="5" t="s">
        <v>117</v>
      </c>
      <c r="E325" s="7" t="s">
        <v>448</v>
      </c>
      <c r="F325" s="4"/>
      <c r="G325" s="9">
        <f t="shared" si="18"/>
        <v>0</v>
      </c>
      <c r="H325" s="4"/>
      <c r="J325" s="4"/>
      <c r="K325" s="67"/>
      <c r="L325" s="67"/>
    </row>
    <row r="326" spans="1:12" s="13" customFormat="1" x14ac:dyDescent="0.25">
      <c r="A326" s="5" t="s">
        <v>449</v>
      </c>
      <c r="B326" s="5" t="s">
        <v>422</v>
      </c>
      <c r="C326" s="6" t="s">
        <v>450</v>
      </c>
      <c r="D326" s="5" t="s">
        <v>117</v>
      </c>
      <c r="E326" s="7" t="s">
        <v>451</v>
      </c>
      <c r="F326" s="4"/>
      <c r="G326" s="9">
        <f t="shared" si="18"/>
        <v>0</v>
      </c>
      <c r="H326" s="4"/>
      <c r="J326" s="4"/>
      <c r="K326" s="67"/>
      <c r="L326" s="67"/>
    </row>
    <row r="327" spans="1:12" s="13" customFormat="1" ht="25" x14ac:dyDescent="0.25">
      <c r="A327" s="5" t="s">
        <v>452</v>
      </c>
      <c r="B327" s="5" t="s">
        <v>453</v>
      </c>
      <c r="C327" s="6" t="s">
        <v>454</v>
      </c>
      <c r="D327" s="5" t="s">
        <v>117</v>
      </c>
      <c r="E327" s="7" t="s">
        <v>448</v>
      </c>
      <c r="F327" s="4"/>
      <c r="G327" s="9">
        <f t="shared" si="18"/>
        <v>0</v>
      </c>
      <c r="H327" s="4"/>
      <c r="J327" s="4"/>
      <c r="K327" s="67"/>
      <c r="L327" s="67"/>
    </row>
    <row r="328" spans="1:12" s="13" customFormat="1" x14ac:dyDescent="0.25">
      <c r="A328" s="14"/>
      <c r="B328" s="14"/>
      <c r="C328" s="10"/>
      <c r="D328" s="14"/>
      <c r="E328" s="12"/>
      <c r="F328" s="74"/>
      <c r="G328" s="11"/>
      <c r="H328" s="15"/>
      <c r="I328" s="16"/>
      <c r="J328" s="15"/>
      <c r="K328" s="16"/>
      <c r="L328" s="16"/>
    </row>
    <row r="329" spans="1:12" s="16" customFormat="1" ht="13" x14ac:dyDescent="0.3">
      <c r="A329" s="5"/>
      <c r="B329" s="5"/>
      <c r="C329" s="6" t="s">
        <v>131</v>
      </c>
      <c r="D329" s="5"/>
      <c r="E329" s="7"/>
      <c r="F329" s="72"/>
      <c r="G329" s="3">
        <f>SUM(G295:G328)</f>
        <v>0</v>
      </c>
      <c r="H329" s="4"/>
      <c r="I329" s="13"/>
      <c r="J329" s="4"/>
      <c r="K329" s="13"/>
      <c r="L329" s="13"/>
    </row>
    <row r="330" spans="1:12" s="13" customFormat="1" ht="13" x14ac:dyDescent="0.3">
      <c r="A330" s="19"/>
      <c r="B330" s="5"/>
      <c r="C330" s="6"/>
      <c r="D330" s="19"/>
      <c r="E330" s="7"/>
      <c r="F330" s="70"/>
      <c r="G330" s="3"/>
      <c r="H330" s="18"/>
      <c r="I330" s="20"/>
      <c r="J330" s="20"/>
      <c r="K330" s="20"/>
      <c r="L330" s="20"/>
    </row>
    <row r="331" spans="1:12" ht="13" x14ac:dyDescent="0.3">
      <c r="B331" s="5"/>
      <c r="C331" s="6"/>
      <c r="E331" s="7"/>
      <c r="G331" s="3"/>
    </row>
    <row r="332" spans="1:12" ht="13" x14ac:dyDescent="0.3">
      <c r="B332" s="5"/>
      <c r="C332" s="6"/>
      <c r="E332" s="7"/>
      <c r="G332" s="3"/>
    </row>
    <row r="333" spans="1:12" ht="13" x14ac:dyDescent="0.3">
      <c r="B333" s="5"/>
      <c r="C333" s="6"/>
      <c r="E333" s="7"/>
      <c r="G333" s="3"/>
    </row>
    <row r="334" spans="1:12" ht="13" x14ac:dyDescent="0.3">
      <c r="B334" s="5"/>
      <c r="C334" s="6"/>
      <c r="E334" s="7"/>
      <c r="G334" s="3"/>
    </row>
    <row r="335" spans="1:12" ht="13" x14ac:dyDescent="0.3">
      <c r="B335" s="5"/>
      <c r="C335" s="6"/>
      <c r="E335" s="7"/>
      <c r="G335" s="3"/>
    </row>
    <row r="336" spans="1:12" ht="13" x14ac:dyDescent="0.3">
      <c r="B336" s="5"/>
      <c r="C336" s="6"/>
      <c r="E336" s="7"/>
      <c r="G336" s="3"/>
    </row>
    <row r="337" spans="2:7" ht="13" x14ac:dyDescent="0.3">
      <c r="B337" s="5"/>
      <c r="C337" s="6"/>
      <c r="E337" s="7"/>
      <c r="G337" s="3"/>
    </row>
    <row r="338" spans="2:7" ht="13" x14ac:dyDescent="0.3">
      <c r="B338" s="5"/>
      <c r="C338" s="6"/>
      <c r="E338" s="7"/>
      <c r="G338" s="3"/>
    </row>
    <row r="339" spans="2:7" ht="13" x14ac:dyDescent="0.3">
      <c r="B339" s="5"/>
      <c r="C339" s="6"/>
      <c r="E339" s="7"/>
      <c r="G339" s="3"/>
    </row>
    <row r="340" spans="2:7" ht="13" x14ac:dyDescent="0.3">
      <c r="B340" s="5"/>
      <c r="C340" s="6"/>
      <c r="E340" s="7"/>
      <c r="G340" s="3"/>
    </row>
    <row r="341" spans="2:7" ht="13" x14ac:dyDescent="0.3">
      <c r="B341" s="5"/>
      <c r="C341" s="6"/>
      <c r="E341" s="7"/>
      <c r="G341" s="3"/>
    </row>
    <row r="342" spans="2:7" ht="13" x14ac:dyDescent="0.3">
      <c r="B342" s="5"/>
      <c r="C342" s="6"/>
      <c r="E342" s="7"/>
      <c r="G342" s="3"/>
    </row>
    <row r="343" spans="2:7" ht="13" x14ac:dyDescent="0.3">
      <c r="B343" s="5"/>
      <c r="C343" s="6"/>
      <c r="E343" s="7"/>
      <c r="G343" s="3"/>
    </row>
    <row r="344" spans="2:7" ht="13" x14ac:dyDescent="0.3">
      <c r="B344" s="5"/>
      <c r="C344" s="6"/>
      <c r="E344" s="7"/>
      <c r="G344" s="3"/>
    </row>
    <row r="345" spans="2:7" ht="13" x14ac:dyDescent="0.3">
      <c r="B345" s="5"/>
      <c r="C345" s="6"/>
      <c r="E345" s="7"/>
      <c r="G345" s="3"/>
    </row>
    <row r="346" spans="2:7" ht="13" x14ac:dyDescent="0.3">
      <c r="B346" s="5"/>
      <c r="C346" s="6"/>
      <c r="E346" s="7"/>
      <c r="G346" s="3"/>
    </row>
    <row r="347" spans="2:7" ht="13" x14ac:dyDescent="0.3">
      <c r="B347" s="5"/>
      <c r="C347" s="6"/>
      <c r="E347" s="7"/>
      <c r="G347" s="3"/>
    </row>
    <row r="348" spans="2:7" ht="13" x14ac:dyDescent="0.3">
      <c r="B348" s="5"/>
      <c r="C348" s="6"/>
      <c r="E348" s="7"/>
      <c r="G348" s="3"/>
    </row>
    <row r="349" spans="2:7" ht="13" x14ac:dyDescent="0.3">
      <c r="B349" s="5"/>
      <c r="C349" s="6"/>
      <c r="E349" s="7"/>
      <c r="G349" s="3"/>
    </row>
    <row r="350" spans="2:7" ht="13" x14ac:dyDescent="0.3">
      <c r="B350" s="5"/>
      <c r="C350" s="6"/>
      <c r="E350" s="7"/>
      <c r="G350" s="3"/>
    </row>
    <row r="351" spans="2:7" ht="13" x14ac:dyDescent="0.3">
      <c r="B351" s="5"/>
      <c r="C351" s="6"/>
      <c r="E351" s="7"/>
      <c r="G351" s="3"/>
    </row>
    <row r="352" spans="2:7" ht="13" x14ac:dyDescent="0.3">
      <c r="B352" s="5"/>
      <c r="C352" s="6"/>
      <c r="E352" s="7"/>
      <c r="G352" s="3"/>
    </row>
    <row r="353" spans="2:7" ht="13" x14ac:dyDescent="0.3">
      <c r="B353" s="5"/>
      <c r="C353" s="6"/>
      <c r="E353" s="7"/>
      <c r="G353" s="3"/>
    </row>
    <row r="354" spans="2:7" ht="13" x14ac:dyDescent="0.3">
      <c r="B354" s="5"/>
      <c r="C354" s="6"/>
      <c r="E354" s="7"/>
      <c r="G354" s="3"/>
    </row>
    <row r="355" spans="2:7" ht="13" x14ac:dyDescent="0.3">
      <c r="B355" s="5"/>
      <c r="C355" s="6"/>
      <c r="E355" s="7"/>
      <c r="G355" s="3"/>
    </row>
    <row r="356" spans="2:7" ht="13" x14ac:dyDescent="0.3">
      <c r="B356" s="5"/>
      <c r="C356" s="6"/>
      <c r="E356" s="7"/>
      <c r="G356" s="3"/>
    </row>
    <row r="357" spans="2:7" ht="13" x14ac:dyDescent="0.3">
      <c r="B357" s="5"/>
      <c r="C357" s="6"/>
      <c r="E357" s="7"/>
      <c r="G357" s="3"/>
    </row>
    <row r="358" spans="2:7" ht="13" x14ac:dyDescent="0.3">
      <c r="B358" s="5"/>
      <c r="C358" s="6"/>
      <c r="E358" s="7"/>
      <c r="G358" s="3"/>
    </row>
    <row r="359" spans="2:7" ht="13" x14ac:dyDescent="0.3">
      <c r="B359" s="5"/>
      <c r="C359" s="6"/>
      <c r="E359" s="7"/>
      <c r="G359" s="3"/>
    </row>
    <row r="360" spans="2:7" ht="13" x14ac:dyDescent="0.3">
      <c r="B360" s="5"/>
      <c r="C360" s="6"/>
      <c r="E360" s="7"/>
      <c r="G360" s="3"/>
    </row>
    <row r="361" spans="2:7" ht="13" x14ac:dyDescent="0.3">
      <c r="B361" s="5"/>
      <c r="C361" s="6"/>
      <c r="E361" s="7"/>
      <c r="G361" s="3"/>
    </row>
    <row r="362" spans="2:7" ht="13" x14ac:dyDescent="0.3">
      <c r="B362" s="5"/>
      <c r="C362" s="6"/>
      <c r="E362" s="7"/>
      <c r="G362" s="3"/>
    </row>
    <row r="363" spans="2:7" ht="13" x14ac:dyDescent="0.3">
      <c r="B363" s="5"/>
      <c r="C363" s="6"/>
      <c r="E363" s="7"/>
      <c r="G363" s="3"/>
    </row>
    <row r="364" spans="2:7" ht="13" x14ac:dyDescent="0.3">
      <c r="B364" s="5"/>
      <c r="C364" s="6"/>
      <c r="E364" s="7"/>
      <c r="G364" s="3"/>
    </row>
    <row r="365" spans="2:7" ht="13" x14ac:dyDescent="0.3">
      <c r="B365" s="5"/>
      <c r="C365" s="6"/>
      <c r="E365" s="7"/>
      <c r="G365" s="3"/>
    </row>
    <row r="366" spans="2:7" ht="13" x14ac:dyDescent="0.3">
      <c r="B366" s="5"/>
      <c r="C366" s="6"/>
      <c r="E366" s="7"/>
      <c r="G366" s="3"/>
    </row>
    <row r="367" spans="2:7" ht="13" x14ac:dyDescent="0.3">
      <c r="B367" s="5"/>
      <c r="C367" s="6"/>
      <c r="E367" s="7"/>
      <c r="G367" s="3"/>
    </row>
    <row r="368" spans="2:7" ht="13" x14ac:dyDescent="0.3">
      <c r="B368" s="5"/>
      <c r="C368" s="6"/>
      <c r="E368" s="7"/>
      <c r="G368" s="3"/>
    </row>
    <row r="369" spans="2:7" ht="13" x14ac:dyDescent="0.3">
      <c r="B369" s="5"/>
      <c r="C369" s="6"/>
      <c r="E369" s="7"/>
      <c r="G369" s="3"/>
    </row>
    <row r="370" spans="2:7" ht="13" x14ac:dyDescent="0.3">
      <c r="B370" s="5"/>
      <c r="C370" s="6"/>
      <c r="E370" s="7"/>
      <c r="G370" s="3"/>
    </row>
    <row r="371" spans="2:7" ht="13" x14ac:dyDescent="0.3">
      <c r="B371" s="5"/>
      <c r="C371" s="6"/>
      <c r="E371" s="7"/>
      <c r="G371" s="3"/>
    </row>
    <row r="372" spans="2:7" ht="13" x14ac:dyDescent="0.3">
      <c r="B372" s="5"/>
      <c r="C372" s="6"/>
      <c r="E372" s="7"/>
      <c r="G372" s="3"/>
    </row>
    <row r="373" spans="2:7" ht="13" x14ac:dyDescent="0.3">
      <c r="B373" s="5"/>
      <c r="C373" s="6"/>
      <c r="E373" s="7"/>
      <c r="G373" s="3"/>
    </row>
    <row r="374" spans="2:7" ht="13" x14ac:dyDescent="0.3">
      <c r="B374" s="5"/>
      <c r="C374" s="6"/>
      <c r="E374" s="7"/>
      <c r="G374" s="3"/>
    </row>
    <row r="375" spans="2:7" ht="13" x14ac:dyDescent="0.3">
      <c r="B375" s="5"/>
      <c r="C375" s="6"/>
      <c r="E375" s="7"/>
      <c r="G375" s="3"/>
    </row>
    <row r="376" spans="2:7" ht="13" x14ac:dyDescent="0.3">
      <c r="B376" s="5"/>
      <c r="C376" s="6"/>
      <c r="E376" s="7"/>
      <c r="G376" s="3"/>
    </row>
    <row r="377" spans="2:7" ht="13" x14ac:dyDescent="0.3">
      <c r="B377" s="5"/>
      <c r="C377" s="6"/>
      <c r="E377" s="7"/>
      <c r="G377" s="3"/>
    </row>
    <row r="378" spans="2:7" ht="13" x14ac:dyDescent="0.3">
      <c r="B378" s="5"/>
      <c r="C378" s="6"/>
      <c r="E378" s="7"/>
      <c r="G378" s="3"/>
    </row>
    <row r="379" spans="2:7" ht="13" x14ac:dyDescent="0.3">
      <c r="B379" s="5"/>
      <c r="C379" s="6"/>
      <c r="E379" s="7"/>
      <c r="G379" s="3"/>
    </row>
    <row r="380" spans="2:7" ht="13" x14ac:dyDescent="0.3">
      <c r="B380" s="5"/>
      <c r="C380" s="6"/>
      <c r="E380" s="7"/>
      <c r="G380" s="3"/>
    </row>
    <row r="381" spans="2:7" ht="13" x14ac:dyDescent="0.3">
      <c r="B381" s="5"/>
      <c r="C381" s="6"/>
      <c r="E381" s="7"/>
      <c r="G381" s="3"/>
    </row>
    <row r="382" spans="2:7" ht="13" x14ac:dyDescent="0.3">
      <c r="B382" s="5"/>
      <c r="C382" s="6"/>
      <c r="E382" s="7"/>
      <c r="G382" s="3"/>
    </row>
    <row r="383" spans="2:7" ht="13" x14ac:dyDescent="0.3">
      <c r="B383" s="5"/>
      <c r="C383" s="6"/>
      <c r="E383" s="7"/>
      <c r="G383" s="3"/>
    </row>
    <row r="384" spans="2:7" ht="13" x14ac:dyDescent="0.3">
      <c r="B384" s="5"/>
      <c r="C384" s="6"/>
      <c r="E384" s="7"/>
      <c r="G384" s="3"/>
    </row>
    <row r="385" spans="2:7" ht="13" x14ac:dyDescent="0.3">
      <c r="B385" s="5"/>
      <c r="C385" s="6"/>
      <c r="E385" s="7"/>
      <c r="G385" s="3"/>
    </row>
    <row r="386" spans="2:7" ht="13" x14ac:dyDescent="0.3">
      <c r="B386" s="5"/>
      <c r="C386" s="6"/>
      <c r="E386" s="7"/>
      <c r="G386" s="3"/>
    </row>
    <row r="387" spans="2:7" ht="13" x14ac:dyDescent="0.3">
      <c r="B387" s="5"/>
      <c r="C387" s="6"/>
      <c r="E387" s="7"/>
      <c r="G387" s="3"/>
    </row>
    <row r="388" spans="2:7" ht="13" x14ac:dyDescent="0.3">
      <c r="B388" s="5"/>
      <c r="C388" s="6"/>
      <c r="E388" s="7"/>
      <c r="G388" s="3"/>
    </row>
    <row r="389" spans="2:7" ht="13" x14ac:dyDescent="0.3">
      <c r="B389" s="5"/>
      <c r="C389" s="6"/>
      <c r="E389" s="7"/>
      <c r="G389" s="3"/>
    </row>
    <row r="390" spans="2:7" ht="13" x14ac:dyDescent="0.3">
      <c r="B390" s="5"/>
      <c r="C390" s="6"/>
      <c r="E390" s="7"/>
      <c r="G390" s="3"/>
    </row>
    <row r="391" spans="2:7" ht="13" x14ac:dyDescent="0.3">
      <c r="B391" s="5"/>
      <c r="C391" s="6"/>
      <c r="E391" s="7"/>
      <c r="G391" s="3"/>
    </row>
    <row r="392" spans="2:7" ht="13" x14ac:dyDescent="0.3">
      <c r="B392" s="5"/>
      <c r="C392" s="6"/>
      <c r="E392" s="7"/>
      <c r="G392" s="3"/>
    </row>
    <row r="393" spans="2:7" ht="13" x14ac:dyDescent="0.3">
      <c r="B393" s="5"/>
      <c r="C393" s="6"/>
      <c r="E393" s="7"/>
      <c r="G393" s="3"/>
    </row>
    <row r="394" spans="2:7" ht="13" x14ac:dyDescent="0.3">
      <c r="B394" s="5"/>
      <c r="C394" s="6"/>
      <c r="E394" s="7"/>
      <c r="G394" s="3"/>
    </row>
    <row r="395" spans="2:7" ht="13" x14ac:dyDescent="0.3">
      <c r="B395" s="5"/>
      <c r="C395" s="6"/>
      <c r="E395" s="7"/>
      <c r="G395" s="3"/>
    </row>
    <row r="396" spans="2:7" ht="13" x14ac:dyDescent="0.3">
      <c r="B396" s="5"/>
      <c r="C396" s="6"/>
      <c r="E396" s="7"/>
      <c r="G396" s="3"/>
    </row>
    <row r="397" spans="2:7" ht="13" x14ac:dyDescent="0.3">
      <c r="B397" s="5"/>
      <c r="C397" s="6"/>
      <c r="E397" s="7"/>
      <c r="G397" s="3"/>
    </row>
    <row r="398" spans="2:7" ht="13" x14ac:dyDescent="0.3">
      <c r="B398" s="5"/>
      <c r="C398" s="6"/>
      <c r="E398" s="7"/>
      <c r="G398" s="3"/>
    </row>
    <row r="399" spans="2:7" ht="13" x14ac:dyDescent="0.3">
      <c r="B399" s="5"/>
      <c r="C399" s="6"/>
      <c r="E399" s="7"/>
      <c r="G399" s="3"/>
    </row>
    <row r="400" spans="2:7" ht="13" x14ac:dyDescent="0.3">
      <c r="B400" s="5"/>
      <c r="C400" s="6"/>
      <c r="E400" s="7"/>
      <c r="G400" s="3"/>
    </row>
    <row r="401" spans="1:7" ht="13" x14ac:dyDescent="0.3">
      <c r="B401" s="5"/>
      <c r="C401" s="6"/>
      <c r="E401" s="7"/>
      <c r="G401" s="3"/>
    </row>
    <row r="402" spans="1:7" ht="13" x14ac:dyDescent="0.3">
      <c r="B402" s="5"/>
      <c r="C402" s="6"/>
      <c r="E402" s="7"/>
      <c r="G402" s="3"/>
    </row>
    <row r="403" spans="1:7" ht="13" x14ac:dyDescent="0.3">
      <c r="B403" s="5"/>
      <c r="C403" s="6"/>
      <c r="E403" s="7"/>
      <c r="G403" s="3"/>
    </row>
    <row r="404" spans="1:7" ht="13" x14ac:dyDescent="0.3">
      <c r="B404" s="5"/>
      <c r="C404" s="6"/>
      <c r="E404" s="7"/>
      <c r="G404" s="3"/>
    </row>
    <row r="405" spans="1:7" ht="13" x14ac:dyDescent="0.3">
      <c r="B405" s="5"/>
      <c r="C405" s="6"/>
      <c r="E405" s="7"/>
      <c r="G405" s="3"/>
    </row>
    <row r="406" spans="1:7" x14ac:dyDescent="0.25">
      <c r="A406" s="49"/>
      <c r="B406" s="49"/>
      <c r="C406" s="6"/>
      <c r="E406" s="7"/>
      <c r="G406" s="9"/>
    </row>
    <row r="407" spans="1:7" x14ac:dyDescent="0.25">
      <c r="A407" s="49"/>
      <c r="C407" s="6"/>
      <c r="E407" s="7"/>
      <c r="G407" s="9"/>
    </row>
    <row r="408" spans="1:7" x14ac:dyDescent="0.25">
      <c r="A408" s="49"/>
      <c r="C408" s="6"/>
      <c r="E408" s="7"/>
      <c r="G408" s="9"/>
    </row>
    <row r="409" spans="1:7" x14ac:dyDescent="0.25">
      <c r="A409" s="49"/>
      <c r="C409" s="6"/>
      <c r="E409" s="7"/>
      <c r="G409" s="9"/>
    </row>
    <row r="410" spans="1:7" x14ac:dyDescent="0.25">
      <c r="A410" s="49"/>
      <c r="C410" s="6"/>
      <c r="E410" s="7"/>
      <c r="G410" s="9"/>
    </row>
    <row r="411" spans="1:7" x14ac:dyDescent="0.25">
      <c r="A411" s="49"/>
      <c r="C411" s="6"/>
      <c r="E411" s="7"/>
      <c r="G411" s="9"/>
    </row>
    <row r="412" spans="1:7" x14ac:dyDescent="0.25">
      <c r="A412" s="49"/>
      <c r="C412" s="6"/>
      <c r="E412" s="7"/>
      <c r="G412" s="9"/>
    </row>
    <row r="413" spans="1:7" x14ac:dyDescent="0.25">
      <c r="A413" s="49"/>
      <c r="C413" s="6"/>
      <c r="E413" s="7"/>
      <c r="G413" s="9"/>
    </row>
    <row r="414" spans="1:7" x14ac:dyDescent="0.25">
      <c r="A414" s="49"/>
      <c r="C414" s="6"/>
      <c r="E414" s="7"/>
      <c r="G414" s="9"/>
    </row>
    <row r="415" spans="1:7" x14ac:dyDescent="0.25">
      <c r="A415" s="49"/>
      <c r="C415" s="6"/>
      <c r="E415" s="7"/>
      <c r="G415" s="9"/>
    </row>
    <row r="416" spans="1:7" x14ac:dyDescent="0.25">
      <c r="A416" s="49"/>
      <c r="C416" s="6"/>
      <c r="E416" s="7"/>
      <c r="G416" s="9"/>
    </row>
    <row r="417" spans="1:7" x14ac:dyDescent="0.25">
      <c r="A417" s="49"/>
      <c r="C417" s="6"/>
      <c r="E417" s="7"/>
      <c r="G417" s="9"/>
    </row>
    <row r="418" spans="1:7" x14ac:dyDescent="0.25">
      <c r="A418" s="49"/>
      <c r="C418" s="6"/>
      <c r="E418" s="7"/>
      <c r="G418" s="9"/>
    </row>
    <row r="419" spans="1:7" x14ac:dyDescent="0.25">
      <c r="A419" s="49"/>
      <c r="C419" s="6"/>
      <c r="E419" s="7"/>
      <c r="G419" s="9"/>
    </row>
    <row r="420" spans="1:7" x14ac:dyDescent="0.25">
      <c r="A420" s="49"/>
      <c r="C420" s="6"/>
      <c r="E420" s="7"/>
      <c r="G420" s="9"/>
    </row>
    <row r="421" spans="1:7" x14ac:dyDescent="0.25">
      <c r="A421" s="49"/>
      <c r="C421" s="6"/>
      <c r="E421" s="7"/>
      <c r="G421" s="9"/>
    </row>
    <row r="422" spans="1:7" x14ac:dyDescent="0.25">
      <c r="A422" s="49"/>
      <c r="C422" s="6"/>
      <c r="E422" s="7"/>
      <c r="G422" s="9"/>
    </row>
    <row r="423" spans="1:7" x14ac:dyDescent="0.25">
      <c r="A423" s="49"/>
      <c r="C423" s="6"/>
      <c r="E423" s="7"/>
      <c r="G423" s="9"/>
    </row>
    <row r="424" spans="1:7" x14ac:dyDescent="0.25">
      <c r="A424" s="49"/>
      <c r="C424" s="6"/>
      <c r="E424" s="7"/>
      <c r="G424" s="9"/>
    </row>
    <row r="425" spans="1:7" x14ac:dyDescent="0.25">
      <c r="A425" s="49"/>
      <c r="C425" s="6"/>
      <c r="E425" s="7"/>
      <c r="G425" s="9"/>
    </row>
    <row r="426" spans="1:7" x14ac:dyDescent="0.25">
      <c r="A426" s="49"/>
      <c r="C426" s="6"/>
      <c r="E426" s="7"/>
      <c r="G426" s="9"/>
    </row>
    <row r="427" spans="1:7" x14ac:dyDescent="0.25">
      <c r="C427" s="6"/>
      <c r="E427" s="7"/>
      <c r="G427" s="9"/>
    </row>
  </sheetData>
  <phoneticPr fontId="12" type="noConversion"/>
  <printOptions horizontalCentered="1" gridLines="1"/>
  <pageMargins left="0.78740157480314965" right="0.78740157480314965" top="0.98425196850393704" bottom="0.98425196850393704" header="0.51181102362204722" footer="0.51181102362204722"/>
  <pageSetup paperSize="9" scale="58" orientation="portrait" r:id="rId1"/>
  <headerFooter>
    <oddHeader>&amp;LSportovní projekty spol. s r.o., Sokolovská 87/95, Praha 8&amp;C&amp;F&amp;R10/2023</oddHeader>
    <oddFooter>&amp;C&amp;A&amp;Rstránka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4"/>
  <sheetViews>
    <sheetView workbookViewId="0">
      <selection activeCell="C19" sqref="C19"/>
    </sheetView>
  </sheetViews>
  <sheetFormatPr defaultColWidth="9.1796875" defaultRowHeight="12.5" x14ac:dyDescent="0.25"/>
  <cols>
    <col min="1" max="1" width="6.453125" style="19" customWidth="1"/>
    <col min="2" max="2" width="19.54296875" style="59" customWidth="1"/>
    <col min="3" max="3" width="42.453125" style="21" customWidth="1"/>
    <col min="4" max="4" width="8.453125" style="19" customWidth="1"/>
    <col min="5" max="5" width="13.453125" style="24" customWidth="1"/>
    <col min="6" max="6" width="13.81640625" style="70" customWidth="1"/>
    <col min="7" max="7" width="23.453125" style="25" customWidth="1"/>
    <col min="8" max="8" width="20.54296875" style="18" customWidth="1"/>
    <col min="9" max="9" width="4.54296875" style="20" hidden="1" customWidth="1"/>
    <col min="10" max="10" width="12.453125" style="20" customWidth="1"/>
    <col min="11" max="16384" width="9.1796875" style="20"/>
  </cols>
  <sheetData>
    <row r="1" spans="1:10" s="19" customFormat="1" ht="31.5" customHeight="1" thickBot="1" x14ac:dyDescent="0.3">
      <c r="A1" s="28" t="s">
        <v>0</v>
      </c>
      <c r="B1" s="29" t="s">
        <v>1</v>
      </c>
      <c r="C1" s="30" t="s">
        <v>2</v>
      </c>
      <c r="D1" s="29" t="s">
        <v>3</v>
      </c>
      <c r="E1" s="31" t="s">
        <v>4</v>
      </c>
      <c r="F1" s="71" t="s">
        <v>5</v>
      </c>
      <c r="G1" s="32" t="s">
        <v>6</v>
      </c>
      <c r="H1" s="29" t="s">
        <v>7</v>
      </c>
      <c r="I1" s="33"/>
    </row>
    <row r="2" spans="1:10" ht="13" x14ac:dyDescent="0.3">
      <c r="A2" s="34"/>
      <c r="B2" s="5"/>
      <c r="C2" s="35"/>
      <c r="D2" s="5"/>
      <c r="E2" s="36"/>
      <c r="F2" s="72"/>
      <c r="H2" s="4"/>
      <c r="I2" s="37"/>
    </row>
    <row r="3" spans="1:10" ht="13" x14ac:dyDescent="0.3">
      <c r="A3" s="34"/>
      <c r="B3" s="5"/>
      <c r="C3" s="35"/>
      <c r="D3" s="5"/>
      <c r="E3" s="36"/>
      <c r="F3" s="72"/>
      <c r="H3" s="4"/>
      <c r="I3" s="17"/>
    </row>
    <row r="4" spans="1:10" ht="13" x14ac:dyDescent="0.3">
      <c r="A4" s="34"/>
      <c r="B4" s="5"/>
      <c r="C4" s="35"/>
      <c r="D4" s="5"/>
      <c r="E4" s="36"/>
      <c r="F4" s="72"/>
      <c r="H4" s="4"/>
      <c r="I4" s="17"/>
    </row>
    <row r="5" spans="1:10" ht="13" x14ac:dyDescent="0.3">
      <c r="A5" s="61"/>
      <c r="B5" s="62"/>
      <c r="C5" s="21" t="s">
        <v>8</v>
      </c>
      <c r="D5" s="66"/>
      <c r="F5" s="72"/>
      <c r="H5" s="4"/>
      <c r="I5" s="17"/>
      <c r="J5" s="8"/>
    </row>
    <row r="6" spans="1:10" ht="13" x14ac:dyDescent="0.3">
      <c r="A6" s="61"/>
      <c r="B6" s="62"/>
      <c r="C6" s="35" t="s">
        <v>9</v>
      </c>
      <c r="D6" s="5"/>
      <c r="F6" s="72"/>
      <c r="H6" s="4"/>
      <c r="I6" s="17"/>
      <c r="J6" s="8"/>
    </row>
    <row r="7" spans="1:10" ht="13" x14ac:dyDescent="0.3">
      <c r="A7" s="61"/>
      <c r="B7" s="62"/>
      <c r="C7" s="84"/>
      <c r="D7" s="5"/>
      <c r="F7" s="72"/>
      <c r="H7" s="4"/>
      <c r="I7" s="17"/>
      <c r="J7" s="8"/>
    </row>
    <row r="8" spans="1:10" ht="13" x14ac:dyDescent="0.3">
      <c r="A8" s="61"/>
      <c r="B8" s="62"/>
      <c r="C8" s="35"/>
      <c r="D8" s="5"/>
      <c r="F8" s="72"/>
      <c r="H8" s="4"/>
      <c r="I8" s="17"/>
      <c r="J8" s="8"/>
    </row>
    <row r="9" spans="1:10" ht="13" x14ac:dyDescent="0.3">
      <c r="A9" s="61"/>
      <c r="B9" s="62"/>
      <c r="C9" s="35"/>
      <c r="D9" s="5"/>
      <c r="F9" s="72"/>
      <c r="H9" s="4"/>
      <c r="I9" s="17"/>
      <c r="J9" s="8"/>
    </row>
    <row r="10" spans="1:10" x14ac:dyDescent="0.25">
      <c r="A10" s="61"/>
      <c r="B10" s="62"/>
      <c r="D10" s="63"/>
      <c r="E10" s="2"/>
      <c r="F10" s="73"/>
      <c r="H10" s="4"/>
      <c r="I10" s="17"/>
      <c r="J10" s="8"/>
    </row>
    <row r="11" spans="1:10" ht="13" x14ac:dyDescent="0.3">
      <c r="A11" s="61"/>
      <c r="B11" s="62"/>
      <c r="C11" s="21" t="s">
        <v>10</v>
      </c>
      <c r="D11" s="5"/>
      <c r="F11" s="72"/>
      <c r="H11" s="4"/>
      <c r="I11" s="17"/>
      <c r="J11" s="8"/>
    </row>
    <row r="12" spans="1:10" ht="13" x14ac:dyDescent="0.3">
      <c r="A12" s="61"/>
      <c r="B12" s="62"/>
      <c r="C12" s="35" t="s">
        <v>11</v>
      </c>
      <c r="D12" s="5"/>
      <c r="F12" s="72"/>
      <c r="H12" s="4"/>
      <c r="I12" s="17"/>
      <c r="J12" s="8"/>
    </row>
    <row r="13" spans="1:10" ht="13" x14ac:dyDescent="0.3">
      <c r="A13" s="61"/>
      <c r="B13" s="62"/>
      <c r="C13" s="35" t="s">
        <v>12</v>
      </c>
      <c r="D13" s="5"/>
      <c r="F13" s="72"/>
      <c r="H13" s="4"/>
      <c r="I13" s="17"/>
      <c r="J13" s="8"/>
    </row>
    <row r="14" spans="1:10" ht="13" x14ac:dyDescent="0.3">
      <c r="A14" s="5"/>
      <c r="B14" s="5"/>
      <c r="C14" s="35"/>
      <c r="D14" s="5"/>
      <c r="F14" s="72"/>
      <c r="H14" s="4"/>
      <c r="I14" s="17"/>
    </row>
    <row r="15" spans="1:10" x14ac:dyDescent="0.25">
      <c r="A15" s="5"/>
      <c r="B15" s="5"/>
      <c r="D15" s="5"/>
      <c r="F15" s="72"/>
      <c r="H15" s="4"/>
      <c r="I15" s="17"/>
    </row>
    <row r="16" spans="1:10" ht="13" x14ac:dyDescent="0.3">
      <c r="A16" s="5"/>
      <c r="B16" s="5"/>
      <c r="C16" s="21" t="s">
        <v>455</v>
      </c>
      <c r="D16" s="5"/>
      <c r="F16" s="72"/>
      <c r="H16" s="4"/>
      <c r="I16" s="17"/>
    </row>
    <row r="17" spans="1:11" x14ac:dyDescent="0.25">
      <c r="A17" s="5"/>
      <c r="B17" s="5"/>
      <c r="D17" s="5"/>
      <c r="F17" s="72"/>
      <c r="H17" s="4"/>
      <c r="I17" s="17"/>
    </row>
    <row r="18" spans="1:11" x14ac:dyDescent="0.25">
      <c r="A18" s="5"/>
      <c r="B18" s="5"/>
      <c r="D18" s="5"/>
      <c r="F18" s="72"/>
      <c r="H18" s="4"/>
      <c r="I18" s="17"/>
    </row>
    <row r="19" spans="1:11" ht="15.75" customHeight="1" thickBot="1" x14ac:dyDescent="0.35">
      <c r="A19" s="5"/>
      <c r="B19" s="5"/>
      <c r="C19" s="38" t="s">
        <v>14</v>
      </c>
      <c r="D19" s="5"/>
      <c r="F19" s="72"/>
      <c r="H19" s="4"/>
      <c r="I19" s="17"/>
    </row>
    <row r="20" spans="1:11" x14ac:dyDescent="0.25">
      <c r="A20" s="5"/>
      <c r="B20" s="5"/>
      <c r="C20" s="39"/>
      <c r="D20" s="5"/>
      <c r="F20" s="72"/>
      <c r="H20" s="4"/>
      <c r="I20" s="17"/>
    </row>
    <row r="21" spans="1:11" x14ac:dyDescent="0.25">
      <c r="A21" s="5"/>
      <c r="B21" s="5"/>
      <c r="C21" s="40"/>
      <c r="D21" s="5"/>
      <c r="F21" s="72"/>
      <c r="H21" s="4"/>
      <c r="I21" s="17"/>
    </row>
    <row r="22" spans="1:11" x14ac:dyDescent="0.25">
      <c r="A22" s="5"/>
      <c r="B22" s="5"/>
      <c r="C22" s="40"/>
      <c r="D22" s="5"/>
      <c r="F22" s="72"/>
      <c r="H22" s="4"/>
      <c r="I22" s="17"/>
    </row>
    <row r="23" spans="1:11" x14ac:dyDescent="0.25">
      <c r="A23" s="5"/>
      <c r="B23" s="5"/>
      <c r="C23" s="40"/>
      <c r="D23" s="5"/>
      <c r="F23" s="72"/>
      <c r="H23" s="4"/>
      <c r="I23" s="17"/>
    </row>
    <row r="24" spans="1:11" ht="13" x14ac:dyDescent="0.3">
      <c r="A24" s="5"/>
      <c r="B24" s="5"/>
      <c r="C24" s="35"/>
      <c r="D24" s="5"/>
      <c r="F24" s="72"/>
      <c r="H24" s="4"/>
      <c r="I24" s="17"/>
    </row>
    <row r="25" spans="1:11" ht="13" x14ac:dyDescent="0.3">
      <c r="A25" s="5"/>
      <c r="B25" s="5"/>
      <c r="C25" s="21" t="s">
        <v>15</v>
      </c>
      <c r="D25" s="5"/>
      <c r="F25" s="72"/>
      <c r="H25" s="4"/>
      <c r="I25" s="17"/>
    </row>
    <row r="26" spans="1:11" ht="13" x14ac:dyDescent="0.3">
      <c r="A26" s="5"/>
      <c r="B26" s="5"/>
      <c r="C26" s="35" t="s">
        <v>16</v>
      </c>
      <c r="D26" s="5"/>
      <c r="F26" s="72"/>
      <c r="H26" s="4"/>
      <c r="I26" s="17"/>
    </row>
    <row r="27" spans="1:11" ht="13" x14ac:dyDescent="0.3">
      <c r="A27" s="5"/>
      <c r="B27" s="5"/>
      <c r="C27" s="35" t="s">
        <v>17</v>
      </c>
      <c r="D27" s="5"/>
      <c r="F27" s="72"/>
      <c r="H27" s="4"/>
      <c r="I27" s="17"/>
      <c r="K27" s="21"/>
    </row>
    <row r="28" spans="1:11" ht="13" x14ac:dyDescent="0.3">
      <c r="A28" s="5"/>
      <c r="B28" s="5"/>
      <c r="C28" s="35"/>
      <c r="D28" s="5"/>
      <c r="F28" s="72"/>
      <c r="H28" s="4"/>
      <c r="I28" s="17"/>
    </row>
    <row r="29" spans="1:11" ht="13" x14ac:dyDescent="0.3">
      <c r="A29" s="5"/>
      <c r="B29" s="5"/>
      <c r="C29" s="35"/>
      <c r="D29" s="5"/>
      <c r="F29" s="72"/>
      <c r="H29" s="4"/>
      <c r="I29" s="17"/>
    </row>
    <row r="30" spans="1:11" x14ac:dyDescent="0.25">
      <c r="A30" s="5"/>
      <c r="B30" s="5"/>
      <c r="D30" s="5"/>
      <c r="F30" s="72"/>
      <c r="H30" s="4"/>
      <c r="I30" s="17"/>
    </row>
    <row r="31" spans="1:11" ht="13" x14ac:dyDescent="0.3">
      <c r="A31" s="5"/>
      <c r="B31" s="5"/>
      <c r="C31" s="21" t="s">
        <v>18</v>
      </c>
      <c r="D31" s="5"/>
      <c r="F31" s="72"/>
      <c r="H31" s="4"/>
      <c r="I31" s="17"/>
    </row>
    <row r="32" spans="1:11" ht="13" x14ac:dyDescent="0.3">
      <c r="A32" s="5"/>
      <c r="B32" s="5"/>
      <c r="C32" s="35" t="s">
        <v>19</v>
      </c>
      <c r="D32" s="5"/>
      <c r="F32" s="72"/>
      <c r="H32" s="4"/>
      <c r="I32" s="17"/>
    </row>
    <row r="33" spans="1:9" ht="13" x14ac:dyDescent="0.3">
      <c r="A33" s="5"/>
      <c r="B33" s="5"/>
      <c r="C33" s="35"/>
      <c r="D33" s="5"/>
      <c r="F33" s="72"/>
      <c r="H33" s="4"/>
      <c r="I33" s="17"/>
    </row>
    <row r="34" spans="1:9" ht="13" x14ac:dyDescent="0.3">
      <c r="A34" s="5"/>
      <c r="B34" s="5"/>
      <c r="C34" s="35"/>
      <c r="D34" s="5"/>
      <c r="F34" s="72"/>
      <c r="H34" s="4"/>
      <c r="I34" s="17"/>
    </row>
    <row r="35" spans="1:9" ht="13" x14ac:dyDescent="0.3">
      <c r="A35" s="5"/>
      <c r="B35" s="5"/>
      <c r="C35" s="35"/>
      <c r="D35" s="5"/>
      <c r="F35" s="72"/>
      <c r="H35" s="4"/>
      <c r="I35" s="17"/>
    </row>
    <row r="36" spans="1:9" ht="13" x14ac:dyDescent="0.3">
      <c r="A36" s="5"/>
      <c r="B36" s="5"/>
      <c r="C36" s="21" t="s">
        <v>20</v>
      </c>
      <c r="D36" s="5"/>
      <c r="F36" s="72"/>
      <c r="H36" s="4"/>
      <c r="I36" s="17"/>
    </row>
    <row r="37" spans="1:9" ht="13" x14ac:dyDescent="0.25">
      <c r="A37" s="5"/>
      <c r="B37" s="5"/>
      <c r="C37" s="83"/>
      <c r="D37" s="5"/>
      <c r="F37" s="72"/>
      <c r="H37" s="4"/>
      <c r="I37" s="17"/>
    </row>
    <row r="38" spans="1:9" x14ac:dyDescent="0.25">
      <c r="A38" s="5"/>
      <c r="B38" s="5"/>
      <c r="D38" s="5"/>
      <c r="F38" s="72"/>
      <c r="H38" s="4"/>
      <c r="I38" s="17"/>
    </row>
    <row r="39" spans="1:9" x14ac:dyDescent="0.25">
      <c r="A39" s="5"/>
      <c r="B39" s="5"/>
      <c r="D39" s="5"/>
      <c r="F39" s="72"/>
      <c r="H39" s="4"/>
      <c r="I39" s="17"/>
    </row>
    <row r="40" spans="1:9" ht="15" customHeight="1" thickBot="1" x14ac:dyDescent="0.35">
      <c r="A40" s="5"/>
      <c r="B40" s="5"/>
      <c r="C40" s="35" t="s">
        <v>61</v>
      </c>
      <c r="D40" s="5"/>
      <c r="F40" s="72"/>
      <c r="H40" s="4"/>
      <c r="I40" s="17"/>
    </row>
    <row r="41" spans="1:9" ht="13" x14ac:dyDescent="0.3">
      <c r="A41" s="5"/>
      <c r="B41" s="5"/>
      <c r="C41" s="41"/>
      <c r="D41" s="5"/>
      <c r="F41" s="72"/>
      <c r="H41" s="4"/>
      <c r="I41" s="17"/>
    </row>
    <row r="42" spans="1:9" ht="13" x14ac:dyDescent="0.3">
      <c r="A42" s="5"/>
      <c r="B42" s="5"/>
      <c r="C42" s="26"/>
      <c r="D42" s="5"/>
      <c r="F42" s="72"/>
      <c r="H42" s="4"/>
      <c r="I42" s="17"/>
    </row>
    <row r="43" spans="1:9" ht="13" x14ac:dyDescent="0.3">
      <c r="A43" s="34"/>
      <c r="B43" s="5"/>
      <c r="C43" s="26"/>
      <c r="D43" s="5"/>
      <c r="F43" s="72"/>
      <c r="H43" s="4"/>
      <c r="I43" s="17"/>
    </row>
    <row r="44" spans="1:9" x14ac:dyDescent="0.25">
      <c r="A44" s="5" t="s">
        <v>23</v>
      </c>
      <c r="B44" s="5"/>
      <c r="C44" s="21" t="s">
        <v>62</v>
      </c>
      <c r="D44" s="5"/>
      <c r="F44" s="72"/>
      <c r="G44" s="25">
        <f>G88</f>
        <v>0</v>
      </c>
      <c r="H44" s="4"/>
      <c r="I44" s="17"/>
    </row>
    <row r="45" spans="1:9" x14ac:dyDescent="0.25">
      <c r="A45" s="5"/>
      <c r="B45" s="5"/>
      <c r="D45" s="5"/>
      <c r="F45" s="72"/>
      <c r="H45" s="4"/>
      <c r="I45" s="17"/>
    </row>
    <row r="46" spans="1:9" x14ac:dyDescent="0.25">
      <c r="A46" s="5" t="s">
        <v>26</v>
      </c>
      <c r="B46" s="5"/>
      <c r="C46" s="21" t="s">
        <v>63</v>
      </c>
      <c r="D46" s="5"/>
      <c r="F46" s="72"/>
      <c r="G46" s="25">
        <f>G202</f>
        <v>0</v>
      </c>
      <c r="H46" s="4"/>
      <c r="I46" s="17"/>
    </row>
    <row r="47" spans="1:9" x14ac:dyDescent="0.25">
      <c r="A47" s="5"/>
      <c r="B47" s="5"/>
      <c r="D47" s="5"/>
      <c r="F47" s="72"/>
      <c r="H47" s="4"/>
      <c r="I47" s="17"/>
    </row>
    <row r="48" spans="1:9" x14ac:dyDescent="0.25">
      <c r="A48" s="5" t="s">
        <v>29</v>
      </c>
      <c r="B48" s="5"/>
      <c r="C48" s="21" t="s">
        <v>64</v>
      </c>
      <c r="D48" s="5"/>
      <c r="F48" s="72"/>
      <c r="G48" s="25">
        <v>0</v>
      </c>
      <c r="H48" s="4"/>
      <c r="I48" s="17"/>
    </row>
    <row r="49" spans="1:9" x14ac:dyDescent="0.25">
      <c r="A49" s="5"/>
      <c r="B49" s="5"/>
      <c r="D49" s="5"/>
      <c r="F49" s="72"/>
      <c r="H49" s="4"/>
      <c r="I49" s="17"/>
    </row>
    <row r="50" spans="1:9" x14ac:dyDescent="0.25">
      <c r="A50" s="5" t="s">
        <v>32</v>
      </c>
      <c r="B50" s="5"/>
      <c r="C50" s="21" t="s">
        <v>65</v>
      </c>
      <c r="D50" s="5"/>
      <c r="F50" s="72"/>
      <c r="G50" s="25">
        <f>G266</f>
        <v>0</v>
      </c>
      <c r="H50" s="4"/>
      <c r="I50" s="17"/>
    </row>
    <row r="51" spans="1:9" x14ac:dyDescent="0.25">
      <c r="A51" s="5"/>
      <c r="B51" s="5"/>
      <c r="D51" s="5"/>
      <c r="F51" s="72"/>
      <c r="H51" s="4"/>
      <c r="I51" s="17"/>
    </row>
    <row r="52" spans="1:9" s="22" customFormat="1" x14ac:dyDescent="0.25">
      <c r="A52" s="14"/>
      <c r="B52" s="14"/>
      <c r="C52" s="362"/>
      <c r="D52" s="14"/>
      <c r="E52" s="363"/>
      <c r="F52" s="74"/>
      <c r="G52" s="364"/>
      <c r="H52" s="15"/>
      <c r="I52" s="367"/>
    </row>
    <row r="53" spans="1:9" ht="13" x14ac:dyDescent="0.3">
      <c r="A53" s="5"/>
      <c r="B53" s="5"/>
      <c r="C53" s="21" t="s">
        <v>6</v>
      </c>
      <c r="D53" s="5"/>
      <c r="F53" s="72"/>
      <c r="G53" s="42">
        <f>SUM(G44:G52)</f>
        <v>0</v>
      </c>
      <c r="H53" s="4"/>
      <c r="I53" s="17"/>
    </row>
    <row r="54" spans="1:9" x14ac:dyDescent="0.25">
      <c r="A54" s="5"/>
      <c r="B54" s="5"/>
      <c r="D54" s="5"/>
      <c r="F54" s="72"/>
      <c r="H54" s="4"/>
      <c r="I54" s="17"/>
    </row>
    <row r="55" spans="1:9" x14ac:dyDescent="0.25">
      <c r="A55" s="5" t="s">
        <v>35</v>
      </c>
      <c r="B55" s="5"/>
      <c r="C55" s="21" t="s">
        <v>48</v>
      </c>
      <c r="D55" s="5" t="s">
        <v>49</v>
      </c>
      <c r="E55" s="24" t="s">
        <v>50</v>
      </c>
      <c r="F55" s="72"/>
      <c r="G55" s="25">
        <f>G53*E55%</f>
        <v>0</v>
      </c>
      <c r="H55" s="4"/>
      <c r="I55" s="17"/>
    </row>
    <row r="56" spans="1:9" x14ac:dyDescent="0.25">
      <c r="A56" s="5"/>
      <c r="B56" s="5"/>
      <c r="D56" s="5"/>
      <c r="F56" s="72"/>
      <c r="H56" s="4"/>
      <c r="I56" s="17"/>
    </row>
    <row r="57" spans="1:9" x14ac:dyDescent="0.25">
      <c r="A57" s="5" t="s">
        <v>38</v>
      </c>
      <c r="B57" s="5"/>
      <c r="C57" s="21" t="s">
        <v>52</v>
      </c>
      <c r="D57" s="5" t="s">
        <v>49</v>
      </c>
      <c r="E57" s="24" t="s">
        <v>50</v>
      </c>
      <c r="F57" s="72"/>
      <c r="G57" s="25">
        <f>G53*E57%</f>
        <v>0</v>
      </c>
      <c r="H57" s="4"/>
      <c r="I57" s="17"/>
    </row>
    <row r="58" spans="1:9" x14ac:dyDescent="0.25">
      <c r="A58" s="5"/>
      <c r="B58" s="5"/>
      <c r="D58" s="5"/>
      <c r="F58" s="72"/>
      <c r="H58" s="4"/>
      <c r="I58" s="17"/>
    </row>
    <row r="59" spans="1:9" x14ac:dyDescent="0.25">
      <c r="A59" s="5" t="s">
        <v>41</v>
      </c>
      <c r="B59" s="5"/>
      <c r="C59" s="21" t="s">
        <v>54</v>
      </c>
      <c r="D59" s="5" t="s">
        <v>49</v>
      </c>
      <c r="E59" s="24" t="s">
        <v>50</v>
      </c>
      <c r="F59" s="72"/>
      <c r="G59" s="25">
        <f>G53*E59%</f>
        <v>0</v>
      </c>
      <c r="H59" s="4"/>
      <c r="I59" s="17"/>
    </row>
    <row r="60" spans="1:9" x14ac:dyDescent="0.25">
      <c r="A60" s="5"/>
      <c r="B60" s="5"/>
      <c r="D60" s="5"/>
      <c r="F60" s="72"/>
      <c r="H60" s="4"/>
      <c r="I60" s="17"/>
    </row>
    <row r="61" spans="1:9" s="22" customFormat="1" x14ac:dyDescent="0.25">
      <c r="A61" s="14"/>
      <c r="B61" s="14"/>
      <c r="C61" s="362"/>
      <c r="D61" s="14"/>
      <c r="E61" s="363"/>
      <c r="F61" s="74"/>
      <c r="G61" s="364"/>
      <c r="H61" s="15"/>
      <c r="I61" s="367"/>
    </row>
    <row r="62" spans="1:9" ht="13" x14ac:dyDescent="0.3">
      <c r="A62" s="5"/>
      <c r="B62" s="5"/>
      <c r="C62" s="21" t="s">
        <v>6</v>
      </c>
      <c r="D62" s="5"/>
      <c r="F62" s="72"/>
      <c r="G62" s="42">
        <f>SUM(G53:G61)</f>
        <v>0</v>
      </c>
      <c r="H62" s="4"/>
      <c r="I62" s="17"/>
    </row>
    <row r="63" spans="1:9" x14ac:dyDescent="0.25">
      <c r="A63" s="5"/>
      <c r="B63" s="5"/>
      <c r="D63" s="5"/>
      <c r="F63" s="72"/>
      <c r="H63" s="4"/>
      <c r="I63" s="17"/>
    </row>
    <row r="64" spans="1:9" x14ac:dyDescent="0.25">
      <c r="A64" s="5" t="s">
        <v>44</v>
      </c>
      <c r="B64" s="5"/>
      <c r="C64" s="21" t="s">
        <v>66</v>
      </c>
      <c r="D64" s="5" t="s">
        <v>49</v>
      </c>
      <c r="E64" s="24" t="s">
        <v>57</v>
      </c>
      <c r="F64" s="72"/>
      <c r="G64" s="25">
        <f>G62*E64%</f>
        <v>0</v>
      </c>
      <c r="H64" s="4"/>
      <c r="I64" s="17"/>
    </row>
    <row r="65" spans="1:9" ht="13" thickBot="1" x14ac:dyDescent="0.3">
      <c r="A65" s="5"/>
      <c r="B65" s="5"/>
      <c r="D65" s="5"/>
      <c r="F65" s="72"/>
      <c r="H65" s="4"/>
      <c r="I65" s="17"/>
    </row>
    <row r="66" spans="1:9" s="23" customFormat="1" ht="13" thickBot="1" x14ac:dyDescent="0.3">
      <c r="A66" s="43"/>
      <c r="B66" s="43"/>
      <c r="C66" s="44"/>
      <c r="D66" s="43"/>
      <c r="E66" s="45"/>
      <c r="F66" s="75"/>
      <c r="G66" s="47"/>
      <c r="H66" s="46"/>
      <c r="I66" s="48"/>
    </row>
    <row r="67" spans="1:9" ht="14" thickTop="1" thickBot="1" x14ac:dyDescent="0.35">
      <c r="A67" s="5"/>
      <c r="B67" s="49"/>
      <c r="C67" s="21" t="s">
        <v>67</v>
      </c>
      <c r="D67" s="5"/>
      <c r="F67" s="76"/>
      <c r="G67" s="50">
        <f>SUM(G62:G66)</f>
        <v>0</v>
      </c>
      <c r="H67" s="51"/>
      <c r="I67" s="17"/>
    </row>
    <row r="68" spans="1:9" ht="13.5" thickTop="1" x14ac:dyDescent="0.3">
      <c r="A68" s="5"/>
      <c r="B68" s="49"/>
      <c r="D68" s="5"/>
      <c r="F68" s="76"/>
      <c r="G68" s="52"/>
      <c r="H68" s="51"/>
      <c r="I68" s="17"/>
    </row>
    <row r="69" spans="1:9" ht="13" x14ac:dyDescent="0.3">
      <c r="A69" s="5"/>
      <c r="B69" s="49"/>
      <c r="D69" s="5"/>
      <c r="F69" s="76"/>
      <c r="G69" s="3"/>
      <c r="H69" s="51"/>
      <c r="I69" s="17"/>
    </row>
    <row r="70" spans="1:9" ht="13" x14ac:dyDescent="0.3">
      <c r="A70" s="5"/>
      <c r="B70" s="49"/>
      <c r="D70" s="5"/>
      <c r="F70" s="76"/>
      <c r="G70" s="3"/>
      <c r="H70" s="51"/>
      <c r="I70" s="17"/>
    </row>
    <row r="71" spans="1:9" ht="13" x14ac:dyDescent="0.3">
      <c r="A71" s="5"/>
      <c r="B71" s="49"/>
      <c r="C71" s="21" t="s">
        <v>68</v>
      </c>
      <c r="D71" s="5"/>
      <c r="F71" s="76"/>
      <c r="G71" s="3"/>
      <c r="H71" s="51"/>
      <c r="I71" s="17"/>
    </row>
    <row r="72" spans="1:9" ht="13" x14ac:dyDescent="0.3">
      <c r="A72" s="5"/>
      <c r="B72" s="49"/>
      <c r="D72" s="5"/>
      <c r="F72" s="76"/>
      <c r="G72" s="3"/>
      <c r="H72" s="51"/>
      <c r="I72" s="17"/>
    </row>
    <row r="73" spans="1:9" ht="13" x14ac:dyDescent="0.3">
      <c r="A73" s="5"/>
      <c r="B73" s="49"/>
      <c r="D73" s="5"/>
      <c r="F73" s="76"/>
      <c r="G73" s="3"/>
      <c r="H73" s="51"/>
      <c r="I73" s="17"/>
    </row>
    <row r="74" spans="1:9" ht="13" x14ac:dyDescent="0.3">
      <c r="A74" s="5"/>
      <c r="B74" s="49"/>
      <c r="D74" s="5"/>
      <c r="F74" s="76"/>
      <c r="G74" s="3"/>
      <c r="H74" s="51"/>
      <c r="I74" s="17"/>
    </row>
    <row r="75" spans="1:9" ht="13" x14ac:dyDescent="0.3">
      <c r="A75" s="5"/>
      <c r="B75" s="49"/>
      <c r="D75" s="5"/>
      <c r="F75" s="76"/>
      <c r="G75" s="3"/>
      <c r="H75" s="51"/>
      <c r="I75" s="17"/>
    </row>
    <row r="76" spans="1:9" ht="13" x14ac:dyDescent="0.3">
      <c r="A76" s="5"/>
      <c r="B76" s="49"/>
      <c r="D76" s="5"/>
      <c r="F76" s="76"/>
      <c r="G76" s="3"/>
      <c r="H76" s="51"/>
      <c r="I76" s="17"/>
    </row>
    <row r="77" spans="1:9" ht="13.5" thickBot="1" x14ac:dyDescent="0.35">
      <c r="A77" s="34" t="s">
        <v>23</v>
      </c>
      <c r="B77" s="5"/>
      <c r="C77" s="35" t="s">
        <v>62</v>
      </c>
      <c r="D77" s="5"/>
      <c r="F77" s="72"/>
      <c r="H77" s="4"/>
      <c r="I77" s="17"/>
    </row>
    <row r="78" spans="1:9" x14ac:dyDescent="0.25">
      <c r="A78" s="43"/>
      <c r="B78" s="43"/>
      <c r="C78" s="53"/>
      <c r="D78" s="5"/>
      <c r="F78" s="72"/>
      <c r="H78" s="4"/>
      <c r="I78" s="17"/>
    </row>
    <row r="79" spans="1:9" x14ac:dyDescent="0.25">
      <c r="A79" s="5" t="s">
        <v>23</v>
      </c>
      <c r="B79" s="5"/>
      <c r="C79" s="21" t="s">
        <v>69</v>
      </c>
      <c r="D79" s="5"/>
      <c r="F79" s="72"/>
      <c r="G79" s="25">
        <f>G119</f>
        <v>0</v>
      </c>
      <c r="H79" s="4"/>
      <c r="I79" s="17"/>
    </row>
    <row r="80" spans="1:9" x14ac:dyDescent="0.25">
      <c r="A80" s="5" t="s">
        <v>26</v>
      </c>
      <c r="B80" s="5"/>
      <c r="C80" s="6" t="s">
        <v>70</v>
      </c>
      <c r="D80" s="5"/>
      <c r="F80" s="72"/>
      <c r="G80" s="25">
        <f>G132</f>
        <v>0</v>
      </c>
      <c r="H80" s="4"/>
      <c r="I80" s="17"/>
    </row>
    <row r="81" spans="1:9" x14ac:dyDescent="0.25">
      <c r="A81" s="5" t="s">
        <v>29</v>
      </c>
      <c r="B81" s="5"/>
      <c r="C81" s="6" t="s">
        <v>71</v>
      </c>
      <c r="D81" s="5"/>
      <c r="F81" s="72"/>
      <c r="G81" s="25">
        <f>G141</f>
        <v>0</v>
      </c>
      <c r="H81" s="4"/>
      <c r="I81" s="17"/>
    </row>
    <row r="82" spans="1:9" x14ac:dyDescent="0.25">
      <c r="A82" s="5" t="s">
        <v>32</v>
      </c>
      <c r="B82" s="5"/>
      <c r="C82" s="21" t="s">
        <v>72</v>
      </c>
      <c r="D82" s="5"/>
      <c r="F82" s="72"/>
      <c r="G82" s="25">
        <f>G149</f>
        <v>0</v>
      </c>
      <c r="H82" s="4"/>
      <c r="I82" s="17"/>
    </row>
    <row r="83" spans="1:9" x14ac:dyDescent="0.25">
      <c r="A83" s="5" t="s">
        <v>35</v>
      </c>
      <c r="B83" s="5"/>
      <c r="C83" s="21" t="s">
        <v>73</v>
      </c>
      <c r="D83" s="5"/>
      <c r="F83" s="72"/>
      <c r="G83" s="25">
        <f>G161</f>
        <v>0</v>
      </c>
      <c r="H83" s="4"/>
      <c r="I83" s="17"/>
    </row>
    <row r="84" spans="1:9" x14ac:dyDescent="0.25">
      <c r="A84" s="5" t="s">
        <v>38</v>
      </c>
      <c r="B84" s="5"/>
      <c r="C84" s="21" t="s">
        <v>40</v>
      </c>
      <c r="D84" s="5"/>
      <c r="F84" s="72"/>
      <c r="G84" s="25">
        <f>G176</f>
        <v>0</v>
      </c>
      <c r="H84" s="4"/>
      <c r="I84" s="17"/>
    </row>
    <row r="85" spans="1:9" x14ac:dyDescent="0.25">
      <c r="A85" s="5" t="s">
        <v>41</v>
      </c>
      <c r="B85" s="5"/>
      <c r="C85" s="21" t="s">
        <v>75</v>
      </c>
      <c r="D85" s="5"/>
      <c r="F85" s="72"/>
      <c r="G85" s="25">
        <f>G187</f>
        <v>0</v>
      </c>
      <c r="H85" s="4"/>
      <c r="I85" s="17"/>
    </row>
    <row r="86" spans="1:9" x14ac:dyDescent="0.25">
      <c r="A86" s="5" t="s">
        <v>44</v>
      </c>
      <c r="B86" s="5"/>
      <c r="C86" s="21" t="s">
        <v>76</v>
      </c>
      <c r="D86" s="5"/>
      <c r="F86" s="72"/>
      <c r="G86" s="25">
        <f>G191</f>
        <v>0</v>
      </c>
      <c r="H86" s="4"/>
      <c r="I86" s="17"/>
    </row>
    <row r="87" spans="1:9" x14ac:dyDescent="0.25">
      <c r="A87" s="14"/>
      <c r="B87" s="14"/>
      <c r="C87" s="362"/>
      <c r="D87" s="14"/>
      <c r="E87" s="363"/>
      <c r="F87" s="74"/>
      <c r="G87" s="364"/>
      <c r="H87" s="15"/>
      <c r="I87" s="17"/>
    </row>
    <row r="88" spans="1:9" ht="13" x14ac:dyDescent="0.3">
      <c r="A88" s="5"/>
      <c r="B88" s="5"/>
      <c r="C88" s="21" t="s">
        <v>77</v>
      </c>
      <c r="D88" s="5"/>
      <c r="F88" s="72"/>
      <c r="G88" s="42">
        <f>SUM(G79:G87)</f>
        <v>0</v>
      </c>
      <c r="H88" s="4"/>
      <c r="I88" s="17"/>
    </row>
    <row r="89" spans="1:9" ht="13" x14ac:dyDescent="0.3">
      <c r="A89" s="5"/>
      <c r="B89" s="5"/>
      <c r="D89" s="5"/>
      <c r="F89" s="72"/>
      <c r="G89" s="42"/>
      <c r="H89" s="4"/>
      <c r="I89" s="17"/>
    </row>
    <row r="90" spans="1:9" ht="13" x14ac:dyDescent="0.3">
      <c r="A90" s="5"/>
      <c r="B90" s="5"/>
      <c r="C90" s="21" t="s">
        <v>78</v>
      </c>
      <c r="D90" s="5"/>
      <c r="F90" s="72"/>
      <c r="G90" s="42"/>
      <c r="H90" s="4"/>
      <c r="I90" s="17"/>
    </row>
    <row r="91" spans="1:9" ht="13" x14ac:dyDescent="0.3">
      <c r="A91" s="5"/>
      <c r="B91" s="5"/>
      <c r="D91" s="5"/>
      <c r="F91" s="72"/>
      <c r="G91" s="42"/>
      <c r="H91" s="4"/>
      <c r="I91" s="17"/>
    </row>
    <row r="92" spans="1:9" ht="13" x14ac:dyDescent="0.3">
      <c r="A92" s="5"/>
      <c r="B92" s="5"/>
      <c r="D92" s="5"/>
      <c r="F92" s="72"/>
      <c r="G92" s="42"/>
      <c r="H92" s="4"/>
      <c r="I92" s="17"/>
    </row>
    <row r="93" spans="1:9" ht="13" x14ac:dyDescent="0.3">
      <c r="A93" s="5"/>
      <c r="B93" s="5"/>
      <c r="D93" s="5"/>
      <c r="F93" s="72"/>
      <c r="G93" s="42"/>
      <c r="H93" s="4"/>
      <c r="I93" s="17"/>
    </row>
    <row r="94" spans="1:9" ht="13" x14ac:dyDescent="0.3">
      <c r="A94" s="5"/>
      <c r="B94" s="5"/>
      <c r="D94" s="5"/>
      <c r="F94" s="72"/>
      <c r="G94" s="42"/>
      <c r="H94" s="4"/>
      <c r="I94" s="17"/>
    </row>
    <row r="95" spans="1:9" x14ac:dyDescent="0.25">
      <c r="A95" s="5" t="s">
        <v>23</v>
      </c>
      <c r="B95" s="5"/>
      <c r="C95" s="21" t="s">
        <v>69</v>
      </c>
      <c r="D95" s="5"/>
      <c r="F95" s="72"/>
      <c r="H95" s="4"/>
      <c r="I95" s="17"/>
    </row>
    <row r="96" spans="1:9" x14ac:dyDescent="0.25">
      <c r="A96" s="14"/>
      <c r="B96" s="14"/>
      <c r="C96" s="369"/>
      <c r="D96" s="5"/>
      <c r="F96" s="72"/>
      <c r="H96" s="4"/>
      <c r="I96" s="17"/>
    </row>
    <row r="97" spans="1:9" ht="37.5" x14ac:dyDescent="0.25">
      <c r="A97" s="5" t="s">
        <v>23</v>
      </c>
      <c r="B97" s="5" t="s">
        <v>79</v>
      </c>
      <c r="C97" s="21" t="s">
        <v>456</v>
      </c>
      <c r="D97" s="5" t="s">
        <v>81</v>
      </c>
      <c r="E97" s="24" t="s">
        <v>457</v>
      </c>
      <c r="F97" s="72"/>
      <c r="G97" s="25">
        <f>E97*F97</f>
        <v>0</v>
      </c>
      <c r="H97" s="4"/>
      <c r="I97" s="17"/>
    </row>
    <row r="98" spans="1:9" ht="37.5" x14ac:dyDescent="0.25">
      <c r="A98" s="5" t="s">
        <v>26</v>
      </c>
      <c r="B98" s="5" t="s">
        <v>83</v>
      </c>
      <c r="C98" s="21" t="s">
        <v>458</v>
      </c>
      <c r="D98" s="5" t="s">
        <v>85</v>
      </c>
      <c r="E98" s="24" t="s">
        <v>459</v>
      </c>
      <c r="F98" s="72"/>
      <c r="G98" s="25">
        <f t="shared" ref="G98:G117" si="0">E98*F98</f>
        <v>0</v>
      </c>
      <c r="H98" s="4"/>
      <c r="I98" s="17"/>
    </row>
    <row r="99" spans="1:9" s="13" customFormat="1" ht="37.5" x14ac:dyDescent="0.25">
      <c r="A99" s="5" t="s">
        <v>29</v>
      </c>
      <c r="B99" s="5" t="s">
        <v>87</v>
      </c>
      <c r="C99" s="6" t="s">
        <v>460</v>
      </c>
      <c r="D99" s="5" t="s">
        <v>81</v>
      </c>
      <c r="E99" s="7" t="s">
        <v>461</v>
      </c>
      <c r="F99" s="4"/>
      <c r="G99" s="9">
        <f t="shared" si="0"/>
        <v>0</v>
      </c>
      <c r="H99" s="4"/>
    </row>
    <row r="100" spans="1:9" x14ac:dyDescent="0.25">
      <c r="A100" s="5" t="s">
        <v>32</v>
      </c>
      <c r="B100" s="77" t="s">
        <v>90</v>
      </c>
      <c r="C100" s="21" t="s">
        <v>91</v>
      </c>
      <c r="D100" s="5" t="s">
        <v>81</v>
      </c>
      <c r="E100" s="24" t="s">
        <v>461</v>
      </c>
      <c r="F100" s="4"/>
      <c r="G100" s="9">
        <f t="shared" si="0"/>
        <v>0</v>
      </c>
      <c r="H100" s="4"/>
      <c r="I100" s="17"/>
    </row>
    <row r="101" spans="1:9" ht="25" x14ac:dyDescent="0.25">
      <c r="A101" s="5" t="s">
        <v>35</v>
      </c>
      <c r="B101" s="5" t="s">
        <v>92</v>
      </c>
      <c r="C101" s="21" t="s">
        <v>462</v>
      </c>
      <c r="D101" s="5" t="s">
        <v>81</v>
      </c>
      <c r="E101" s="24" t="s">
        <v>126</v>
      </c>
      <c r="F101" s="72"/>
      <c r="G101" s="25">
        <f t="shared" si="0"/>
        <v>0</v>
      </c>
      <c r="H101" s="4"/>
      <c r="I101" s="17"/>
    </row>
    <row r="102" spans="1:9" x14ac:dyDescent="0.25">
      <c r="A102" s="5" t="s">
        <v>38</v>
      </c>
      <c r="B102" s="5" t="s">
        <v>95</v>
      </c>
      <c r="C102" s="21" t="s">
        <v>104</v>
      </c>
      <c r="D102" s="5" t="s">
        <v>81</v>
      </c>
      <c r="E102" s="24" t="s">
        <v>126</v>
      </c>
      <c r="F102" s="72"/>
      <c r="G102" s="25">
        <f t="shared" si="0"/>
        <v>0</v>
      </c>
      <c r="H102" s="4"/>
      <c r="I102" s="17"/>
    </row>
    <row r="103" spans="1:9" ht="25" x14ac:dyDescent="0.25">
      <c r="A103" s="5" t="s">
        <v>41</v>
      </c>
      <c r="B103" s="5" t="s">
        <v>100</v>
      </c>
      <c r="C103" s="21" t="s">
        <v>463</v>
      </c>
      <c r="D103" s="5" t="s">
        <v>81</v>
      </c>
      <c r="E103" s="24" t="s">
        <v>448</v>
      </c>
      <c r="F103" s="4"/>
      <c r="G103" s="25">
        <f t="shared" si="0"/>
        <v>0</v>
      </c>
      <c r="H103" s="4"/>
      <c r="I103" s="17"/>
    </row>
    <row r="104" spans="1:9" x14ac:dyDescent="0.25">
      <c r="A104" s="5" t="s">
        <v>44</v>
      </c>
      <c r="B104" s="5" t="s">
        <v>103</v>
      </c>
      <c r="C104" s="21" t="s">
        <v>104</v>
      </c>
      <c r="D104" s="5" t="s">
        <v>81</v>
      </c>
      <c r="E104" s="24" t="s">
        <v>448</v>
      </c>
      <c r="F104" s="4"/>
      <c r="G104" s="25">
        <f t="shared" si="0"/>
        <v>0</v>
      </c>
      <c r="H104" s="4"/>
      <c r="I104" s="17"/>
    </row>
    <row r="105" spans="1:9" x14ac:dyDescent="0.25">
      <c r="A105" s="5" t="s">
        <v>47</v>
      </c>
      <c r="B105" s="5" t="s">
        <v>464</v>
      </c>
      <c r="C105" s="21" t="s">
        <v>465</v>
      </c>
      <c r="D105" s="5" t="s">
        <v>81</v>
      </c>
      <c r="E105" s="24" t="s">
        <v>466</v>
      </c>
      <c r="F105" s="4"/>
      <c r="G105" s="25">
        <f t="shared" si="0"/>
        <v>0</v>
      </c>
      <c r="H105" s="4"/>
      <c r="I105" s="17"/>
    </row>
    <row r="106" spans="1:9" x14ac:dyDescent="0.25">
      <c r="A106" s="5" t="s">
        <v>51</v>
      </c>
      <c r="B106" s="5" t="s">
        <v>467</v>
      </c>
      <c r="C106" s="21" t="s">
        <v>104</v>
      </c>
      <c r="D106" s="5" t="s">
        <v>81</v>
      </c>
      <c r="E106" s="24" t="s">
        <v>466</v>
      </c>
      <c r="F106" s="4"/>
      <c r="G106" s="25">
        <f t="shared" si="0"/>
        <v>0</v>
      </c>
      <c r="H106" s="4"/>
      <c r="I106" s="17"/>
    </row>
    <row r="107" spans="1:9" ht="37.5" x14ac:dyDescent="0.25">
      <c r="A107" s="5" t="s">
        <v>53</v>
      </c>
      <c r="B107" s="5" t="s">
        <v>105</v>
      </c>
      <c r="C107" s="21" t="s">
        <v>468</v>
      </c>
      <c r="D107" s="5" t="s">
        <v>81</v>
      </c>
      <c r="E107" s="24" t="s">
        <v>326</v>
      </c>
      <c r="F107" s="4"/>
      <c r="G107" s="25">
        <f t="shared" si="0"/>
        <v>0</v>
      </c>
      <c r="H107" s="4"/>
      <c r="I107" s="17"/>
    </row>
    <row r="108" spans="1:9" ht="25" x14ac:dyDescent="0.25">
      <c r="A108" s="5" t="s">
        <v>55</v>
      </c>
      <c r="B108" s="5" t="s">
        <v>108</v>
      </c>
      <c r="C108" s="21" t="s">
        <v>469</v>
      </c>
      <c r="D108" s="5" t="s">
        <v>81</v>
      </c>
      <c r="E108" s="24" t="s">
        <v>470</v>
      </c>
      <c r="F108" s="4"/>
      <c r="G108" s="25">
        <f t="shared" si="0"/>
        <v>0</v>
      </c>
      <c r="H108" s="4"/>
      <c r="I108" s="17"/>
    </row>
    <row r="109" spans="1:9" ht="25" x14ac:dyDescent="0.25">
      <c r="A109" s="5" t="s">
        <v>111</v>
      </c>
      <c r="B109" s="5" t="s">
        <v>112</v>
      </c>
      <c r="C109" s="21" t="s">
        <v>113</v>
      </c>
      <c r="D109" s="5" t="s">
        <v>81</v>
      </c>
      <c r="E109" s="24" t="s">
        <v>326</v>
      </c>
      <c r="F109" s="4"/>
      <c r="G109" s="25">
        <f t="shared" si="0"/>
        <v>0</v>
      </c>
      <c r="H109" s="4"/>
      <c r="I109" s="17"/>
    </row>
    <row r="110" spans="1:9" x14ac:dyDescent="0.25">
      <c r="A110" s="5" t="s">
        <v>114</v>
      </c>
      <c r="B110" s="5" t="s">
        <v>115</v>
      </c>
      <c r="C110" s="21" t="s">
        <v>471</v>
      </c>
      <c r="D110" s="5" t="s">
        <v>117</v>
      </c>
      <c r="E110" s="24" t="s">
        <v>472</v>
      </c>
      <c r="F110" s="4"/>
      <c r="G110" s="25">
        <f t="shared" si="0"/>
        <v>0</v>
      </c>
      <c r="H110" s="4"/>
      <c r="I110" s="17"/>
    </row>
    <row r="111" spans="1:9" ht="25" x14ac:dyDescent="0.25">
      <c r="A111" s="5" t="s">
        <v>119</v>
      </c>
      <c r="B111" s="5" t="s">
        <v>473</v>
      </c>
      <c r="C111" s="21" t="s">
        <v>474</v>
      </c>
      <c r="D111" s="5" t="s">
        <v>125</v>
      </c>
      <c r="E111" s="24" t="s">
        <v>475</v>
      </c>
      <c r="F111" s="4"/>
      <c r="G111" s="25">
        <f t="shared" si="0"/>
        <v>0</v>
      </c>
      <c r="H111" s="4"/>
      <c r="I111" s="17"/>
    </row>
    <row r="112" spans="1:9" x14ac:dyDescent="0.25">
      <c r="A112" s="5" t="s">
        <v>123</v>
      </c>
      <c r="B112" s="5" t="s">
        <v>476</v>
      </c>
      <c r="C112" s="21" t="s">
        <v>477</v>
      </c>
      <c r="D112" s="5" t="s">
        <v>125</v>
      </c>
      <c r="E112" s="24" t="s">
        <v>130</v>
      </c>
      <c r="F112" s="4"/>
      <c r="G112" s="25">
        <f t="shared" si="0"/>
        <v>0</v>
      </c>
      <c r="H112" s="4"/>
      <c r="I112" s="17"/>
    </row>
    <row r="113" spans="1:9" x14ac:dyDescent="0.25">
      <c r="A113" s="5" t="s">
        <v>127</v>
      </c>
      <c r="B113" s="5" t="s">
        <v>478</v>
      </c>
      <c r="C113" s="21" t="s">
        <v>479</v>
      </c>
      <c r="D113" s="5" t="s">
        <v>125</v>
      </c>
      <c r="E113" s="24" t="s">
        <v>480</v>
      </c>
      <c r="F113" s="4"/>
      <c r="G113" s="25">
        <f t="shared" si="0"/>
        <v>0</v>
      </c>
      <c r="H113" s="4"/>
      <c r="I113" s="17"/>
    </row>
    <row r="114" spans="1:9" x14ac:dyDescent="0.25">
      <c r="A114" s="5" t="s">
        <v>410</v>
      </c>
      <c r="B114" s="5" t="s">
        <v>481</v>
      </c>
      <c r="C114" s="21" t="s">
        <v>482</v>
      </c>
      <c r="D114" s="5" t="s">
        <v>125</v>
      </c>
      <c r="E114" s="24" t="s">
        <v>475</v>
      </c>
      <c r="F114" s="4"/>
      <c r="G114" s="25">
        <f t="shared" si="0"/>
        <v>0</v>
      </c>
      <c r="H114" s="4"/>
      <c r="I114" s="17"/>
    </row>
    <row r="115" spans="1:9" x14ac:dyDescent="0.25">
      <c r="A115" s="5" t="s">
        <v>413</v>
      </c>
      <c r="B115" s="5" t="s">
        <v>483</v>
      </c>
      <c r="C115" s="21" t="s">
        <v>477</v>
      </c>
      <c r="D115" s="5" t="s">
        <v>125</v>
      </c>
      <c r="E115" s="24" t="s">
        <v>130</v>
      </c>
      <c r="F115" s="4"/>
      <c r="G115" s="25">
        <f t="shared" si="0"/>
        <v>0</v>
      </c>
      <c r="H115" s="4"/>
      <c r="I115" s="17"/>
    </row>
    <row r="116" spans="1:9" ht="25" x14ac:dyDescent="0.25">
      <c r="A116" s="5" t="s">
        <v>415</v>
      </c>
      <c r="B116" s="5" t="s">
        <v>120</v>
      </c>
      <c r="C116" s="21" t="s">
        <v>124</v>
      </c>
      <c r="D116" s="5" t="s">
        <v>125</v>
      </c>
      <c r="E116" s="24" t="s">
        <v>182</v>
      </c>
      <c r="F116" s="4"/>
      <c r="G116" s="25">
        <f t="shared" si="0"/>
        <v>0</v>
      </c>
      <c r="H116" s="4"/>
      <c r="I116" s="17"/>
    </row>
    <row r="117" spans="1:9" ht="25" x14ac:dyDescent="0.25">
      <c r="A117" s="5" t="s">
        <v>417</v>
      </c>
      <c r="B117" s="5" t="s">
        <v>120</v>
      </c>
      <c r="C117" s="21" t="s">
        <v>128</v>
      </c>
      <c r="D117" s="5" t="s">
        <v>129</v>
      </c>
      <c r="E117" s="24" t="s">
        <v>130</v>
      </c>
      <c r="F117" s="72"/>
      <c r="G117" s="25">
        <f t="shared" si="0"/>
        <v>0</v>
      </c>
      <c r="H117" s="4"/>
      <c r="I117" s="17"/>
    </row>
    <row r="118" spans="1:9" s="22" customFormat="1" x14ac:dyDescent="0.25">
      <c r="A118" s="14"/>
      <c r="B118" s="14"/>
      <c r="C118" s="362"/>
      <c r="D118" s="14"/>
      <c r="E118" s="363"/>
      <c r="F118" s="74"/>
      <c r="G118" s="364"/>
      <c r="H118" s="15"/>
      <c r="I118" s="367"/>
    </row>
    <row r="119" spans="1:9" ht="13" x14ac:dyDescent="0.3">
      <c r="A119" s="5"/>
      <c r="B119" s="5"/>
      <c r="C119" s="21" t="s">
        <v>131</v>
      </c>
      <c r="D119" s="5"/>
      <c r="F119" s="72"/>
      <c r="G119" s="42">
        <f>SUM(G97:G118)</f>
        <v>0</v>
      </c>
      <c r="H119" s="4"/>
      <c r="I119" s="17"/>
    </row>
    <row r="120" spans="1:9" ht="13" x14ac:dyDescent="0.3">
      <c r="A120" s="5"/>
      <c r="B120" s="5"/>
      <c r="D120" s="5"/>
      <c r="F120" s="72"/>
      <c r="G120" s="42"/>
      <c r="H120" s="4"/>
      <c r="I120" s="17"/>
    </row>
    <row r="121" spans="1:9" x14ac:dyDescent="0.25">
      <c r="A121" s="19" t="s">
        <v>26</v>
      </c>
      <c r="B121" s="5"/>
      <c r="C121" s="6" t="s">
        <v>70</v>
      </c>
      <c r="E121" s="7"/>
      <c r="G121" s="9"/>
    </row>
    <row r="122" spans="1:9" x14ac:dyDescent="0.25">
      <c r="A122" s="370"/>
      <c r="B122" s="14"/>
      <c r="C122" s="10"/>
      <c r="E122" s="7"/>
      <c r="G122" s="9"/>
    </row>
    <row r="123" spans="1:9" ht="37.5" x14ac:dyDescent="0.25">
      <c r="A123" s="19" t="s">
        <v>23</v>
      </c>
      <c r="B123" s="5" t="s">
        <v>134</v>
      </c>
      <c r="C123" s="6" t="s">
        <v>484</v>
      </c>
      <c r="D123" s="19" t="s">
        <v>81</v>
      </c>
      <c r="E123" s="7" t="s">
        <v>448</v>
      </c>
      <c r="G123" s="9">
        <f t="shared" ref="G123:G126" si="1">E123*F123</f>
        <v>0</v>
      </c>
    </row>
    <row r="124" spans="1:9" ht="25" x14ac:dyDescent="0.25">
      <c r="A124" s="19" t="s">
        <v>26</v>
      </c>
      <c r="B124" s="5" t="s">
        <v>139</v>
      </c>
      <c r="C124" s="6" t="s">
        <v>485</v>
      </c>
      <c r="D124" s="19" t="s">
        <v>85</v>
      </c>
      <c r="E124" s="7" t="s">
        <v>486</v>
      </c>
      <c r="G124" s="9">
        <f t="shared" si="1"/>
        <v>0</v>
      </c>
    </row>
    <row r="125" spans="1:9" x14ac:dyDescent="0.25">
      <c r="A125" s="19" t="s">
        <v>29</v>
      </c>
      <c r="B125" s="5" t="s">
        <v>142</v>
      </c>
      <c r="C125" s="6" t="s">
        <v>143</v>
      </c>
      <c r="D125" s="19" t="s">
        <v>85</v>
      </c>
      <c r="E125" s="7" t="s">
        <v>486</v>
      </c>
      <c r="G125" s="9">
        <f t="shared" si="1"/>
        <v>0</v>
      </c>
    </row>
    <row r="126" spans="1:9" ht="25" x14ac:dyDescent="0.25">
      <c r="A126" s="19" t="s">
        <v>32</v>
      </c>
      <c r="B126" s="5" t="s">
        <v>487</v>
      </c>
      <c r="C126" s="6" t="s">
        <v>488</v>
      </c>
      <c r="D126" s="19" t="s">
        <v>81</v>
      </c>
      <c r="E126" s="7" t="s">
        <v>489</v>
      </c>
      <c r="F126" s="8"/>
      <c r="G126" s="9">
        <f t="shared" si="1"/>
        <v>0</v>
      </c>
    </row>
    <row r="127" spans="1:9" ht="25" x14ac:dyDescent="0.25">
      <c r="A127" s="19" t="s">
        <v>35</v>
      </c>
      <c r="B127" s="5" t="s">
        <v>490</v>
      </c>
      <c r="C127" s="6" t="s">
        <v>491</v>
      </c>
      <c r="D127" s="19" t="s">
        <v>81</v>
      </c>
      <c r="E127" s="7" t="s">
        <v>492</v>
      </c>
      <c r="F127" s="8"/>
      <c r="G127" s="9">
        <f>E127*F127</f>
        <v>0</v>
      </c>
    </row>
    <row r="128" spans="1:9" ht="25" x14ac:dyDescent="0.25">
      <c r="A128" s="19" t="s">
        <v>38</v>
      </c>
      <c r="B128" s="5" t="s">
        <v>493</v>
      </c>
      <c r="C128" s="6" t="s">
        <v>494</v>
      </c>
      <c r="D128" s="19" t="s">
        <v>85</v>
      </c>
      <c r="E128" s="7" t="s">
        <v>495</v>
      </c>
      <c r="F128" s="8"/>
      <c r="G128" s="9">
        <f>E128*F128</f>
        <v>0</v>
      </c>
    </row>
    <row r="129" spans="1:8" x14ac:dyDescent="0.25">
      <c r="A129" s="19" t="s">
        <v>41</v>
      </c>
      <c r="B129" s="5" t="s">
        <v>496</v>
      </c>
      <c r="C129" s="6" t="s">
        <v>143</v>
      </c>
      <c r="D129" s="19" t="s">
        <v>85</v>
      </c>
      <c r="E129" s="7" t="s">
        <v>495</v>
      </c>
      <c r="F129" s="8"/>
      <c r="G129" s="9">
        <f>E129*F129</f>
        <v>0</v>
      </c>
    </row>
    <row r="130" spans="1:8" ht="25" x14ac:dyDescent="0.25">
      <c r="A130" s="19" t="s">
        <v>44</v>
      </c>
      <c r="B130" s="5" t="s">
        <v>497</v>
      </c>
      <c r="C130" s="6" t="s">
        <v>498</v>
      </c>
      <c r="D130" s="19" t="s">
        <v>117</v>
      </c>
      <c r="E130" s="7" t="s">
        <v>499</v>
      </c>
      <c r="F130" s="8"/>
      <c r="G130" s="9">
        <f>E130*F130</f>
        <v>0</v>
      </c>
    </row>
    <row r="131" spans="1:8" s="22" customFormat="1" x14ac:dyDescent="0.25">
      <c r="A131" s="370"/>
      <c r="B131" s="14"/>
      <c r="C131" s="10"/>
      <c r="D131" s="370"/>
      <c r="E131" s="12"/>
      <c r="F131" s="371"/>
      <c r="G131" s="11"/>
      <c r="H131" s="54"/>
    </row>
    <row r="132" spans="1:8" ht="13" x14ac:dyDescent="0.3">
      <c r="B132" s="5"/>
      <c r="C132" s="6" t="s">
        <v>131</v>
      </c>
      <c r="E132" s="7"/>
      <c r="G132" s="3">
        <f>SUM(G123:G131)</f>
        <v>0</v>
      </c>
    </row>
    <row r="133" spans="1:8" ht="13" x14ac:dyDescent="0.3">
      <c r="B133" s="5"/>
      <c r="C133" s="6"/>
      <c r="E133" s="7"/>
      <c r="G133" s="3"/>
    </row>
    <row r="134" spans="1:8" x14ac:dyDescent="0.25">
      <c r="A134" s="19" t="s">
        <v>29</v>
      </c>
      <c r="B134" s="5"/>
      <c r="C134" s="6" t="s">
        <v>71</v>
      </c>
      <c r="E134" s="7"/>
      <c r="G134" s="9"/>
    </row>
    <row r="135" spans="1:8" x14ac:dyDescent="0.25">
      <c r="A135" s="370"/>
      <c r="B135" s="14"/>
      <c r="C135" s="10"/>
      <c r="E135" s="7"/>
      <c r="G135" s="9"/>
    </row>
    <row r="136" spans="1:8" s="13" customFormat="1" ht="25" x14ac:dyDescent="0.25">
      <c r="A136" s="5" t="s">
        <v>23</v>
      </c>
      <c r="B136" s="5" t="s">
        <v>161</v>
      </c>
      <c r="C136" s="6" t="s">
        <v>500</v>
      </c>
      <c r="D136" s="5" t="s">
        <v>85</v>
      </c>
      <c r="E136" s="7" t="s">
        <v>501</v>
      </c>
      <c r="F136" s="4"/>
      <c r="G136" s="9">
        <f>E136*F136</f>
        <v>0</v>
      </c>
      <c r="H136" s="4"/>
    </row>
    <row r="137" spans="1:8" s="13" customFormat="1" x14ac:dyDescent="0.25">
      <c r="A137" s="5" t="s">
        <v>26</v>
      </c>
      <c r="B137" s="5" t="s">
        <v>164</v>
      </c>
      <c r="C137" s="6" t="s">
        <v>165</v>
      </c>
      <c r="D137" s="5" t="s">
        <v>85</v>
      </c>
      <c r="E137" s="7" t="s">
        <v>501</v>
      </c>
      <c r="F137" s="4"/>
      <c r="G137" s="9">
        <f>E137*F137</f>
        <v>0</v>
      </c>
      <c r="H137" s="4"/>
    </row>
    <row r="138" spans="1:8" s="13" customFormat="1" ht="25" x14ac:dyDescent="0.25">
      <c r="A138" s="5" t="s">
        <v>29</v>
      </c>
      <c r="B138" s="5" t="s">
        <v>502</v>
      </c>
      <c r="C138" s="6" t="s">
        <v>503</v>
      </c>
      <c r="D138" s="5" t="s">
        <v>85</v>
      </c>
      <c r="E138" s="7" t="s">
        <v>504</v>
      </c>
      <c r="F138" s="4"/>
      <c r="G138" s="9">
        <f t="shared" ref="G138" si="2">E138*F138</f>
        <v>0</v>
      </c>
      <c r="H138" s="4"/>
    </row>
    <row r="139" spans="1:8" s="13" customFormat="1" x14ac:dyDescent="0.25">
      <c r="A139" s="5" t="s">
        <v>32</v>
      </c>
      <c r="B139" s="5" t="s">
        <v>505</v>
      </c>
      <c r="C139" s="6" t="s">
        <v>506</v>
      </c>
      <c r="D139" s="5" t="s">
        <v>85</v>
      </c>
      <c r="E139" s="7" t="s">
        <v>504</v>
      </c>
      <c r="F139" s="4"/>
      <c r="G139" s="9">
        <f>E139*F139</f>
        <v>0</v>
      </c>
      <c r="H139" s="4"/>
    </row>
    <row r="140" spans="1:8" s="22" customFormat="1" x14ac:dyDescent="0.25">
      <c r="A140" s="370"/>
      <c r="B140" s="14"/>
      <c r="C140" s="10"/>
      <c r="D140" s="370"/>
      <c r="E140" s="12"/>
      <c r="F140" s="371"/>
      <c r="G140" s="11"/>
      <c r="H140" s="54"/>
    </row>
    <row r="141" spans="1:8" ht="13" x14ac:dyDescent="0.3">
      <c r="B141" s="5"/>
      <c r="C141" s="6" t="s">
        <v>131</v>
      </c>
      <c r="E141" s="7"/>
      <c r="G141" s="3">
        <f>SUM(G136:G140)</f>
        <v>0</v>
      </c>
    </row>
    <row r="142" spans="1:8" ht="13" x14ac:dyDescent="0.3">
      <c r="B142" s="5"/>
      <c r="C142" s="6"/>
      <c r="E142" s="7"/>
      <c r="G142" s="3"/>
    </row>
    <row r="143" spans="1:8" x14ac:dyDescent="0.25">
      <c r="A143" s="19" t="s">
        <v>32</v>
      </c>
      <c r="B143" s="5"/>
      <c r="C143" s="21" t="s">
        <v>72</v>
      </c>
      <c r="D143" s="5"/>
      <c r="E143" s="7"/>
      <c r="F143" s="8"/>
      <c r="G143" s="9"/>
    </row>
    <row r="144" spans="1:8" x14ac:dyDescent="0.25">
      <c r="A144" s="370"/>
      <c r="B144" s="14"/>
      <c r="C144" s="10"/>
      <c r="E144" s="7"/>
      <c r="F144" s="8"/>
      <c r="G144" s="9"/>
    </row>
    <row r="145" spans="1:8" x14ac:dyDescent="0.25">
      <c r="A145" s="19" t="s">
        <v>23</v>
      </c>
      <c r="B145" s="5" t="s">
        <v>169</v>
      </c>
      <c r="C145" s="6" t="s">
        <v>170</v>
      </c>
      <c r="D145" s="19" t="s">
        <v>85</v>
      </c>
      <c r="E145" s="7" t="s">
        <v>501</v>
      </c>
      <c r="F145" s="8"/>
      <c r="G145" s="9">
        <f t="shared" ref="G145:G147" si="3">E145*F145</f>
        <v>0</v>
      </c>
    </row>
    <row r="146" spans="1:8" ht="25" x14ac:dyDescent="0.25">
      <c r="A146" s="19" t="s">
        <v>26</v>
      </c>
      <c r="B146" s="5" t="s">
        <v>171</v>
      </c>
      <c r="C146" s="6" t="s">
        <v>172</v>
      </c>
      <c r="D146" s="19" t="s">
        <v>85</v>
      </c>
      <c r="E146" s="7" t="s">
        <v>501</v>
      </c>
      <c r="F146" s="8"/>
      <c r="G146" s="9">
        <f t="shared" si="3"/>
        <v>0</v>
      </c>
    </row>
    <row r="147" spans="1:8" s="13" customFormat="1" x14ac:dyDescent="0.25">
      <c r="A147" s="19" t="s">
        <v>29</v>
      </c>
      <c r="B147" s="5" t="s">
        <v>173</v>
      </c>
      <c r="C147" s="6" t="s">
        <v>174</v>
      </c>
      <c r="D147" s="5" t="s">
        <v>85</v>
      </c>
      <c r="E147" s="7" t="s">
        <v>501</v>
      </c>
      <c r="F147" s="4"/>
      <c r="G147" s="9">
        <f t="shared" si="3"/>
        <v>0</v>
      </c>
      <c r="H147" s="18"/>
    </row>
    <row r="148" spans="1:8" s="22" customFormat="1" x14ac:dyDescent="0.25">
      <c r="A148" s="370"/>
      <c r="B148" s="14"/>
      <c r="C148" s="10"/>
      <c r="D148" s="370"/>
      <c r="E148" s="12"/>
      <c r="F148" s="368"/>
      <c r="G148" s="11"/>
      <c r="H148" s="54"/>
    </row>
    <row r="149" spans="1:8" ht="13" x14ac:dyDescent="0.3">
      <c r="B149" s="5"/>
      <c r="C149" s="6" t="s">
        <v>131</v>
      </c>
      <c r="E149" s="7"/>
      <c r="F149" s="8"/>
      <c r="G149" s="3">
        <f>SUM(G145:G148)</f>
        <v>0</v>
      </c>
    </row>
    <row r="150" spans="1:8" ht="13" x14ac:dyDescent="0.3">
      <c r="B150" s="5"/>
      <c r="C150" s="6"/>
      <c r="E150" s="7"/>
      <c r="F150" s="8"/>
      <c r="G150" s="3"/>
    </row>
    <row r="151" spans="1:8" ht="13" x14ac:dyDescent="0.3">
      <c r="B151" s="5"/>
      <c r="C151" s="6"/>
      <c r="E151" s="7"/>
      <c r="F151" s="8"/>
      <c r="G151" s="3"/>
    </row>
    <row r="152" spans="1:8" x14ac:dyDescent="0.25">
      <c r="A152" s="19" t="s">
        <v>35</v>
      </c>
      <c r="B152" s="5"/>
      <c r="C152" s="6" t="s">
        <v>73</v>
      </c>
      <c r="E152" s="7"/>
      <c r="F152" s="8"/>
      <c r="G152" s="9"/>
    </row>
    <row r="153" spans="1:8" x14ac:dyDescent="0.25">
      <c r="A153" s="370"/>
      <c r="B153" s="14"/>
      <c r="C153" s="10"/>
      <c r="E153" s="7"/>
      <c r="F153" s="8"/>
      <c r="G153" s="9"/>
    </row>
    <row r="154" spans="1:8" ht="25" x14ac:dyDescent="0.25">
      <c r="A154" s="19" t="s">
        <v>23</v>
      </c>
      <c r="B154" s="5" t="s">
        <v>120</v>
      </c>
      <c r="C154" s="6" t="s">
        <v>507</v>
      </c>
      <c r="D154" s="19" t="s">
        <v>125</v>
      </c>
      <c r="E154" s="7" t="s">
        <v>130</v>
      </c>
      <c r="F154" s="8"/>
      <c r="G154" s="9">
        <f t="shared" ref="G154:G158" si="4">E154*F154</f>
        <v>0</v>
      </c>
    </row>
    <row r="155" spans="1:8" ht="25" x14ac:dyDescent="0.25">
      <c r="A155" s="19" t="s">
        <v>26</v>
      </c>
      <c r="B155" s="5" t="s">
        <v>120</v>
      </c>
      <c r="C155" s="6" t="s">
        <v>508</v>
      </c>
      <c r="D155" s="19" t="s">
        <v>125</v>
      </c>
      <c r="E155" s="7" t="s">
        <v>130</v>
      </c>
      <c r="F155" s="8"/>
      <c r="G155" s="9">
        <f t="shared" si="4"/>
        <v>0</v>
      </c>
    </row>
    <row r="156" spans="1:8" ht="25" x14ac:dyDescent="0.25">
      <c r="A156" s="19" t="s">
        <v>29</v>
      </c>
      <c r="B156" s="5" t="s">
        <v>212</v>
      </c>
      <c r="C156" s="6" t="s">
        <v>509</v>
      </c>
      <c r="D156" s="19" t="s">
        <v>181</v>
      </c>
      <c r="E156" s="7" t="s">
        <v>480</v>
      </c>
      <c r="F156" s="8"/>
      <c r="G156" s="9">
        <f t="shared" si="4"/>
        <v>0</v>
      </c>
    </row>
    <row r="157" spans="1:8" ht="25" x14ac:dyDescent="0.25">
      <c r="A157" s="19" t="s">
        <v>32</v>
      </c>
      <c r="B157" s="5" t="s">
        <v>201</v>
      </c>
      <c r="C157" s="6" t="s">
        <v>510</v>
      </c>
      <c r="D157" s="19" t="s">
        <v>181</v>
      </c>
      <c r="E157" s="7" t="s">
        <v>511</v>
      </c>
      <c r="F157" s="8"/>
      <c r="G157" s="9">
        <f t="shared" si="4"/>
        <v>0</v>
      </c>
    </row>
    <row r="158" spans="1:8" ht="25" x14ac:dyDescent="0.25">
      <c r="A158" s="19" t="s">
        <v>35</v>
      </c>
      <c r="B158" s="5" t="s">
        <v>206</v>
      </c>
      <c r="C158" s="6" t="s">
        <v>512</v>
      </c>
      <c r="D158" s="19" t="s">
        <v>81</v>
      </c>
      <c r="E158" s="7" t="s">
        <v>136</v>
      </c>
      <c r="F158" s="8"/>
      <c r="G158" s="9">
        <f t="shared" si="4"/>
        <v>0</v>
      </c>
    </row>
    <row r="159" spans="1:8" ht="37.5" x14ac:dyDescent="0.25">
      <c r="A159" s="19" t="s">
        <v>38</v>
      </c>
      <c r="B159" s="5" t="s">
        <v>209</v>
      </c>
      <c r="C159" s="6" t="s">
        <v>513</v>
      </c>
      <c r="D159" s="19" t="s">
        <v>85</v>
      </c>
      <c r="E159" s="7" t="s">
        <v>514</v>
      </c>
      <c r="F159" s="8"/>
      <c r="G159" s="9">
        <f>E159*F159</f>
        <v>0</v>
      </c>
    </row>
    <row r="160" spans="1:8" s="22" customFormat="1" x14ac:dyDescent="0.25">
      <c r="A160" s="370"/>
      <c r="B160" s="14"/>
      <c r="C160" s="10"/>
      <c r="D160" s="370"/>
      <c r="E160" s="12"/>
      <c r="F160" s="368"/>
      <c r="G160" s="11"/>
      <c r="H160" s="54"/>
    </row>
    <row r="161" spans="1:10" ht="13" x14ac:dyDescent="0.3">
      <c r="B161" s="5"/>
      <c r="C161" s="6" t="s">
        <v>131</v>
      </c>
      <c r="E161" s="7"/>
      <c r="F161" s="8"/>
      <c r="G161" s="3">
        <f>SUM(G154:G159)</f>
        <v>0</v>
      </c>
    </row>
    <row r="162" spans="1:10" ht="13" x14ac:dyDescent="0.3">
      <c r="B162" s="5"/>
      <c r="C162" s="6"/>
      <c r="E162" s="7"/>
      <c r="F162" s="8"/>
      <c r="G162" s="3"/>
    </row>
    <row r="163" spans="1:10" s="13" customFormat="1" x14ac:dyDescent="0.25">
      <c r="A163" s="5" t="s">
        <v>41</v>
      </c>
      <c r="B163" s="5"/>
      <c r="C163" s="6" t="s">
        <v>40</v>
      </c>
      <c r="D163" s="5"/>
      <c r="E163" s="7"/>
      <c r="F163" s="72"/>
      <c r="G163" s="9"/>
      <c r="H163" s="4"/>
    </row>
    <row r="164" spans="1:10" s="13" customFormat="1" x14ac:dyDescent="0.25">
      <c r="A164" s="14"/>
      <c r="B164" s="14"/>
      <c r="C164" s="10"/>
      <c r="D164" s="5"/>
      <c r="E164" s="7"/>
      <c r="F164" s="72"/>
      <c r="G164" s="9"/>
      <c r="H164" s="4"/>
    </row>
    <row r="165" spans="1:10" s="13" customFormat="1" ht="37.5" x14ac:dyDescent="0.25">
      <c r="A165" s="5" t="s">
        <v>23</v>
      </c>
      <c r="B165" s="57" t="s">
        <v>222</v>
      </c>
      <c r="C165" s="6" t="s">
        <v>515</v>
      </c>
      <c r="D165" s="5" t="s">
        <v>85</v>
      </c>
      <c r="E165" s="7" t="s">
        <v>516</v>
      </c>
      <c r="F165" s="72"/>
      <c r="G165" s="9">
        <f>E165*F165</f>
        <v>0</v>
      </c>
      <c r="H165" s="64"/>
      <c r="I165" s="17"/>
      <c r="J165" s="65"/>
    </row>
    <row r="166" spans="1:10" s="13" customFormat="1" ht="25" x14ac:dyDescent="0.25">
      <c r="A166" s="5" t="s">
        <v>26</v>
      </c>
      <c r="B166" s="57" t="s">
        <v>225</v>
      </c>
      <c r="C166" s="6" t="s">
        <v>517</v>
      </c>
      <c r="D166" s="5" t="s">
        <v>227</v>
      </c>
      <c r="E166" s="7" t="s">
        <v>182</v>
      </c>
      <c r="F166" s="4"/>
      <c r="G166" s="9">
        <f t="shared" ref="G166:G171" si="5">E166*F166</f>
        <v>0</v>
      </c>
      <c r="H166" s="64"/>
      <c r="I166" s="17"/>
      <c r="J166" s="65"/>
    </row>
    <row r="167" spans="1:10" ht="25" x14ac:dyDescent="0.25">
      <c r="A167" s="19" t="s">
        <v>29</v>
      </c>
      <c r="B167" s="5" t="s">
        <v>229</v>
      </c>
      <c r="C167" s="6" t="s">
        <v>230</v>
      </c>
      <c r="D167" s="19" t="s">
        <v>85</v>
      </c>
      <c r="E167" s="7" t="s">
        <v>516</v>
      </c>
      <c r="F167" s="8"/>
      <c r="G167" s="9">
        <f t="shared" si="5"/>
        <v>0</v>
      </c>
    </row>
    <row r="168" spans="1:10" s="13" customFormat="1" ht="25" x14ac:dyDescent="0.25">
      <c r="A168" s="19" t="s">
        <v>32</v>
      </c>
      <c r="B168" s="5" t="s">
        <v>83</v>
      </c>
      <c r="C168" s="6" t="s">
        <v>231</v>
      </c>
      <c r="D168" s="5" t="s">
        <v>85</v>
      </c>
      <c r="E168" s="7" t="s">
        <v>516</v>
      </c>
      <c r="F168" s="4"/>
      <c r="G168" s="9">
        <f t="shared" si="5"/>
        <v>0</v>
      </c>
      <c r="H168" s="4"/>
    </row>
    <row r="169" spans="1:10" ht="25" x14ac:dyDescent="0.25">
      <c r="A169" s="19" t="s">
        <v>35</v>
      </c>
      <c r="B169" s="5" t="s">
        <v>232</v>
      </c>
      <c r="C169" s="21" t="s">
        <v>233</v>
      </c>
      <c r="D169" s="5" t="s">
        <v>85</v>
      </c>
      <c r="E169" s="24" t="s">
        <v>516</v>
      </c>
      <c r="F169" s="72"/>
      <c r="G169" s="25">
        <f t="shared" si="5"/>
        <v>0</v>
      </c>
      <c r="H169" s="4"/>
      <c r="I169" s="17"/>
    </row>
    <row r="170" spans="1:10" s="13" customFormat="1" ht="25" x14ac:dyDescent="0.25">
      <c r="A170" s="19" t="s">
        <v>38</v>
      </c>
      <c r="B170" s="5" t="s">
        <v>234</v>
      </c>
      <c r="C170" s="6" t="s">
        <v>518</v>
      </c>
      <c r="D170" s="5" t="s">
        <v>81</v>
      </c>
      <c r="E170" s="7" t="s">
        <v>519</v>
      </c>
      <c r="F170" s="72"/>
      <c r="G170" s="9">
        <f t="shared" si="5"/>
        <v>0</v>
      </c>
      <c r="H170" s="4"/>
    </row>
    <row r="171" spans="1:10" s="13" customFormat="1" ht="25" x14ac:dyDescent="0.25">
      <c r="A171" s="19" t="s">
        <v>41</v>
      </c>
      <c r="B171" s="5" t="s">
        <v>237</v>
      </c>
      <c r="C171" s="6" t="s">
        <v>238</v>
      </c>
      <c r="D171" s="5" t="s">
        <v>81</v>
      </c>
      <c r="E171" s="7" t="s">
        <v>519</v>
      </c>
      <c r="F171" s="72"/>
      <c r="G171" s="9">
        <f t="shared" si="5"/>
        <v>0</v>
      </c>
      <c r="H171" s="4"/>
    </row>
    <row r="172" spans="1:10" s="13" customFormat="1" x14ac:dyDescent="0.25">
      <c r="A172" s="19" t="s">
        <v>44</v>
      </c>
      <c r="B172" s="57" t="s">
        <v>241</v>
      </c>
      <c r="C172" s="6" t="s">
        <v>242</v>
      </c>
      <c r="D172" s="5" t="s">
        <v>85</v>
      </c>
      <c r="E172" s="7" t="s">
        <v>516</v>
      </c>
      <c r="F172" s="72"/>
      <c r="G172" s="9">
        <f>E172*F172</f>
        <v>0</v>
      </c>
      <c r="H172" s="64"/>
      <c r="I172" s="17"/>
      <c r="J172" s="65"/>
    </row>
    <row r="173" spans="1:10" s="13" customFormat="1" ht="25" x14ac:dyDescent="0.25">
      <c r="A173" s="19" t="s">
        <v>47</v>
      </c>
      <c r="B173" s="57" t="s">
        <v>248</v>
      </c>
      <c r="C173" s="6" t="s">
        <v>520</v>
      </c>
      <c r="D173" s="5" t="s">
        <v>227</v>
      </c>
      <c r="E173" s="7" t="s">
        <v>486</v>
      </c>
      <c r="F173" s="72"/>
      <c r="G173" s="9">
        <f>E173*F173</f>
        <v>0</v>
      </c>
      <c r="H173" s="64"/>
      <c r="I173" s="17"/>
      <c r="J173" s="65"/>
    </row>
    <row r="174" spans="1:10" s="13" customFormat="1" x14ac:dyDescent="0.25">
      <c r="A174" s="19" t="s">
        <v>51</v>
      </c>
      <c r="B174" s="57" t="s">
        <v>251</v>
      </c>
      <c r="C174" s="6" t="s">
        <v>252</v>
      </c>
      <c r="D174" s="5" t="s">
        <v>85</v>
      </c>
      <c r="E174" s="7" t="s">
        <v>516</v>
      </c>
      <c r="F174" s="72"/>
      <c r="G174" s="9">
        <f>E174*F174</f>
        <v>0</v>
      </c>
      <c r="H174" s="64"/>
      <c r="I174" s="17"/>
      <c r="J174" s="65"/>
    </row>
    <row r="175" spans="1:10" s="16" customFormat="1" x14ac:dyDescent="0.25">
      <c r="A175" s="14"/>
      <c r="B175" s="14"/>
      <c r="C175" s="10"/>
      <c r="D175" s="14"/>
      <c r="E175" s="12"/>
      <c r="F175" s="74"/>
      <c r="G175" s="11"/>
      <c r="H175" s="15"/>
    </row>
    <row r="176" spans="1:10" s="13" customFormat="1" ht="13" x14ac:dyDescent="0.3">
      <c r="A176" s="5"/>
      <c r="B176" s="5"/>
      <c r="C176" s="6" t="s">
        <v>131</v>
      </c>
      <c r="D176" s="5"/>
      <c r="E176" s="7"/>
      <c r="F176" s="72"/>
      <c r="G176" s="3">
        <f>SUM(G165:G174)</f>
        <v>0</v>
      </c>
      <c r="H176" s="4"/>
    </row>
    <row r="177" spans="1:8" s="13" customFormat="1" ht="13" x14ac:dyDescent="0.3">
      <c r="A177" s="5"/>
      <c r="B177" s="5"/>
      <c r="C177" s="6"/>
      <c r="D177" s="5"/>
      <c r="E177" s="7"/>
      <c r="F177" s="72"/>
      <c r="G177" s="3"/>
      <c r="H177" s="4"/>
    </row>
    <row r="178" spans="1:8" x14ac:dyDescent="0.25">
      <c r="A178" s="19" t="s">
        <v>44</v>
      </c>
      <c r="B178" s="5"/>
      <c r="C178" s="6" t="s">
        <v>75</v>
      </c>
      <c r="E178" s="7"/>
      <c r="G178" s="9"/>
    </row>
    <row r="179" spans="1:8" x14ac:dyDescent="0.25">
      <c r="A179" s="370"/>
      <c r="B179" s="14"/>
      <c r="C179" s="10"/>
      <c r="E179" s="7"/>
      <c r="G179" s="9"/>
    </row>
    <row r="180" spans="1:8" ht="25" x14ac:dyDescent="0.25">
      <c r="A180" s="19" t="s">
        <v>23</v>
      </c>
      <c r="B180" s="5" t="s">
        <v>253</v>
      </c>
      <c r="C180" s="6" t="s">
        <v>521</v>
      </c>
      <c r="D180" s="19" t="s">
        <v>85</v>
      </c>
      <c r="E180" s="7" t="s">
        <v>459</v>
      </c>
      <c r="G180" s="9">
        <f t="shared" ref="G180:G185" si="6">E180*F180</f>
        <v>0</v>
      </c>
    </row>
    <row r="181" spans="1:8" ht="25" x14ac:dyDescent="0.25">
      <c r="A181" s="19" t="s">
        <v>26</v>
      </c>
      <c r="B181" s="5" t="s">
        <v>255</v>
      </c>
      <c r="C181" s="6" t="s">
        <v>522</v>
      </c>
      <c r="D181" s="19" t="s">
        <v>181</v>
      </c>
      <c r="E181" s="7" t="s">
        <v>523</v>
      </c>
      <c r="G181" s="9">
        <f t="shared" si="6"/>
        <v>0</v>
      </c>
    </row>
    <row r="182" spans="1:8" ht="25" x14ac:dyDescent="0.25">
      <c r="A182" s="19" t="s">
        <v>29</v>
      </c>
      <c r="B182" s="5">
        <v>592173362</v>
      </c>
      <c r="C182" s="6" t="s">
        <v>524</v>
      </c>
      <c r="D182" s="19" t="s">
        <v>125</v>
      </c>
      <c r="E182" s="7" t="s">
        <v>525</v>
      </c>
      <c r="G182" s="9">
        <f t="shared" si="6"/>
        <v>0</v>
      </c>
    </row>
    <row r="183" spans="1:8" ht="25" x14ac:dyDescent="0.25">
      <c r="A183" s="19" t="s">
        <v>32</v>
      </c>
      <c r="B183" s="5" t="s">
        <v>526</v>
      </c>
      <c r="C183" s="6" t="s">
        <v>527</v>
      </c>
      <c r="D183" s="19" t="s">
        <v>81</v>
      </c>
      <c r="E183" s="7" t="s">
        <v>152</v>
      </c>
      <c r="G183" s="9">
        <f t="shared" si="6"/>
        <v>0</v>
      </c>
    </row>
    <row r="184" spans="1:8" ht="25" x14ac:dyDescent="0.25">
      <c r="A184" s="19" t="s">
        <v>35</v>
      </c>
      <c r="B184" s="5" t="s">
        <v>276</v>
      </c>
      <c r="C184" s="6" t="s">
        <v>528</v>
      </c>
      <c r="D184" s="19" t="s">
        <v>85</v>
      </c>
      <c r="E184" s="7" t="s">
        <v>529</v>
      </c>
      <c r="F184" s="8"/>
      <c r="G184" s="9">
        <f t="shared" si="6"/>
        <v>0</v>
      </c>
    </row>
    <row r="185" spans="1:8" ht="25" x14ac:dyDescent="0.25">
      <c r="A185" s="19" t="s">
        <v>38</v>
      </c>
      <c r="B185" s="5" t="s">
        <v>282</v>
      </c>
      <c r="C185" s="6" t="s">
        <v>530</v>
      </c>
      <c r="D185" s="19" t="s">
        <v>284</v>
      </c>
      <c r="E185" s="7" t="s">
        <v>531</v>
      </c>
      <c r="F185" s="8"/>
      <c r="G185" s="9">
        <f t="shared" si="6"/>
        <v>0</v>
      </c>
      <c r="H185" s="4"/>
    </row>
    <row r="186" spans="1:8" s="22" customFormat="1" x14ac:dyDescent="0.25">
      <c r="A186" s="370"/>
      <c r="B186" s="14"/>
      <c r="C186" s="10"/>
      <c r="D186" s="370"/>
      <c r="E186" s="12"/>
      <c r="F186" s="371"/>
      <c r="G186" s="11"/>
      <c r="H186" s="54"/>
    </row>
    <row r="187" spans="1:8" ht="13" x14ac:dyDescent="0.3">
      <c r="B187" s="5"/>
      <c r="C187" s="6" t="s">
        <v>131</v>
      </c>
      <c r="E187" s="7"/>
      <c r="G187" s="3">
        <f>SUM(G180:G186)</f>
        <v>0</v>
      </c>
    </row>
    <row r="188" spans="1:8" ht="13" x14ac:dyDescent="0.3">
      <c r="B188" s="5"/>
      <c r="C188" s="6"/>
      <c r="E188" s="7"/>
      <c r="G188" s="3"/>
    </row>
    <row r="189" spans="1:8" ht="15" customHeight="1" x14ac:dyDescent="0.25">
      <c r="A189" s="19" t="s">
        <v>47</v>
      </c>
      <c r="B189" s="5"/>
      <c r="C189" s="6" t="s">
        <v>76</v>
      </c>
      <c r="E189" s="7"/>
      <c r="G189" s="9"/>
    </row>
    <row r="190" spans="1:8" x14ac:dyDescent="0.25">
      <c r="A190" s="370"/>
      <c r="B190" s="14"/>
      <c r="C190" s="10"/>
      <c r="E190" s="7"/>
      <c r="G190" s="9"/>
    </row>
    <row r="191" spans="1:8" ht="13" x14ac:dyDescent="0.3">
      <c r="A191" s="19" t="s">
        <v>23</v>
      </c>
      <c r="B191" s="5" t="s">
        <v>286</v>
      </c>
      <c r="C191" s="6" t="s">
        <v>532</v>
      </c>
      <c r="D191" s="19" t="s">
        <v>49</v>
      </c>
      <c r="E191" s="7" t="s">
        <v>50</v>
      </c>
      <c r="G191" s="3">
        <f>SUM(G80:G85)*E191%</f>
        <v>0</v>
      </c>
    </row>
    <row r="192" spans="1:8" ht="13" x14ac:dyDescent="0.3">
      <c r="B192" s="5"/>
      <c r="C192" s="6"/>
      <c r="E192" s="7"/>
      <c r="G192" s="3"/>
    </row>
    <row r="193" spans="1:10" ht="13" x14ac:dyDescent="0.3">
      <c r="B193" s="5"/>
      <c r="C193" s="6"/>
      <c r="E193" s="7"/>
      <c r="G193" s="3"/>
    </row>
    <row r="194" spans="1:10" ht="13" x14ac:dyDescent="0.3">
      <c r="B194" s="5"/>
      <c r="C194" s="6"/>
      <c r="E194" s="7"/>
      <c r="G194" s="3"/>
    </row>
    <row r="195" spans="1:10" ht="13" x14ac:dyDescent="0.3">
      <c r="B195" s="5"/>
      <c r="C195" s="6"/>
      <c r="E195" s="7"/>
      <c r="G195" s="3"/>
    </row>
    <row r="196" spans="1:10" ht="13.5" thickBot="1" x14ac:dyDescent="0.35">
      <c r="A196" s="55" t="s">
        <v>26</v>
      </c>
      <c r="B196" s="5"/>
      <c r="C196" s="26" t="s">
        <v>288</v>
      </c>
      <c r="E196" s="7"/>
      <c r="G196" s="9"/>
    </row>
    <row r="197" spans="1:10" x14ac:dyDescent="0.25">
      <c r="A197" s="56"/>
      <c r="B197" s="43"/>
      <c r="C197" s="27"/>
      <c r="E197" s="7"/>
      <c r="G197" s="9"/>
    </row>
    <row r="198" spans="1:10" x14ac:dyDescent="0.25">
      <c r="A198" s="19" t="s">
        <v>23</v>
      </c>
      <c r="B198" s="5"/>
      <c r="C198" s="6" t="s">
        <v>533</v>
      </c>
      <c r="E198" s="7"/>
      <c r="G198" s="9">
        <f>G214</f>
        <v>0</v>
      </c>
      <c r="H198" s="4"/>
      <c r="I198" s="17"/>
    </row>
    <row r="199" spans="1:10" x14ac:dyDescent="0.25">
      <c r="A199" s="19" t="s">
        <v>26</v>
      </c>
      <c r="B199" s="5"/>
      <c r="C199" s="6" t="s">
        <v>289</v>
      </c>
      <c r="E199" s="7"/>
      <c r="G199" s="9">
        <f>G225</f>
        <v>0</v>
      </c>
      <c r="H199" s="4"/>
      <c r="I199" s="17"/>
    </row>
    <row r="200" spans="1:10" x14ac:dyDescent="0.25">
      <c r="A200" s="19" t="s">
        <v>29</v>
      </c>
      <c r="B200" s="5"/>
      <c r="C200" s="6" t="s">
        <v>290</v>
      </c>
      <c r="E200" s="7"/>
      <c r="G200" s="9">
        <f>G240</f>
        <v>0</v>
      </c>
      <c r="H200" s="4"/>
      <c r="I200" s="17"/>
    </row>
    <row r="201" spans="1:10" s="22" customFormat="1" x14ac:dyDescent="0.25">
      <c r="A201" s="370"/>
      <c r="B201" s="14"/>
      <c r="C201" s="10"/>
      <c r="D201" s="370"/>
      <c r="E201" s="12"/>
      <c r="F201" s="371"/>
      <c r="G201" s="11"/>
      <c r="H201" s="54"/>
      <c r="I201" s="366"/>
      <c r="J201" s="366"/>
    </row>
    <row r="202" spans="1:10" ht="13" x14ac:dyDescent="0.3">
      <c r="B202" s="5"/>
      <c r="C202" s="6" t="s">
        <v>131</v>
      </c>
      <c r="E202" s="7"/>
      <c r="G202" s="3">
        <f>SUM(G198:G201)</f>
        <v>0</v>
      </c>
    </row>
    <row r="203" spans="1:10" ht="13" x14ac:dyDescent="0.3">
      <c r="B203" s="5"/>
      <c r="C203" s="6"/>
      <c r="E203" s="7"/>
      <c r="G203" s="3"/>
    </row>
    <row r="204" spans="1:10" ht="13" x14ac:dyDescent="0.3">
      <c r="B204" s="5"/>
      <c r="C204" s="6"/>
      <c r="E204" s="7"/>
      <c r="G204" s="3"/>
    </row>
    <row r="205" spans="1:10" x14ac:dyDescent="0.25">
      <c r="A205" s="19" t="s">
        <v>23</v>
      </c>
      <c r="B205" s="5"/>
      <c r="C205" s="6" t="s">
        <v>533</v>
      </c>
      <c r="E205" s="7"/>
      <c r="F205" s="8"/>
      <c r="G205" s="9"/>
    </row>
    <row r="206" spans="1:10" x14ac:dyDescent="0.25">
      <c r="A206" s="370"/>
      <c r="B206" s="14"/>
      <c r="C206" s="10"/>
      <c r="E206" s="7"/>
      <c r="F206" s="8"/>
      <c r="G206" s="9"/>
    </row>
    <row r="207" spans="1:10" ht="37.5" x14ac:dyDescent="0.25">
      <c r="A207" s="19" t="s">
        <v>23</v>
      </c>
      <c r="B207" s="57" t="s">
        <v>293</v>
      </c>
      <c r="C207" s="6" t="s">
        <v>534</v>
      </c>
      <c r="D207" s="19" t="s">
        <v>125</v>
      </c>
      <c r="E207" s="7" t="s">
        <v>130</v>
      </c>
      <c r="F207" s="8"/>
      <c r="G207" s="9">
        <f t="shared" ref="G207:G210" si="7">E207*F207</f>
        <v>0</v>
      </c>
      <c r="H207" s="86"/>
      <c r="J207" s="80"/>
    </row>
    <row r="208" spans="1:10" x14ac:dyDescent="0.25">
      <c r="A208" s="19" t="s">
        <v>26</v>
      </c>
      <c r="B208" s="57" t="s">
        <v>295</v>
      </c>
      <c r="C208" s="6" t="s">
        <v>535</v>
      </c>
      <c r="D208" s="19" t="s">
        <v>125</v>
      </c>
      <c r="E208" s="7" t="s">
        <v>130</v>
      </c>
      <c r="F208" s="8"/>
      <c r="G208" s="9">
        <f t="shared" si="7"/>
        <v>0</v>
      </c>
      <c r="H208" s="86"/>
      <c r="J208" s="80"/>
    </row>
    <row r="209" spans="1:10" ht="25" x14ac:dyDescent="0.25">
      <c r="A209" s="19" t="s">
        <v>29</v>
      </c>
      <c r="B209" s="57" t="s">
        <v>297</v>
      </c>
      <c r="C209" s="6" t="s">
        <v>536</v>
      </c>
      <c r="D209" s="19" t="s">
        <v>125</v>
      </c>
      <c r="E209" s="7" t="s">
        <v>130</v>
      </c>
      <c r="F209" s="8"/>
      <c r="G209" s="9">
        <f t="shared" si="7"/>
        <v>0</v>
      </c>
      <c r="H209" s="86"/>
      <c r="J209" s="80"/>
    </row>
    <row r="210" spans="1:10" x14ac:dyDescent="0.25">
      <c r="A210" s="19" t="s">
        <v>32</v>
      </c>
      <c r="B210" s="57" t="s">
        <v>299</v>
      </c>
      <c r="C210" s="6" t="s">
        <v>537</v>
      </c>
      <c r="D210" s="19" t="s">
        <v>125</v>
      </c>
      <c r="E210" s="7" t="s">
        <v>130</v>
      </c>
      <c r="F210" s="8"/>
      <c r="G210" s="9">
        <f t="shared" si="7"/>
        <v>0</v>
      </c>
      <c r="H210" s="86"/>
      <c r="J210" s="80"/>
    </row>
    <row r="211" spans="1:10" x14ac:dyDescent="0.25">
      <c r="B211" s="5"/>
      <c r="C211" s="6"/>
      <c r="E211" s="7"/>
      <c r="F211" s="8"/>
      <c r="G211" s="11">
        <f>SUM(G207:G210)</f>
        <v>0</v>
      </c>
    </row>
    <row r="212" spans="1:10" x14ac:dyDescent="0.25">
      <c r="A212" s="19" t="s">
        <v>35</v>
      </c>
      <c r="B212" s="5" t="s">
        <v>538</v>
      </c>
      <c r="C212" s="6" t="s">
        <v>315</v>
      </c>
      <c r="D212" s="19" t="s">
        <v>49</v>
      </c>
      <c r="E212" s="7" t="s">
        <v>50</v>
      </c>
      <c r="F212" s="8"/>
      <c r="G212" s="9">
        <f>G211*E212%</f>
        <v>0</v>
      </c>
    </row>
    <row r="213" spans="1:10" s="22" customFormat="1" x14ac:dyDescent="0.25">
      <c r="A213" s="370"/>
      <c r="B213" s="14"/>
      <c r="C213" s="10"/>
      <c r="D213" s="370"/>
      <c r="E213" s="12"/>
      <c r="F213" s="368"/>
      <c r="G213" s="11"/>
      <c r="H213" s="54"/>
      <c r="I213" s="366"/>
      <c r="J213" s="366"/>
    </row>
    <row r="214" spans="1:10" ht="13" x14ac:dyDescent="0.3">
      <c r="B214" s="5"/>
      <c r="C214" s="6" t="s">
        <v>131</v>
      </c>
      <c r="E214" s="7"/>
      <c r="F214" s="8"/>
      <c r="G214" s="3">
        <f>SUM(G211:G213)</f>
        <v>0</v>
      </c>
    </row>
    <row r="215" spans="1:10" ht="13" x14ac:dyDescent="0.3">
      <c r="B215" s="5"/>
      <c r="C215" s="6"/>
      <c r="E215" s="7"/>
      <c r="F215" s="8"/>
      <c r="G215" s="3"/>
    </row>
    <row r="216" spans="1:10" ht="14.25" customHeight="1" x14ac:dyDescent="0.25">
      <c r="A216" s="19" t="s">
        <v>26</v>
      </c>
      <c r="B216" s="5"/>
      <c r="C216" s="6" t="s">
        <v>289</v>
      </c>
      <c r="E216" s="7"/>
      <c r="G216" s="9"/>
    </row>
    <row r="217" spans="1:10" x14ac:dyDescent="0.25">
      <c r="A217" s="370"/>
      <c r="B217" s="14"/>
      <c r="C217" s="10"/>
      <c r="E217" s="7"/>
      <c r="G217" s="9"/>
    </row>
    <row r="218" spans="1:10" ht="50" x14ac:dyDescent="0.25">
      <c r="A218" s="19" t="s">
        <v>23</v>
      </c>
      <c r="B218" s="5" t="s">
        <v>293</v>
      </c>
      <c r="C218" s="60" t="s">
        <v>539</v>
      </c>
      <c r="D218" s="19" t="s">
        <v>125</v>
      </c>
      <c r="E218" s="58">
        <v>1</v>
      </c>
      <c r="F218" s="8"/>
      <c r="G218" s="9">
        <f>E218*F218</f>
        <v>0</v>
      </c>
      <c r="H218" s="4"/>
    </row>
    <row r="219" spans="1:10" ht="37.5" x14ac:dyDescent="0.25">
      <c r="A219" s="19" t="s">
        <v>26</v>
      </c>
      <c r="B219" s="5" t="s">
        <v>295</v>
      </c>
      <c r="C219" s="60" t="s">
        <v>540</v>
      </c>
      <c r="D219" s="19" t="s">
        <v>125</v>
      </c>
      <c r="E219" s="58">
        <v>1</v>
      </c>
      <c r="F219" s="8"/>
      <c r="G219" s="9">
        <f>E219*F219</f>
        <v>0</v>
      </c>
      <c r="H219" s="4"/>
    </row>
    <row r="220" spans="1:10" ht="50" x14ac:dyDescent="0.25">
      <c r="A220" s="19" t="s">
        <v>29</v>
      </c>
      <c r="B220" s="5" t="s">
        <v>297</v>
      </c>
      <c r="C220" s="6" t="s">
        <v>541</v>
      </c>
      <c r="D220" s="19" t="s">
        <v>129</v>
      </c>
      <c r="E220" s="58">
        <v>1</v>
      </c>
      <c r="F220" s="8"/>
      <c r="G220" s="9">
        <f>E220*F220</f>
        <v>0</v>
      </c>
      <c r="H220" s="4"/>
    </row>
    <row r="221" spans="1:10" x14ac:dyDescent="0.25">
      <c r="A221" s="19" t="s">
        <v>32</v>
      </c>
      <c r="B221" s="5" t="s">
        <v>299</v>
      </c>
      <c r="C221" s="6" t="s">
        <v>313</v>
      </c>
      <c r="D221" s="19" t="s">
        <v>125</v>
      </c>
      <c r="E221" s="58">
        <v>1</v>
      </c>
      <c r="F221" s="8"/>
      <c r="G221" s="9">
        <f>E221*F221</f>
        <v>0</v>
      </c>
      <c r="H221" s="4"/>
    </row>
    <row r="222" spans="1:10" x14ac:dyDescent="0.25">
      <c r="B222" s="5"/>
      <c r="C222" s="6"/>
      <c r="E222" s="7"/>
      <c r="G222" s="11">
        <f>SUM(G218:G221)</f>
        <v>0</v>
      </c>
    </row>
    <row r="223" spans="1:10" x14ac:dyDescent="0.25">
      <c r="A223" s="19" t="s">
        <v>35</v>
      </c>
      <c r="B223" s="5" t="s">
        <v>314</v>
      </c>
      <c r="C223" s="6" t="s">
        <v>315</v>
      </c>
      <c r="D223" s="19" t="s">
        <v>49</v>
      </c>
      <c r="E223" s="7" t="s">
        <v>50</v>
      </c>
      <c r="G223" s="9">
        <f>G222*E223%</f>
        <v>0</v>
      </c>
    </row>
    <row r="224" spans="1:10" s="22" customFormat="1" x14ac:dyDescent="0.25">
      <c r="A224" s="370"/>
      <c r="B224" s="14"/>
      <c r="C224" s="10"/>
      <c r="D224" s="370"/>
      <c r="E224" s="12"/>
      <c r="F224" s="371"/>
      <c r="G224" s="11"/>
      <c r="H224" s="54"/>
      <c r="I224" s="366"/>
      <c r="J224" s="366"/>
    </row>
    <row r="225" spans="1:10" ht="13" x14ac:dyDescent="0.3">
      <c r="B225" s="5"/>
      <c r="C225" s="6" t="s">
        <v>131</v>
      </c>
      <c r="E225" s="7"/>
      <c r="G225" s="3">
        <f>SUM(G222:G224)</f>
        <v>0</v>
      </c>
    </row>
    <row r="226" spans="1:10" ht="13" x14ac:dyDescent="0.3">
      <c r="B226" s="5"/>
      <c r="C226" s="6"/>
      <c r="E226" s="7"/>
      <c r="G226" s="3"/>
    </row>
    <row r="227" spans="1:10" ht="13" x14ac:dyDescent="0.3">
      <c r="B227" s="5"/>
      <c r="C227" s="6"/>
      <c r="E227" s="7"/>
      <c r="G227" s="3"/>
    </row>
    <row r="228" spans="1:10" x14ac:dyDescent="0.25">
      <c r="A228" s="19" t="s">
        <v>29</v>
      </c>
      <c r="B228" s="5"/>
      <c r="C228" s="6" t="s">
        <v>290</v>
      </c>
      <c r="E228" s="7"/>
      <c r="G228" s="9"/>
    </row>
    <row r="229" spans="1:10" x14ac:dyDescent="0.25">
      <c r="A229" s="370"/>
      <c r="B229" s="14"/>
      <c r="C229" s="10"/>
      <c r="E229" s="7"/>
      <c r="G229" s="9"/>
    </row>
    <row r="230" spans="1:10" s="13" customFormat="1" ht="37.5" x14ac:dyDescent="0.25">
      <c r="A230" s="5" t="s">
        <v>23</v>
      </c>
      <c r="B230" s="5" t="s">
        <v>316</v>
      </c>
      <c r="C230" s="6" t="s">
        <v>542</v>
      </c>
      <c r="D230" s="5" t="s">
        <v>85</v>
      </c>
      <c r="E230" s="7" t="s">
        <v>501</v>
      </c>
      <c r="F230" s="4"/>
      <c r="G230" s="9">
        <f t="shared" ref="G230:G236" si="8">E230*F230</f>
        <v>0</v>
      </c>
      <c r="H230" s="4"/>
    </row>
    <row r="231" spans="1:10" ht="37.5" x14ac:dyDescent="0.25">
      <c r="A231" s="5" t="s">
        <v>26</v>
      </c>
      <c r="B231" s="5" t="s">
        <v>319</v>
      </c>
      <c r="C231" s="87" t="s">
        <v>543</v>
      </c>
      <c r="D231" s="19" t="s">
        <v>85</v>
      </c>
      <c r="E231" s="7" t="s">
        <v>504</v>
      </c>
      <c r="G231" s="9">
        <f t="shared" si="8"/>
        <v>0</v>
      </c>
      <c r="J231" s="20" t="s">
        <v>544</v>
      </c>
    </row>
    <row r="232" spans="1:10" x14ac:dyDescent="0.25">
      <c r="A232" s="5" t="s">
        <v>29</v>
      </c>
      <c r="B232" s="5" t="s">
        <v>322</v>
      </c>
      <c r="C232" s="87" t="s">
        <v>545</v>
      </c>
      <c r="D232" s="19" t="s">
        <v>85</v>
      </c>
      <c r="E232" s="7" t="s">
        <v>504</v>
      </c>
      <c r="G232" s="9">
        <f t="shared" si="8"/>
        <v>0</v>
      </c>
    </row>
    <row r="233" spans="1:10" ht="25" x14ac:dyDescent="0.25">
      <c r="A233" s="5" t="s">
        <v>32</v>
      </c>
      <c r="B233" s="5" t="s">
        <v>324</v>
      </c>
      <c r="C233" s="87" t="s">
        <v>546</v>
      </c>
      <c r="D233" s="19" t="s">
        <v>85</v>
      </c>
      <c r="E233" s="7" t="s">
        <v>547</v>
      </c>
      <c r="G233" s="9">
        <f t="shared" si="8"/>
        <v>0</v>
      </c>
    </row>
    <row r="234" spans="1:10" s="13" customFormat="1" ht="25" x14ac:dyDescent="0.25">
      <c r="A234" s="5" t="s">
        <v>35</v>
      </c>
      <c r="B234" s="5" t="s">
        <v>327</v>
      </c>
      <c r="C234" s="6" t="s">
        <v>548</v>
      </c>
      <c r="D234" s="5" t="s">
        <v>181</v>
      </c>
      <c r="E234" s="7" t="s">
        <v>549</v>
      </c>
      <c r="F234" s="4"/>
      <c r="G234" s="9">
        <f t="shared" ref="G234:G235" si="9">E234*F234</f>
        <v>0</v>
      </c>
      <c r="H234" s="18"/>
    </row>
    <row r="235" spans="1:10" ht="25" x14ac:dyDescent="0.25">
      <c r="A235" s="5" t="s">
        <v>38</v>
      </c>
      <c r="B235" s="5" t="s">
        <v>330</v>
      </c>
      <c r="C235" s="6" t="s">
        <v>550</v>
      </c>
      <c r="D235" s="19" t="s">
        <v>81</v>
      </c>
      <c r="E235" s="7" t="s">
        <v>551</v>
      </c>
      <c r="F235" s="8"/>
      <c r="G235" s="9">
        <f t="shared" si="9"/>
        <v>0</v>
      </c>
    </row>
    <row r="236" spans="1:10" x14ac:dyDescent="0.25">
      <c r="A236" s="5" t="s">
        <v>41</v>
      </c>
      <c r="B236" s="5" t="s">
        <v>552</v>
      </c>
      <c r="C236" s="6" t="s">
        <v>553</v>
      </c>
      <c r="D236" s="19" t="s">
        <v>129</v>
      </c>
      <c r="E236" s="7" t="s">
        <v>130</v>
      </c>
      <c r="G236" s="9">
        <f t="shared" si="8"/>
        <v>0</v>
      </c>
    </row>
    <row r="237" spans="1:10" x14ac:dyDescent="0.25">
      <c r="B237" s="5"/>
      <c r="C237" s="6"/>
      <c r="E237" s="7"/>
      <c r="G237" s="11">
        <f>SUM(G230:G236)</f>
        <v>0</v>
      </c>
    </row>
    <row r="238" spans="1:10" x14ac:dyDescent="0.25">
      <c r="A238" s="19" t="s">
        <v>44</v>
      </c>
      <c r="B238" s="5" t="s">
        <v>314</v>
      </c>
      <c r="C238" s="6" t="s">
        <v>315</v>
      </c>
      <c r="D238" s="19" t="s">
        <v>49</v>
      </c>
      <c r="E238" s="7" t="s">
        <v>50</v>
      </c>
      <c r="G238" s="9">
        <f>G237*E238%</f>
        <v>0</v>
      </c>
    </row>
    <row r="239" spans="1:10" s="22" customFormat="1" x14ac:dyDescent="0.25">
      <c r="A239" s="370"/>
      <c r="B239" s="14"/>
      <c r="C239" s="10"/>
      <c r="D239" s="370"/>
      <c r="E239" s="12"/>
      <c r="F239" s="371"/>
      <c r="G239" s="11"/>
      <c r="H239" s="54"/>
      <c r="I239" s="366"/>
      <c r="J239" s="366"/>
    </row>
    <row r="240" spans="1:10" ht="13" x14ac:dyDescent="0.3">
      <c r="B240" s="5"/>
      <c r="C240" s="6" t="s">
        <v>131</v>
      </c>
      <c r="E240" s="7"/>
      <c r="G240" s="3">
        <f>SUM(G237:G239)</f>
        <v>0</v>
      </c>
    </row>
    <row r="241" spans="1:13" ht="13" x14ac:dyDescent="0.3">
      <c r="B241" s="5"/>
      <c r="C241" s="6"/>
      <c r="E241" s="7"/>
      <c r="G241" s="3"/>
    </row>
    <row r="242" spans="1:13" ht="13" x14ac:dyDescent="0.3">
      <c r="B242" s="5"/>
      <c r="C242" s="6"/>
      <c r="E242" s="7"/>
      <c r="F242" s="8"/>
      <c r="G242" s="3"/>
    </row>
    <row r="243" spans="1:13" ht="13" x14ac:dyDescent="0.3">
      <c r="B243" s="5"/>
      <c r="C243" s="6"/>
      <c r="E243" s="7"/>
      <c r="F243" s="8"/>
      <c r="G243" s="3"/>
    </row>
    <row r="244" spans="1:13" ht="13.5" thickBot="1" x14ac:dyDescent="0.35">
      <c r="A244" s="34" t="s">
        <v>32</v>
      </c>
      <c r="B244" s="5"/>
      <c r="C244" s="26" t="s">
        <v>65</v>
      </c>
      <c r="D244" s="5"/>
      <c r="E244" s="7"/>
      <c r="F244" s="72"/>
      <c r="G244" s="9"/>
      <c r="H244" s="4"/>
      <c r="I244" s="13"/>
      <c r="J244" s="4"/>
      <c r="K244" s="13" t="s">
        <v>371</v>
      </c>
      <c r="L244" s="13"/>
    </row>
    <row r="245" spans="1:13" s="13" customFormat="1" ht="16.5" customHeight="1" x14ac:dyDescent="0.3">
      <c r="A245" s="43"/>
      <c r="B245" s="43"/>
      <c r="C245" s="27"/>
      <c r="D245" s="5"/>
      <c r="E245" s="7"/>
      <c r="F245" s="72"/>
      <c r="G245" s="9"/>
      <c r="H245" s="4"/>
      <c r="J245" s="4"/>
      <c r="K245" s="69"/>
      <c r="L245" s="68"/>
    </row>
    <row r="246" spans="1:13" s="13" customFormat="1" ht="25" x14ac:dyDescent="0.25">
      <c r="A246" s="5" t="s">
        <v>23</v>
      </c>
      <c r="B246" s="5" t="s">
        <v>372</v>
      </c>
      <c r="C246" s="6" t="s">
        <v>554</v>
      </c>
      <c r="D246" s="5" t="s">
        <v>85</v>
      </c>
      <c r="E246" s="7" t="s">
        <v>555</v>
      </c>
      <c r="F246" s="4"/>
      <c r="G246" s="9">
        <f t="shared" ref="G246:G261" si="10">E246*F246</f>
        <v>0</v>
      </c>
      <c r="H246" s="4"/>
      <c r="J246" s="79" t="s">
        <v>375</v>
      </c>
      <c r="K246" s="80">
        <f t="shared" ref="K246:K254" si="11">E246*J246</f>
        <v>4.05</v>
      </c>
      <c r="L246" s="67" t="s">
        <v>376</v>
      </c>
      <c r="M246" s="17"/>
    </row>
    <row r="247" spans="1:13" x14ac:dyDescent="0.25">
      <c r="A247" s="5" t="s">
        <v>26</v>
      </c>
      <c r="B247" s="5" t="s">
        <v>120</v>
      </c>
      <c r="C247" s="60" t="s">
        <v>556</v>
      </c>
      <c r="D247" s="19" t="s">
        <v>85</v>
      </c>
      <c r="E247" s="7" t="s">
        <v>557</v>
      </c>
      <c r="F247" s="8"/>
      <c r="G247" s="9">
        <f t="shared" si="10"/>
        <v>0</v>
      </c>
      <c r="H247" s="4"/>
      <c r="J247" s="24" t="s">
        <v>558</v>
      </c>
      <c r="K247" s="80">
        <f t="shared" si="11"/>
        <v>0.1225</v>
      </c>
      <c r="L247" s="67" t="s">
        <v>559</v>
      </c>
    </row>
    <row r="248" spans="1:13" ht="25.5" x14ac:dyDescent="0.3">
      <c r="A248" s="5" t="s">
        <v>29</v>
      </c>
      <c r="B248" s="5" t="s">
        <v>381</v>
      </c>
      <c r="C248" s="60" t="s">
        <v>560</v>
      </c>
      <c r="D248" s="19" t="s">
        <v>181</v>
      </c>
      <c r="E248" s="58">
        <v>65</v>
      </c>
      <c r="F248" s="8"/>
      <c r="G248" s="9">
        <f t="shared" si="10"/>
        <v>0</v>
      </c>
      <c r="H248" s="4"/>
      <c r="J248" s="20">
        <v>0.22</v>
      </c>
      <c r="K248" s="81">
        <f t="shared" si="11"/>
        <v>14.3</v>
      </c>
      <c r="L248" s="13" t="s">
        <v>376</v>
      </c>
    </row>
    <row r="249" spans="1:13" ht="25.5" x14ac:dyDescent="0.3">
      <c r="A249" s="5" t="s">
        <v>32</v>
      </c>
      <c r="B249" s="5" t="s">
        <v>120</v>
      </c>
      <c r="C249" s="60" t="s">
        <v>561</v>
      </c>
      <c r="D249" s="19" t="s">
        <v>81</v>
      </c>
      <c r="E249" s="58">
        <v>8.5</v>
      </c>
      <c r="F249" s="8"/>
      <c r="G249" s="9">
        <f t="shared" si="10"/>
        <v>0</v>
      </c>
      <c r="H249" s="4"/>
      <c r="J249" s="20">
        <v>5.5E-2</v>
      </c>
      <c r="K249" s="81">
        <f t="shared" si="11"/>
        <v>0.46750000000000003</v>
      </c>
      <c r="L249" s="13" t="s">
        <v>562</v>
      </c>
    </row>
    <row r="250" spans="1:13" ht="25" x14ac:dyDescent="0.25">
      <c r="A250" s="5" t="s">
        <v>35</v>
      </c>
      <c r="B250" s="5" t="s">
        <v>120</v>
      </c>
      <c r="C250" s="60" t="s">
        <v>563</v>
      </c>
      <c r="D250" s="19" t="s">
        <v>85</v>
      </c>
      <c r="E250" s="58">
        <v>218.4</v>
      </c>
      <c r="F250" s="8"/>
      <c r="G250" s="9">
        <f t="shared" si="10"/>
        <v>0</v>
      </c>
      <c r="H250" s="4"/>
      <c r="J250" s="20">
        <v>0.01</v>
      </c>
      <c r="K250" s="82">
        <f t="shared" si="11"/>
        <v>2.1840000000000002</v>
      </c>
      <c r="L250" s="13" t="s">
        <v>384</v>
      </c>
    </row>
    <row r="251" spans="1:13" ht="25" x14ac:dyDescent="0.25">
      <c r="A251" s="5" t="s">
        <v>38</v>
      </c>
      <c r="B251" s="5" t="s">
        <v>386</v>
      </c>
      <c r="C251" s="60" t="s">
        <v>387</v>
      </c>
      <c r="D251" s="19" t="s">
        <v>85</v>
      </c>
      <c r="E251" s="58">
        <v>18</v>
      </c>
      <c r="F251" s="8"/>
      <c r="G251" s="9">
        <f t="shared" si="10"/>
        <v>0</v>
      </c>
      <c r="H251" s="4"/>
      <c r="J251" s="20">
        <v>0.33</v>
      </c>
      <c r="K251" s="82">
        <f t="shared" si="11"/>
        <v>5.94</v>
      </c>
      <c r="L251" s="13" t="s">
        <v>388</v>
      </c>
    </row>
    <row r="252" spans="1:13" ht="25" x14ac:dyDescent="0.25">
      <c r="A252" s="5" t="s">
        <v>41</v>
      </c>
      <c r="B252" s="5" t="s">
        <v>564</v>
      </c>
      <c r="C252" s="60" t="s">
        <v>565</v>
      </c>
      <c r="D252" s="19" t="s">
        <v>85</v>
      </c>
      <c r="E252" s="58">
        <v>218.4</v>
      </c>
      <c r="F252" s="8"/>
      <c r="G252" s="9">
        <f t="shared" si="10"/>
        <v>0</v>
      </c>
      <c r="H252" s="4"/>
      <c r="J252" s="20">
        <v>0.33</v>
      </c>
      <c r="K252" s="82">
        <f t="shared" si="11"/>
        <v>72.072000000000003</v>
      </c>
      <c r="L252" s="13" t="s">
        <v>388</v>
      </c>
    </row>
    <row r="253" spans="1:13" x14ac:dyDescent="0.25">
      <c r="A253" s="5" t="s">
        <v>44</v>
      </c>
      <c r="B253" s="5" t="s">
        <v>393</v>
      </c>
      <c r="C253" s="60" t="s">
        <v>566</v>
      </c>
      <c r="D253" s="19" t="s">
        <v>85</v>
      </c>
      <c r="E253" s="58">
        <v>218.4</v>
      </c>
      <c r="F253" s="8"/>
      <c r="G253" s="9">
        <f t="shared" si="10"/>
        <v>0</v>
      </c>
      <c r="H253" s="4"/>
      <c r="J253" s="20">
        <v>0.44</v>
      </c>
      <c r="K253" s="82">
        <f t="shared" si="11"/>
        <v>96.096000000000004</v>
      </c>
      <c r="L253" s="13" t="s">
        <v>388</v>
      </c>
    </row>
    <row r="254" spans="1:13" ht="25" x14ac:dyDescent="0.25">
      <c r="A254" s="5" t="s">
        <v>47</v>
      </c>
      <c r="B254" s="5" t="s">
        <v>395</v>
      </c>
      <c r="C254" s="60" t="s">
        <v>567</v>
      </c>
      <c r="D254" s="19" t="s">
        <v>85</v>
      </c>
      <c r="E254" s="58">
        <v>218.4</v>
      </c>
      <c r="F254" s="8"/>
      <c r="G254" s="9">
        <f t="shared" si="10"/>
        <v>0</v>
      </c>
      <c r="H254" s="4"/>
      <c r="J254" s="20">
        <v>0.22</v>
      </c>
      <c r="K254" s="82">
        <f t="shared" si="11"/>
        <v>48.048000000000002</v>
      </c>
      <c r="L254" s="13" t="s">
        <v>397</v>
      </c>
    </row>
    <row r="255" spans="1:13" x14ac:dyDescent="0.25">
      <c r="A255" s="5" t="s">
        <v>51</v>
      </c>
      <c r="B255" s="5" t="s">
        <v>282</v>
      </c>
      <c r="C255" s="6" t="s">
        <v>416</v>
      </c>
      <c r="D255" s="19" t="s">
        <v>284</v>
      </c>
      <c r="E255" s="58">
        <v>20</v>
      </c>
      <c r="F255" s="8"/>
      <c r="G255" s="9">
        <f t="shared" si="10"/>
        <v>0</v>
      </c>
      <c r="H255" s="4"/>
      <c r="J255" s="20">
        <v>5.0000000000000001E-3</v>
      </c>
      <c r="K255" s="80">
        <f>E255*J255</f>
        <v>0.1</v>
      </c>
      <c r="L255" s="13" t="s">
        <v>376</v>
      </c>
    </row>
    <row r="256" spans="1:13" s="13" customFormat="1" ht="38" x14ac:dyDescent="0.3">
      <c r="A256" s="5" t="s">
        <v>53</v>
      </c>
      <c r="B256" s="5" t="s">
        <v>418</v>
      </c>
      <c r="C256" s="6" t="s">
        <v>568</v>
      </c>
      <c r="D256" s="5" t="s">
        <v>117</v>
      </c>
      <c r="E256" s="7" t="s">
        <v>569</v>
      </c>
      <c r="F256" s="4"/>
      <c r="G256" s="9">
        <f t="shared" si="10"/>
        <v>0</v>
      </c>
      <c r="H256" s="4"/>
      <c r="J256" s="78"/>
      <c r="K256" s="68">
        <f>SUM(K246:K255)</f>
        <v>243.38000000000002</v>
      </c>
      <c r="L256" s="67"/>
    </row>
    <row r="257" spans="1:12" s="13" customFormat="1" ht="13" x14ac:dyDescent="0.3">
      <c r="A257" s="5" t="s">
        <v>55</v>
      </c>
      <c r="B257" s="5" t="s">
        <v>422</v>
      </c>
      <c r="C257" s="6" t="s">
        <v>570</v>
      </c>
      <c r="D257" s="5" t="s">
        <v>117</v>
      </c>
      <c r="E257" s="7" t="s">
        <v>571</v>
      </c>
      <c r="F257" s="4"/>
      <c r="G257" s="9">
        <f t="shared" si="10"/>
        <v>0</v>
      </c>
      <c r="H257" s="4"/>
      <c r="J257" s="78"/>
      <c r="K257" s="68"/>
      <c r="L257" s="67"/>
    </row>
    <row r="258" spans="1:12" s="13" customFormat="1" ht="25" x14ac:dyDescent="0.25">
      <c r="A258" s="5" t="s">
        <v>111</v>
      </c>
      <c r="B258" s="5" t="s">
        <v>426</v>
      </c>
      <c r="C258" s="6" t="s">
        <v>427</v>
      </c>
      <c r="D258" s="5" t="s">
        <v>117</v>
      </c>
      <c r="E258" s="7" t="s">
        <v>569</v>
      </c>
      <c r="F258" s="4"/>
      <c r="G258" s="9">
        <f t="shared" si="10"/>
        <v>0</v>
      </c>
      <c r="H258" s="4"/>
      <c r="J258" s="4"/>
      <c r="K258" s="67"/>
      <c r="L258" s="67"/>
    </row>
    <row r="259" spans="1:12" s="13" customFormat="1" ht="38" x14ac:dyDescent="0.3">
      <c r="A259" s="5" t="s">
        <v>114</v>
      </c>
      <c r="B259" s="5" t="s">
        <v>418</v>
      </c>
      <c r="C259" s="6" t="s">
        <v>572</v>
      </c>
      <c r="D259" s="5" t="s">
        <v>117</v>
      </c>
      <c r="E259" s="7" t="s">
        <v>573</v>
      </c>
      <c r="F259" s="4"/>
      <c r="G259" s="9">
        <f t="shared" si="10"/>
        <v>0</v>
      </c>
      <c r="H259" s="4"/>
      <c r="J259" s="78"/>
      <c r="K259" s="68"/>
      <c r="L259" s="67"/>
    </row>
    <row r="260" spans="1:12" s="13" customFormat="1" ht="13" x14ac:dyDescent="0.3">
      <c r="A260" s="5" t="s">
        <v>119</v>
      </c>
      <c r="B260" s="5" t="s">
        <v>422</v>
      </c>
      <c r="C260" s="6" t="s">
        <v>574</v>
      </c>
      <c r="D260" s="5" t="s">
        <v>117</v>
      </c>
      <c r="E260" s="7" t="s">
        <v>575</v>
      </c>
      <c r="F260" s="4"/>
      <c r="G260" s="9">
        <f t="shared" si="10"/>
        <v>0</v>
      </c>
      <c r="H260" s="4"/>
      <c r="J260" s="78"/>
      <c r="K260" s="68"/>
      <c r="L260" s="67"/>
    </row>
    <row r="261" spans="1:12" s="13" customFormat="1" ht="25" x14ac:dyDescent="0.25">
      <c r="A261" s="5" t="s">
        <v>123</v>
      </c>
      <c r="B261" s="5" t="s">
        <v>435</v>
      </c>
      <c r="C261" s="6" t="s">
        <v>436</v>
      </c>
      <c r="D261" s="5" t="s">
        <v>117</v>
      </c>
      <c r="E261" s="7" t="s">
        <v>573</v>
      </c>
      <c r="F261" s="4"/>
      <c r="G261" s="9">
        <f t="shared" si="10"/>
        <v>0</v>
      </c>
      <c r="H261" s="4"/>
      <c r="J261" s="4"/>
      <c r="K261" s="67"/>
      <c r="L261" s="67"/>
    </row>
    <row r="262" spans="1:12" s="13" customFormat="1" ht="38" x14ac:dyDescent="0.3">
      <c r="A262" s="5" t="s">
        <v>127</v>
      </c>
      <c r="B262" s="5" t="s">
        <v>418</v>
      </c>
      <c r="C262" s="6" t="s">
        <v>576</v>
      </c>
      <c r="D262" s="5" t="s">
        <v>117</v>
      </c>
      <c r="E262" s="7" t="s">
        <v>577</v>
      </c>
      <c r="F262" s="4"/>
      <c r="G262" s="9">
        <f>E262*F262</f>
        <v>0</v>
      </c>
      <c r="H262" s="4"/>
      <c r="J262" s="78"/>
      <c r="K262" s="68"/>
      <c r="L262" s="67"/>
    </row>
    <row r="263" spans="1:12" s="13" customFormat="1" ht="13" x14ac:dyDescent="0.3">
      <c r="A263" s="5" t="s">
        <v>410</v>
      </c>
      <c r="B263" s="5" t="s">
        <v>422</v>
      </c>
      <c r="C263" s="6" t="s">
        <v>578</v>
      </c>
      <c r="D263" s="5" t="s">
        <v>117</v>
      </c>
      <c r="E263" s="7" t="s">
        <v>579</v>
      </c>
      <c r="F263" s="4"/>
      <c r="G263" s="9">
        <f>E263*F263</f>
        <v>0</v>
      </c>
      <c r="H263" s="4"/>
      <c r="J263" s="78"/>
      <c r="K263" s="68"/>
      <c r="L263" s="67"/>
    </row>
    <row r="264" spans="1:12" s="13" customFormat="1" ht="25" x14ac:dyDescent="0.25">
      <c r="A264" s="5" t="s">
        <v>413</v>
      </c>
      <c r="B264" s="5" t="s">
        <v>444</v>
      </c>
      <c r="C264" s="6" t="s">
        <v>445</v>
      </c>
      <c r="D264" s="5" t="s">
        <v>117</v>
      </c>
      <c r="E264" s="7" t="s">
        <v>577</v>
      </c>
      <c r="F264" s="4"/>
      <c r="G264" s="9">
        <f>E264*F264</f>
        <v>0</v>
      </c>
      <c r="H264" s="4"/>
      <c r="J264" s="4"/>
      <c r="K264" s="67"/>
      <c r="L264" s="67"/>
    </row>
    <row r="265" spans="1:12" s="13" customFormat="1" x14ac:dyDescent="0.25">
      <c r="A265" s="14"/>
      <c r="B265" s="14"/>
      <c r="C265" s="10"/>
      <c r="D265" s="14"/>
      <c r="E265" s="12"/>
      <c r="F265" s="74"/>
      <c r="G265" s="11"/>
      <c r="H265" s="15"/>
      <c r="I265" s="16"/>
      <c r="J265" s="15"/>
      <c r="K265" s="16"/>
      <c r="L265" s="16"/>
    </row>
    <row r="266" spans="1:12" s="16" customFormat="1" ht="13" x14ac:dyDescent="0.3">
      <c r="A266" s="5"/>
      <c r="B266" s="5"/>
      <c r="C266" s="6" t="s">
        <v>131</v>
      </c>
      <c r="D266" s="5"/>
      <c r="E266" s="7"/>
      <c r="F266" s="72"/>
      <c r="G266" s="3">
        <f>SUM(G246:G265)</f>
        <v>0</v>
      </c>
      <c r="H266" s="4"/>
      <c r="I266" s="13"/>
      <c r="J266" s="4"/>
      <c r="K266" s="13"/>
      <c r="L266" s="13"/>
    </row>
    <row r="267" spans="1:12" s="13" customFormat="1" ht="13" x14ac:dyDescent="0.3">
      <c r="A267" s="19"/>
      <c r="B267" s="5"/>
      <c r="C267" s="6"/>
      <c r="D267" s="19"/>
      <c r="E267" s="7"/>
      <c r="F267" s="70"/>
      <c r="G267" s="3"/>
      <c r="H267" s="18"/>
      <c r="I267" s="20"/>
      <c r="J267" s="20"/>
      <c r="K267" s="20"/>
      <c r="L267" s="20"/>
    </row>
    <row r="268" spans="1:12" ht="13" x14ac:dyDescent="0.3">
      <c r="B268" s="5"/>
      <c r="C268" s="6"/>
      <c r="E268" s="7"/>
      <c r="G268" s="3"/>
    </row>
    <row r="269" spans="1:12" ht="13" x14ac:dyDescent="0.3">
      <c r="B269" s="5"/>
      <c r="C269" s="6"/>
      <c r="E269" s="7"/>
      <c r="G269" s="3"/>
    </row>
    <row r="270" spans="1:12" ht="13" x14ac:dyDescent="0.3">
      <c r="B270" s="5"/>
      <c r="C270" s="6"/>
      <c r="E270" s="7"/>
      <c r="G270" s="3"/>
    </row>
    <row r="271" spans="1:12" ht="13" x14ac:dyDescent="0.3">
      <c r="B271" s="5"/>
      <c r="C271" s="6"/>
      <c r="E271" s="7"/>
      <c r="G271" s="3"/>
    </row>
    <row r="272" spans="1:12" ht="13" x14ac:dyDescent="0.3">
      <c r="B272" s="5"/>
      <c r="C272" s="6"/>
      <c r="E272" s="7"/>
      <c r="G272" s="3"/>
    </row>
    <row r="273" spans="2:7" ht="13" x14ac:dyDescent="0.3">
      <c r="B273" s="5"/>
      <c r="C273" s="6"/>
      <c r="E273" s="7"/>
      <c r="G273" s="3"/>
    </row>
    <row r="274" spans="2:7" ht="13" x14ac:dyDescent="0.3">
      <c r="B274" s="5"/>
      <c r="C274" s="6"/>
      <c r="E274" s="7"/>
      <c r="G274" s="3"/>
    </row>
    <row r="275" spans="2:7" ht="13" x14ac:dyDescent="0.3">
      <c r="B275" s="5"/>
      <c r="C275" s="6"/>
      <c r="E275" s="7"/>
      <c r="G275" s="3"/>
    </row>
    <row r="276" spans="2:7" ht="13" x14ac:dyDescent="0.3">
      <c r="B276" s="5"/>
      <c r="C276" s="6"/>
      <c r="E276" s="7"/>
      <c r="G276" s="3"/>
    </row>
    <row r="277" spans="2:7" ht="13" x14ac:dyDescent="0.3">
      <c r="B277" s="5"/>
      <c r="C277" s="6"/>
      <c r="E277" s="7"/>
      <c r="G277" s="3"/>
    </row>
    <row r="278" spans="2:7" ht="13" x14ac:dyDescent="0.3">
      <c r="B278" s="5"/>
      <c r="C278" s="6"/>
      <c r="E278" s="7"/>
      <c r="G278" s="3"/>
    </row>
    <row r="279" spans="2:7" ht="13" x14ac:dyDescent="0.3">
      <c r="B279" s="5"/>
      <c r="C279" s="6"/>
      <c r="E279" s="7"/>
      <c r="G279" s="3"/>
    </row>
    <row r="280" spans="2:7" ht="13" x14ac:dyDescent="0.3">
      <c r="B280" s="5"/>
      <c r="C280" s="6"/>
      <c r="E280" s="7"/>
      <c r="G280" s="3"/>
    </row>
    <row r="281" spans="2:7" ht="13" x14ac:dyDescent="0.3">
      <c r="B281" s="5"/>
      <c r="C281" s="6"/>
      <c r="E281" s="7"/>
      <c r="G281" s="3"/>
    </row>
    <row r="282" spans="2:7" ht="13" x14ac:dyDescent="0.3">
      <c r="B282" s="5"/>
      <c r="C282" s="6"/>
      <c r="E282" s="7"/>
      <c r="G282" s="3"/>
    </row>
    <row r="283" spans="2:7" ht="13" x14ac:dyDescent="0.3">
      <c r="B283" s="5"/>
      <c r="C283" s="6"/>
      <c r="E283" s="7"/>
      <c r="G283" s="3"/>
    </row>
    <row r="284" spans="2:7" ht="13" x14ac:dyDescent="0.3">
      <c r="B284" s="5"/>
      <c r="C284" s="6"/>
      <c r="E284" s="7"/>
      <c r="G284" s="3"/>
    </row>
    <row r="285" spans="2:7" ht="13" x14ac:dyDescent="0.3">
      <c r="B285" s="5"/>
      <c r="C285" s="6"/>
      <c r="E285" s="7"/>
      <c r="G285" s="3"/>
    </row>
    <row r="286" spans="2:7" ht="13" x14ac:dyDescent="0.3">
      <c r="B286" s="5"/>
      <c r="C286" s="6"/>
      <c r="E286" s="7"/>
      <c r="G286" s="3"/>
    </row>
    <row r="287" spans="2:7" ht="13" x14ac:dyDescent="0.3">
      <c r="B287" s="5"/>
      <c r="C287" s="6"/>
      <c r="E287" s="7"/>
      <c r="G287" s="3"/>
    </row>
    <row r="288" spans="2:7" ht="13" x14ac:dyDescent="0.3">
      <c r="B288" s="5"/>
      <c r="C288" s="6"/>
      <c r="E288" s="7"/>
      <c r="G288" s="3"/>
    </row>
    <row r="289" spans="2:7" ht="13" x14ac:dyDescent="0.3">
      <c r="B289" s="5"/>
      <c r="C289" s="6"/>
      <c r="E289" s="7"/>
      <c r="G289" s="3"/>
    </row>
    <row r="290" spans="2:7" ht="13" x14ac:dyDescent="0.3">
      <c r="B290" s="5"/>
      <c r="C290" s="6"/>
      <c r="E290" s="7"/>
      <c r="G290" s="3"/>
    </row>
    <row r="291" spans="2:7" ht="13" x14ac:dyDescent="0.3">
      <c r="B291" s="5"/>
      <c r="C291" s="6"/>
      <c r="E291" s="7"/>
      <c r="G291" s="3"/>
    </row>
    <row r="292" spans="2:7" ht="13" x14ac:dyDescent="0.3">
      <c r="B292" s="5"/>
      <c r="C292" s="6"/>
      <c r="E292" s="7"/>
      <c r="G292" s="3"/>
    </row>
    <row r="293" spans="2:7" ht="13" x14ac:dyDescent="0.3">
      <c r="B293" s="5"/>
      <c r="C293" s="6"/>
      <c r="E293" s="7"/>
      <c r="G293" s="3"/>
    </row>
    <row r="294" spans="2:7" ht="13" x14ac:dyDescent="0.3">
      <c r="B294" s="5"/>
      <c r="C294" s="6"/>
      <c r="E294" s="7"/>
      <c r="G294" s="3"/>
    </row>
    <row r="295" spans="2:7" ht="13" x14ac:dyDescent="0.3">
      <c r="B295" s="5"/>
      <c r="C295" s="6"/>
      <c r="E295" s="7"/>
      <c r="G295" s="3"/>
    </row>
    <row r="296" spans="2:7" ht="13" x14ac:dyDescent="0.3">
      <c r="B296" s="5"/>
      <c r="C296" s="6"/>
      <c r="E296" s="7"/>
      <c r="G296" s="3"/>
    </row>
    <row r="297" spans="2:7" ht="13" x14ac:dyDescent="0.3">
      <c r="B297" s="5"/>
      <c r="C297" s="6"/>
      <c r="E297" s="7"/>
      <c r="G297" s="3"/>
    </row>
    <row r="298" spans="2:7" ht="13" x14ac:dyDescent="0.3">
      <c r="B298" s="5"/>
      <c r="C298" s="6"/>
      <c r="E298" s="7"/>
      <c r="G298" s="3"/>
    </row>
    <row r="299" spans="2:7" ht="13" x14ac:dyDescent="0.3">
      <c r="B299" s="5"/>
      <c r="C299" s="6"/>
      <c r="E299" s="7"/>
      <c r="G299" s="3"/>
    </row>
    <row r="300" spans="2:7" ht="13" x14ac:dyDescent="0.3">
      <c r="B300" s="5"/>
      <c r="C300" s="6"/>
      <c r="E300" s="7"/>
      <c r="G300" s="3"/>
    </row>
    <row r="301" spans="2:7" ht="13" x14ac:dyDescent="0.3">
      <c r="B301" s="5"/>
      <c r="C301" s="6"/>
      <c r="E301" s="7"/>
      <c r="G301" s="3"/>
    </row>
    <row r="302" spans="2:7" ht="13" x14ac:dyDescent="0.3">
      <c r="B302" s="5"/>
      <c r="C302" s="6"/>
      <c r="E302" s="7"/>
      <c r="G302" s="3"/>
    </row>
    <row r="303" spans="2:7" ht="13" x14ac:dyDescent="0.3">
      <c r="B303" s="5"/>
      <c r="C303" s="6"/>
      <c r="E303" s="7"/>
      <c r="G303" s="3"/>
    </row>
    <row r="304" spans="2:7" ht="13" x14ac:dyDescent="0.3">
      <c r="B304" s="5"/>
      <c r="C304" s="6"/>
      <c r="E304" s="7"/>
      <c r="G304" s="3"/>
    </row>
    <row r="305" spans="2:7" ht="13" x14ac:dyDescent="0.3">
      <c r="B305" s="5"/>
      <c r="C305" s="6"/>
      <c r="E305" s="7"/>
      <c r="G305" s="3"/>
    </row>
    <row r="306" spans="2:7" ht="13" x14ac:dyDescent="0.3">
      <c r="B306" s="5"/>
      <c r="C306" s="6"/>
      <c r="E306" s="7"/>
      <c r="G306" s="3"/>
    </row>
    <row r="307" spans="2:7" ht="13" x14ac:dyDescent="0.3">
      <c r="B307" s="5"/>
      <c r="C307" s="6"/>
      <c r="E307" s="7"/>
      <c r="G307" s="3"/>
    </row>
    <row r="308" spans="2:7" ht="13" x14ac:dyDescent="0.3">
      <c r="B308" s="5"/>
      <c r="C308" s="6"/>
      <c r="E308" s="7"/>
      <c r="G308" s="3"/>
    </row>
    <row r="309" spans="2:7" ht="13" x14ac:dyDescent="0.3">
      <c r="B309" s="5"/>
      <c r="C309" s="6"/>
      <c r="E309" s="7"/>
      <c r="G309" s="3"/>
    </row>
    <row r="310" spans="2:7" ht="13" x14ac:dyDescent="0.3">
      <c r="B310" s="5"/>
      <c r="C310" s="6"/>
      <c r="E310" s="7"/>
      <c r="G310" s="3"/>
    </row>
    <row r="311" spans="2:7" ht="13" x14ac:dyDescent="0.3">
      <c r="B311" s="5"/>
      <c r="C311" s="6"/>
      <c r="E311" s="7"/>
      <c r="G311" s="3"/>
    </row>
    <row r="312" spans="2:7" ht="13" x14ac:dyDescent="0.3">
      <c r="B312" s="5"/>
      <c r="C312" s="6"/>
      <c r="E312" s="7"/>
      <c r="G312" s="3"/>
    </row>
    <row r="313" spans="2:7" ht="13" x14ac:dyDescent="0.3">
      <c r="B313" s="5"/>
      <c r="C313" s="6"/>
      <c r="E313" s="7"/>
      <c r="G313" s="3"/>
    </row>
    <row r="314" spans="2:7" ht="13" x14ac:dyDescent="0.3">
      <c r="B314" s="5"/>
      <c r="C314" s="6"/>
      <c r="E314" s="7"/>
      <c r="G314" s="3"/>
    </row>
    <row r="315" spans="2:7" ht="13" x14ac:dyDescent="0.3">
      <c r="B315" s="5"/>
      <c r="C315" s="6"/>
      <c r="E315" s="7"/>
      <c r="G315" s="3"/>
    </row>
    <row r="316" spans="2:7" ht="13" x14ac:dyDescent="0.3">
      <c r="B316" s="5"/>
      <c r="C316" s="6"/>
      <c r="E316" s="7"/>
      <c r="G316" s="3"/>
    </row>
    <row r="317" spans="2:7" ht="13" x14ac:dyDescent="0.3">
      <c r="B317" s="5"/>
      <c r="C317" s="6"/>
      <c r="E317" s="7"/>
      <c r="G317" s="3"/>
    </row>
    <row r="318" spans="2:7" ht="13" x14ac:dyDescent="0.3">
      <c r="B318" s="5"/>
      <c r="C318" s="6"/>
      <c r="E318" s="7"/>
      <c r="G318" s="3"/>
    </row>
    <row r="319" spans="2:7" ht="13" x14ac:dyDescent="0.3">
      <c r="B319" s="5"/>
      <c r="C319" s="6"/>
      <c r="E319" s="7"/>
      <c r="G319" s="3"/>
    </row>
    <row r="320" spans="2:7" ht="13" x14ac:dyDescent="0.3">
      <c r="B320" s="5"/>
      <c r="C320" s="6"/>
      <c r="E320" s="7"/>
      <c r="G320" s="3"/>
    </row>
    <row r="321" spans="2:7" ht="13" x14ac:dyDescent="0.3">
      <c r="B321" s="5"/>
      <c r="C321" s="6"/>
      <c r="E321" s="7"/>
      <c r="G321" s="3"/>
    </row>
    <row r="322" spans="2:7" ht="13" x14ac:dyDescent="0.3">
      <c r="B322" s="5"/>
      <c r="C322" s="6"/>
      <c r="E322" s="7"/>
      <c r="G322" s="3"/>
    </row>
    <row r="323" spans="2:7" ht="13" x14ac:dyDescent="0.3">
      <c r="B323" s="5"/>
      <c r="C323" s="6"/>
      <c r="E323" s="7"/>
      <c r="G323" s="3"/>
    </row>
    <row r="324" spans="2:7" ht="13" x14ac:dyDescent="0.3">
      <c r="B324" s="5"/>
      <c r="C324" s="6"/>
      <c r="E324" s="7"/>
      <c r="G324" s="3"/>
    </row>
    <row r="325" spans="2:7" ht="13" x14ac:dyDescent="0.3">
      <c r="B325" s="5"/>
      <c r="C325" s="6"/>
      <c r="E325" s="7"/>
      <c r="G325" s="3"/>
    </row>
    <row r="326" spans="2:7" ht="13" x14ac:dyDescent="0.3">
      <c r="B326" s="5"/>
      <c r="C326" s="6"/>
      <c r="E326" s="7"/>
      <c r="G326" s="3"/>
    </row>
    <row r="327" spans="2:7" ht="13" x14ac:dyDescent="0.3">
      <c r="B327" s="5"/>
      <c r="C327" s="6"/>
      <c r="E327" s="7"/>
      <c r="G327" s="3"/>
    </row>
    <row r="328" spans="2:7" ht="13" x14ac:dyDescent="0.3">
      <c r="B328" s="5"/>
      <c r="C328" s="6"/>
      <c r="E328" s="7"/>
      <c r="G328" s="3"/>
    </row>
    <row r="329" spans="2:7" ht="13" x14ac:dyDescent="0.3">
      <c r="B329" s="5"/>
      <c r="C329" s="6"/>
      <c r="E329" s="7"/>
      <c r="G329" s="3"/>
    </row>
    <row r="330" spans="2:7" ht="13" x14ac:dyDescent="0.3">
      <c r="B330" s="5"/>
      <c r="C330" s="6"/>
      <c r="E330" s="7"/>
      <c r="G330" s="3"/>
    </row>
    <row r="331" spans="2:7" ht="13" x14ac:dyDescent="0.3">
      <c r="B331" s="5"/>
      <c r="C331" s="6"/>
      <c r="E331" s="7"/>
      <c r="G331" s="3"/>
    </row>
    <row r="332" spans="2:7" ht="13" x14ac:dyDescent="0.3">
      <c r="B332" s="5"/>
      <c r="C332" s="6"/>
      <c r="E332" s="7"/>
      <c r="G332" s="3"/>
    </row>
    <row r="333" spans="2:7" ht="13" x14ac:dyDescent="0.3">
      <c r="B333" s="5"/>
      <c r="C333" s="6"/>
      <c r="E333" s="7"/>
      <c r="G333" s="3"/>
    </row>
    <row r="334" spans="2:7" ht="13" x14ac:dyDescent="0.3">
      <c r="B334" s="5"/>
      <c r="C334" s="6"/>
      <c r="E334" s="7"/>
      <c r="G334" s="3"/>
    </row>
    <row r="335" spans="2:7" ht="13" x14ac:dyDescent="0.3">
      <c r="B335" s="5"/>
      <c r="C335" s="6"/>
      <c r="E335" s="7"/>
      <c r="G335" s="3"/>
    </row>
    <row r="336" spans="2:7" ht="13" x14ac:dyDescent="0.3">
      <c r="B336" s="5"/>
      <c r="C336" s="6"/>
      <c r="E336" s="7"/>
      <c r="G336" s="3"/>
    </row>
    <row r="337" spans="1:7" ht="13" x14ac:dyDescent="0.3">
      <c r="B337" s="5"/>
      <c r="C337" s="6"/>
      <c r="E337" s="7"/>
      <c r="G337" s="3"/>
    </row>
    <row r="338" spans="1:7" ht="13" x14ac:dyDescent="0.3">
      <c r="B338" s="5"/>
      <c r="C338" s="6"/>
      <c r="E338" s="7"/>
      <c r="G338" s="3"/>
    </row>
    <row r="339" spans="1:7" ht="13" x14ac:dyDescent="0.3">
      <c r="B339" s="5"/>
      <c r="C339" s="6"/>
      <c r="E339" s="7"/>
      <c r="G339" s="3"/>
    </row>
    <row r="340" spans="1:7" ht="13" x14ac:dyDescent="0.3">
      <c r="B340" s="5"/>
      <c r="C340" s="6"/>
      <c r="E340" s="7"/>
      <c r="G340" s="3"/>
    </row>
    <row r="341" spans="1:7" ht="13" x14ac:dyDescent="0.3">
      <c r="B341" s="5"/>
      <c r="C341" s="6"/>
      <c r="E341" s="7"/>
      <c r="G341" s="3"/>
    </row>
    <row r="342" spans="1:7" ht="13" x14ac:dyDescent="0.3">
      <c r="B342" s="5"/>
      <c r="C342" s="6"/>
      <c r="E342" s="7"/>
      <c r="G342" s="3"/>
    </row>
    <row r="343" spans="1:7" x14ac:dyDescent="0.25">
      <c r="A343" s="49"/>
      <c r="B343" s="49"/>
      <c r="C343" s="6"/>
      <c r="E343" s="7"/>
      <c r="G343" s="9"/>
    </row>
    <row r="344" spans="1:7" x14ac:dyDescent="0.25">
      <c r="A344" s="49"/>
      <c r="C344" s="6"/>
      <c r="E344" s="7"/>
      <c r="G344" s="9"/>
    </row>
    <row r="345" spans="1:7" x14ac:dyDescent="0.25">
      <c r="A345" s="49"/>
      <c r="C345" s="6"/>
      <c r="E345" s="7"/>
      <c r="G345" s="9"/>
    </row>
    <row r="346" spans="1:7" x14ac:dyDescent="0.25">
      <c r="A346" s="49"/>
      <c r="C346" s="6"/>
      <c r="E346" s="7"/>
      <c r="G346" s="9"/>
    </row>
    <row r="347" spans="1:7" x14ac:dyDescent="0.25">
      <c r="A347" s="49"/>
      <c r="C347" s="6"/>
      <c r="E347" s="7"/>
      <c r="G347" s="9"/>
    </row>
    <row r="348" spans="1:7" x14ac:dyDescent="0.25">
      <c r="A348" s="49"/>
      <c r="C348" s="6"/>
      <c r="E348" s="7"/>
      <c r="G348" s="9"/>
    </row>
    <row r="349" spans="1:7" x14ac:dyDescent="0.25">
      <c r="A349" s="49"/>
      <c r="C349" s="6"/>
      <c r="E349" s="7"/>
      <c r="G349" s="9"/>
    </row>
    <row r="350" spans="1:7" x14ac:dyDescent="0.25">
      <c r="A350" s="49"/>
      <c r="C350" s="6"/>
      <c r="E350" s="7"/>
      <c r="G350" s="9"/>
    </row>
    <row r="351" spans="1:7" x14ac:dyDescent="0.25">
      <c r="A351" s="49"/>
      <c r="C351" s="6"/>
      <c r="E351" s="7"/>
      <c r="G351" s="9"/>
    </row>
    <row r="352" spans="1:7" x14ac:dyDescent="0.25">
      <c r="A352" s="49"/>
      <c r="C352" s="6"/>
      <c r="E352" s="7"/>
      <c r="G352" s="9"/>
    </row>
    <row r="353" spans="1:7" x14ac:dyDescent="0.25">
      <c r="A353" s="49"/>
      <c r="C353" s="6"/>
      <c r="E353" s="7"/>
      <c r="G353" s="9"/>
    </row>
    <row r="354" spans="1:7" x14ac:dyDescent="0.25">
      <c r="A354" s="49"/>
      <c r="C354" s="6"/>
      <c r="E354" s="7"/>
      <c r="G354" s="9"/>
    </row>
    <row r="355" spans="1:7" x14ac:dyDescent="0.25">
      <c r="A355" s="49"/>
      <c r="C355" s="6"/>
      <c r="E355" s="7"/>
      <c r="G355" s="9"/>
    </row>
    <row r="356" spans="1:7" x14ac:dyDescent="0.25">
      <c r="A356" s="49"/>
      <c r="C356" s="6"/>
      <c r="E356" s="7"/>
      <c r="G356" s="9"/>
    </row>
    <row r="357" spans="1:7" x14ac:dyDescent="0.25">
      <c r="A357" s="49"/>
      <c r="C357" s="6"/>
      <c r="E357" s="7"/>
      <c r="G357" s="9"/>
    </row>
    <row r="358" spans="1:7" x14ac:dyDescent="0.25">
      <c r="A358" s="49"/>
      <c r="C358" s="6"/>
      <c r="E358" s="7"/>
      <c r="G358" s="9"/>
    </row>
    <row r="359" spans="1:7" x14ac:dyDescent="0.25">
      <c r="A359" s="49"/>
      <c r="C359" s="6"/>
      <c r="E359" s="7"/>
      <c r="G359" s="9"/>
    </row>
    <row r="360" spans="1:7" x14ac:dyDescent="0.25">
      <c r="A360" s="49"/>
      <c r="C360" s="6"/>
      <c r="E360" s="7"/>
      <c r="G360" s="9"/>
    </row>
    <row r="361" spans="1:7" x14ac:dyDescent="0.25">
      <c r="A361" s="49"/>
      <c r="C361" s="6"/>
      <c r="E361" s="7"/>
      <c r="G361" s="9"/>
    </row>
    <row r="362" spans="1:7" x14ac:dyDescent="0.25">
      <c r="A362" s="49"/>
      <c r="C362" s="6"/>
      <c r="E362" s="7"/>
      <c r="G362" s="9"/>
    </row>
    <row r="363" spans="1:7" x14ac:dyDescent="0.25">
      <c r="A363" s="49"/>
      <c r="C363" s="6"/>
      <c r="E363" s="7"/>
      <c r="G363" s="9"/>
    </row>
    <row r="364" spans="1:7" x14ac:dyDescent="0.25">
      <c r="C364" s="6"/>
      <c r="E364" s="7"/>
      <c r="G364" s="9"/>
    </row>
  </sheetData>
  <phoneticPr fontId="12" type="noConversion"/>
  <printOptions horizontalCentered="1" gridLines="1"/>
  <pageMargins left="0.78740157480314965" right="0.78740157480314965" top="0.98425196850393704" bottom="0.98425196850393704" header="0.51181102362204722" footer="0.51181102362204722"/>
  <pageSetup paperSize="9" scale="58" orientation="portrait" r:id="rId1"/>
  <headerFooter>
    <oddHeader>&amp;LSportovní projekty spol. s r.o., Sokolovská 87/95, Praha 8&amp;C&amp;F&amp;R10/2023</oddHeader>
    <oddFooter>&amp;C&amp;A&amp;Rstránka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5"/>
  <sheetViews>
    <sheetView workbookViewId="0">
      <selection activeCell="C19" sqref="C19"/>
    </sheetView>
  </sheetViews>
  <sheetFormatPr defaultColWidth="9.1796875" defaultRowHeight="12.5" x14ac:dyDescent="0.25"/>
  <cols>
    <col min="1" max="1" width="6.453125" style="19" customWidth="1"/>
    <col min="2" max="2" width="19.54296875" style="59" customWidth="1"/>
    <col min="3" max="3" width="42.453125" style="21" customWidth="1"/>
    <col min="4" max="4" width="8.453125" style="19" customWidth="1"/>
    <col min="5" max="5" width="13.453125" style="24" customWidth="1"/>
    <col min="6" max="6" width="13.81640625" style="70" customWidth="1"/>
    <col min="7" max="7" width="23.453125" style="25" customWidth="1"/>
    <col min="8" max="8" width="20.54296875" style="18" customWidth="1"/>
    <col min="9" max="9" width="4.54296875" style="20" hidden="1" customWidth="1"/>
    <col min="10" max="10" width="12.453125" style="20" customWidth="1"/>
    <col min="11" max="16384" width="9.1796875" style="20"/>
  </cols>
  <sheetData>
    <row r="1" spans="1:10" s="19" customFormat="1" ht="31.5" customHeight="1" thickBot="1" x14ac:dyDescent="0.3">
      <c r="A1" s="28" t="s">
        <v>0</v>
      </c>
      <c r="B1" s="29" t="s">
        <v>1</v>
      </c>
      <c r="C1" s="30" t="s">
        <v>2</v>
      </c>
      <c r="D1" s="29" t="s">
        <v>3</v>
      </c>
      <c r="E1" s="31" t="s">
        <v>4</v>
      </c>
      <c r="F1" s="71" t="s">
        <v>5</v>
      </c>
      <c r="G1" s="32" t="s">
        <v>6</v>
      </c>
      <c r="H1" s="29" t="s">
        <v>7</v>
      </c>
      <c r="I1" s="33"/>
    </row>
    <row r="2" spans="1:10" ht="13" x14ac:dyDescent="0.3">
      <c r="A2" s="34"/>
      <c r="B2" s="5"/>
      <c r="C2" s="35"/>
      <c r="D2" s="5"/>
      <c r="E2" s="36"/>
      <c r="F2" s="72"/>
      <c r="H2" s="4"/>
      <c r="I2" s="37"/>
    </row>
    <row r="3" spans="1:10" ht="13" x14ac:dyDescent="0.3">
      <c r="A3" s="34"/>
      <c r="B3" s="5"/>
      <c r="C3" s="35"/>
      <c r="D3" s="5"/>
      <c r="E3" s="36"/>
      <c r="F3" s="72"/>
      <c r="H3" s="4"/>
      <c r="I3" s="17"/>
    </row>
    <row r="4" spans="1:10" ht="13" x14ac:dyDescent="0.3">
      <c r="A4" s="34"/>
      <c r="B4" s="5"/>
      <c r="C4" s="35"/>
      <c r="D4" s="5"/>
      <c r="E4" s="36"/>
      <c r="F4" s="72"/>
      <c r="H4" s="4"/>
      <c r="I4" s="17"/>
    </row>
    <row r="5" spans="1:10" ht="13" x14ac:dyDescent="0.3">
      <c r="A5" s="61"/>
      <c r="B5" s="62"/>
      <c r="C5" s="21" t="s">
        <v>8</v>
      </c>
      <c r="D5" s="66"/>
      <c r="F5" s="72"/>
      <c r="H5" s="4"/>
      <c r="I5" s="17"/>
      <c r="J5" s="8"/>
    </row>
    <row r="6" spans="1:10" ht="13" x14ac:dyDescent="0.3">
      <c r="A6" s="61"/>
      <c r="B6" s="62"/>
      <c r="C6" s="35" t="s">
        <v>9</v>
      </c>
      <c r="D6" s="5"/>
      <c r="F6" s="72"/>
      <c r="H6" s="4"/>
      <c r="I6" s="17"/>
      <c r="J6" s="8"/>
    </row>
    <row r="7" spans="1:10" ht="13" x14ac:dyDescent="0.3">
      <c r="A7" s="61"/>
      <c r="B7" s="62"/>
      <c r="C7" s="35"/>
      <c r="D7" s="5"/>
      <c r="F7" s="72"/>
      <c r="H7" s="4"/>
      <c r="I7" s="17"/>
      <c r="J7" s="8"/>
    </row>
    <row r="8" spans="1:10" ht="13" x14ac:dyDescent="0.3">
      <c r="A8" s="61"/>
      <c r="B8" s="62"/>
      <c r="C8" s="35"/>
      <c r="D8" s="5"/>
      <c r="F8" s="72"/>
      <c r="H8" s="4"/>
      <c r="I8" s="17"/>
      <c r="J8" s="8"/>
    </row>
    <row r="9" spans="1:10" ht="13" x14ac:dyDescent="0.3">
      <c r="A9" s="61"/>
      <c r="B9" s="62"/>
      <c r="C9" s="35"/>
      <c r="D9" s="5"/>
      <c r="F9" s="72"/>
      <c r="H9" s="4"/>
      <c r="I9" s="17"/>
      <c r="J9" s="8"/>
    </row>
    <row r="10" spans="1:10" x14ac:dyDescent="0.25">
      <c r="A10" s="61"/>
      <c r="B10" s="62"/>
      <c r="D10" s="63"/>
      <c r="E10" s="2"/>
      <c r="F10" s="73"/>
      <c r="H10" s="4"/>
      <c r="I10" s="17"/>
      <c r="J10" s="8"/>
    </row>
    <row r="11" spans="1:10" ht="13" x14ac:dyDescent="0.3">
      <c r="A11" s="61"/>
      <c r="B11" s="62"/>
      <c r="C11" s="21" t="s">
        <v>10</v>
      </c>
      <c r="D11" s="5"/>
      <c r="F11" s="72"/>
      <c r="H11" s="4"/>
      <c r="I11" s="17"/>
      <c r="J11" s="8"/>
    </row>
    <row r="12" spans="1:10" ht="13" x14ac:dyDescent="0.3">
      <c r="A12" s="61"/>
      <c r="B12" s="62"/>
      <c r="C12" s="35" t="s">
        <v>11</v>
      </c>
      <c r="D12" s="5"/>
      <c r="F12" s="72"/>
      <c r="H12" s="4"/>
      <c r="I12" s="17"/>
      <c r="J12" s="8"/>
    </row>
    <row r="13" spans="1:10" ht="13" x14ac:dyDescent="0.3">
      <c r="A13" s="61"/>
      <c r="B13" s="62"/>
      <c r="C13" s="35" t="s">
        <v>12</v>
      </c>
      <c r="D13" s="5"/>
      <c r="F13" s="72"/>
      <c r="H13" s="4"/>
      <c r="I13" s="17"/>
      <c r="J13" s="8"/>
    </row>
    <row r="14" spans="1:10" ht="13" x14ac:dyDescent="0.3">
      <c r="A14" s="5"/>
      <c r="B14" s="5"/>
      <c r="C14" s="35"/>
      <c r="D14" s="5"/>
      <c r="F14" s="72"/>
      <c r="H14" s="4"/>
      <c r="I14" s="17"/>
    </row>
    <row r="15" spans="1:10" ht="13" x14ac:dyDescent="0.3">
      <c r="A15" s="5"/>
      <c r="B15" s="5"/>
      <c r="C15" s="35"/>
      <c r="D15" s="5"/>
      <c r="F15" s="72"/>
      <c r="H15" s="4"/>
      <c r="I15" s="17"/>
    </row>
    <row r="16" spans="1:10" ht="13" x14ac:dyDescent="0.3">
      <c r="A16" s="5"/>
      <c r="B16" s="5"/>
      <c r="C16" s="21" t="s">
        <v>580</v>
      </c>
      <c r="D16" s="5"/>
      <c r="F16" s="72"/>
      <c r="H16" s="4"/>
      <c r="I16" s="17"/>
    </row>
    <row r="17" spans="1:11" x14ac:dyDescent="0.25">
      <c r="A17" s="5"/>
      <c r="B17" s="5"/>
      <c r="D17" s="5"/>
      <c r="F17" s="72"/>
      <c r="H17" s="4"/>
      <c r="I17" s="17"/>
    </row>
    <row r="18" spans="1:11" x14ac:dyDescent="0.25">
      <c r="A18" s="5"/>
      <c r="B18" s="5"/>
      <c r="D18" s="5"/>
      <c r="F18" s="72"/>
      <c r="H18" s="4"/>
      <c r="I18" s="17"/>
    </row>
    <row r="19" spans="1:11" ht="15.75" customHeight="1" thickBot="1" x14ac:dyDescent="0.35">
      <c r="A19" s="5"/>
      <c r="B19" s="5"/>
      <c r="C19" s="38" t="s">
        <v>14</v>
      </c>
      <c r="D19" s="5"/>
      <c r="F19" s="72"/>
      <c r="H19" s="4"/>
      <c r="I19" s="17"/>
    </row>
    <row r="20" spans="1:11" x14ac:dyDescent="0.25">
      <c r="A20" s="5"/>
      <c r="B20" s="5"/>
      <c r="C20" s="39"/>
      <c r="D20" s="5"/>
      <c r="F20" s="72"/>
      <c r="H20" s="4"/>
      <c r="I20" s="17"/>
    </row>
    <row r="21" spans="1:11" x14ac:dyDescent="0.25">
      <c r="A21" s="5"/>
      <c r="B21" s="5"/>
      <c r="C21" s="40"/>
      <c r="D21" s="5"/>
      <c r="F21" s="72"/>
      <c r="H21" s="4"/>
      <c r="I21" s="17"/>
    </row>
    <row r="22" spans="1:11" x14ac:dyDescent="0.25">
      <c r="A22" s="5"/>
      <c r="B22" s="5"/>
      <c r="C22" s="40"/>
      <c r="D22" s="5"/>
      <c r="F22" s="72"/>
      <c r="H22" s="4"/>
      <c r="I22" s="17"/>
    </row>
    <row r="23" spans="1:11" x14ac:dyDescent="0.25">
      <c r="A23" s="5"/>
      <c r="B23" s="5"/>
      <c r="C23" s="40"/>
      <c r="D23" s="5"/>
      <c r="F23" s="72"/>
      <c r="H23" s="4"/>
      <c r="I23" s="17"/>
    </row>
    <row r="24" spans="1:11" ht="13" x14ac:dyDescent="0.3">
      <c r="A24" s="5"/>
      <c r="B24" s="5"/>
      <c r="C24" s="35"/>
      <c r="D24" s="5"/>
      <c r="F24" s="72"/>
      <c r="H24" s="4"/>
      <c r="I24" s="17"/>
    </row>
    <row r="25" spans="1:11" ht="13" x14ac:dyDescent="0.3">
      <c r="A25" s="5"/>
      <c r="B25" s="5"/>
      <c r="C25" s="21" t="s">
        <v>15</v>
      </c>
      <c r="D25" s="5"/>
      <c r="F25" s="72"/>
      <c r="H25" s="4"/>
      <c r="I25" s="17"/>
    </row>
    <row r="26" spans="1:11" ht="13" x14ac:dyDescent="0.3">
      <c r="A26" s="5"/>
      <c r="B26" s="5"/>
      <c r="C26" s="35" t="s">
        <v>16</v>
      </c>
      <c r="D26" s="5"/>
      <c r="F26" s="72"/>
      <c r="H26" s="4"/>
      <c r="I26" s="17"/>
    </row>
    <row r="27" spans="1:11" ht="13" x14ac:dyDescent="0.3">
      <c r="A27" s="5"/>
      <c r="B27" s="5"/>
      <c r="C27" s="35" t="s">
        <v>17</v>
      </c>
      <c r="D27" s="5"/>
      <c r="F27" s="72"/>
      <c r="H27" s="4"/>
      <c r="I27" s="17"/>
      <c r="K27" s="21"/>
    </row>
    <row r="28" spans="1:11" ht="13" x14ac:dyDescent="0.3">
      <c r="A28" s="5"/>
      <c r="B28" s="5"/>
      <c r="C28" s="35"/>
      <c r="D28" s="5"/>
      <c r="F28" s="72"/>
      <c r="H28" s="4"/>
      <c r="I28" s="17"/>
    </row>
    <row r="29" spans="1:11" ht="13" x14ac:dyDescent="0.3">
      <c r="A29" s="5"/>
      <c r="B29" s="5"/>
      <c r="C29" s="35"/>
      <c r="D29" s="5"/>
      <c r="F29" s="72"/>
      <c r="H29" s="4"/>
      <c r="I29" s="17"/>
    </row>
    <row r="30" spans="1:11" x14ac:dyDescent="0.25">
      <c r="A30" s="5"/>
      <c r="B30" s="5"/>
      <c r="D30" s="5"/>
      <c r="F30" s="72"/>
      <c r="H30" s="4"/>
      <c r="I30" s="17"/>
    </row>
    <row r="31" spans="1:11" ht="13" x14ac:dyDescent="0.3">
      <c r="A31" s="5"/>
      <c r="B31" s="5"/>
      <c r="C31" s="21" t="s">
        <v>18</v>
      </c>
      <c r="D31" s="5"/>
      <c r="F31" s="72"/>
      <c r="H31" s="4"/>
      <c r="I31" s="17"/>
    </row>
    <row r="32" spans="1:11" ht="13" x14ac:dyDescent="0.3">
      <c r="A32" s="5"/>
      <c r="B32" s="5"/>
      <c r="C32" s="35" t="s">
        <v>19</v>
      </c>
      <c r="D32" s="5"/>
      <c r="F32" s="72"/>
      <c r="H32" s="4"/>
      <c r="I32" s="17"/>
    </row>
    <row r="33" spans="1:9" ht="13" x14ac:dyDescent="0.3">
      <c r="A33" s="5"/>
      <c r="B33" s="5"/>
      <c r="C33" s="35"/>
      <c r="D33" s="5"/>
      <c r="F33" s="72"/>
      <c r="H33" s="4"/>
      <c r="I33" s="17"/>
    </row>
    <row r="34" spans="1:9" ht="13" x14ac:dyDescent="0.3">
      <c r="A34" s="5"/>
      <c r="B34" s="5"/>
      <c r="C34" s="35"/>
      <c r="D34" s="5"/>
      <c r="F34" s="72"/>
      <c r="H34" s="4"/>
      <c r="I34" s="17"/>
    </row>
    <row r="35" spans="1:9" ht="13" x14ac:dyDescent="0.3">
      <c r="A35" s="5"/>
      <c r="B35" s="5"/>
      <c r="C35" s="35"/>
      <c r="D35" s="5"/>
      <c r="F35" s="72"/>
      <c r="H35" s="4"/>
      <c r="I35" s="17"/>
    </row>
    <row r="36" spans="1:9" ht="13" x14ac:dyDescent="0.3">
      <c r="A36" s="5"/>
      <c r="B36" s="5"/>
      <c r="C36" s="21" t="s">
        <v>20</v>
      </c>
      <c r="D36" s="5"/>
      <c r="F36" s="72"/>
      <c r="H36" s="4"/>
      <c r="I36" s="17"/>
    </row>
    <row r="37" spans="1:9" x14ac:dyDescent="0.25">
      <c r="A37" s="5"/>
      <c r="B37" s="5"/>
      <c r="D37" s="5"/>
      <c r="F37" s="72"/>
      <c r="H37" s="4"/>
      <c r="I37" s="17"/>
    </row>
    <row r="38" spans="1:9" x14ac:dyDescent="0.25">
      <c r="A38" s="5"/>
      <c r="B38" s="5"/>
      <c r="D38" s="5"/>
      <c r="F38" s="72"/>
      <c r="H38" s="4"/>
      <c r="I38" s="17"/>
    </row>
    <row r="39" spans="1:9" ht="15" customHeight="1" thickBot="1" x14ac:dyDescent="0.35">
      <c r="A39" s="5"/>
      <c r="B39" s="5"/>
      <c r="C39" s="35" t="s">
        <v>61</v>
      </c>
      <c r="D39" s="5"/>
      <c r="F39" s="72"/>
      <c r="H39" s="4"/>
      <c r="I39" s="17"/>
    </row>
    <row r="40" spans="1:9" ht="13" x14ac:dyDescent="0.3">
      <c r="A40" s="5"/>
      <c r="B40" s="5"/>
      <c r="C40" s="41"/>
      <c r="D40" s="5"/>
      <c r="F40" s="72"/>
      <c r="H40" s="4"/>
      <c r="I40" s="17"/>
    </row>
    <row r="41" spans="1:9" ht="13" x14ac:dyDescent="0.3">
      <c r="A41" s="5"/>
      <c r="B41" s="5"/>
      <c r="C41" s="26"/>
      <c r="D41" s="5"/>
      <c r="F41" s="72"/>
      <c r="H41" s="4"/>
      <c r="I41" s="17"/>
    </row>
    <row r="42" spans="1:9" ht="13" x14ac:dyDescent="0.3">
      <c r="A42" s="34"/>
      <c r="B42" s="5"/>
      <c r="C42" s="26"/>
      <c r="D42" s="5"/>
      <c r="F42" s="72"/>
      <c r="H42" s="4"/>
      <c r="I42" s="17"/>
    </row>
    <row r="43" spans="1:9" x14ac:dyDescent="0.25">
      <c r="A43" s="5" t="s">
        <v>23</v>
      </c>
      <c r="B43" s="5"/>
      <c r="C43" s="21" t="s">
        <v>62</v>
      </c>
      <c r="D43" s="5"/>
      <c r="F43" s="72"/>
      <c r="G43" s="25">
        <f>G87</f>
        <v>0</v>
      </c>
      <c r="H43" s="4"/>
      <c r="I43" s="17"/>
    </row>
    <row r="44" spans="1:9" x14ac:dyDescent="0.25">
      <c r="A44" s="5"/>
      <c r="B44" s="5"/>
      <c r="D44" s="5"/>
      <c r="F44" s="72"/>
      <c r="H44" s="4"/>
      <c r="I44" s="17"/>
    </row>
    <row r="45" spans="1:9" x14ac:dyDescent="0.25">
      <c r="A45" s="5" t="s">
        <v>26</v>
      </c>
      <c r="B45" s="5"/>
      <c r="C45" s="21" t="s">
        <v>63</v>
      </c>
      <c r="D45" s="5"/>
      <c r="F45" s="72"/>
      <c r="G45" s="25">
        <f>G180</f>
        <v>0</v>
      </c>
      <c r="H45" s="4"/>
      <c r="I45" s="17"/>
    </row>
    <row r="46" spans="1:9" x14ac:dyDescent="0.25">
      <c r="A46" s="5"/>
      <c r="B46" s="5"/>
      <c r="D46" s="5"/>
      <c r="F46" s="72"/>
      <c r="H46" s="4"/>
      <c r="I46" s="17"/>
    </row>
    <row r="47" spans="1:9" x14ac:dyDescent="0.25">
      <c r="A47" s="5" t="s">
        <v>29</v>
      </c>
      <c r="B47" s="5"/>
      <c r="C47" s="21" t="s">
        <v>64</v>
      </c>
      <c r="D47" s="5"/>
      <c r="F47" s="72"/>
      <c r="G47" s="25">
        <v>0</v>
      </c>
      <c r="H47" s="4"/>
      <c r="I47" s="17"/>
    </row>
    <row r="48" spans="1:9" x14ac:dyDescent="0.25">
      <c r="A48" s="5"/>
      <c r="B48" s="5"/>
      <c r="D48" s="5"/>
      <c r="F48" s="72"/>
      <c r="H48" s="4"/>
      <c r="I48" s="17"/>
    </row>
    <row r="49" spans="1:9" x14ac:dyDescent="0.25">
      <c r="A49" s="5" t="s">
        <v>32</v>
      </c>
      <c r="B49" s="5"/>
      <c r="C49" s="21" t="s">
        <v>65</v>
      </c>
      <c r="D49" s="5"/>
      <c r="F49" s="72"/>
      <c r="G49" s="25">
        <f>G257</f>
        <v>0</v>
      </c>
      <c r="H49" s="4"/>
      <c r="I49" s="17"/>
    </row>
    <row r="50" spans="1:9" x14ac:dyDescent="0.25">
      <c r="A50" s="5"/>
      <c r="B50" s="5"/>
      <c r="D50" s="5"/>
      <c r="F50" s="72"/>
      <c r="H50" s="4"/>
      <c r="I50" s="17"/>
    </row>
    <row r="51" spans="1:9" s="22" customFormat="1" x14ac:dyDescent="0.25">
      <c r="A51" s="14"/>
      <c r="B51" s="14"/>
      <c r="C51" s="362"/>
      <c r="D51" s="14"/>
      <c r="E51" s="363"/>
      <c r="F51" s="74"/>
      <c r="G51" s="364"/>
      <c r="H51" s="15"/>
      <c r="I51" s="367"/>
    </row>
    <row r="52" spans="1:9" ht="13" x14ac:dyDescent="0.3">
      <c r="A52" s="5"/>
      <c r="B52" s="5"/>
      <c r="C52" s="21" t="s">
        <v>6</v>
      </c>
      <c r="D52" s="5"/>
      <c r="F52" s="72"/>
      <c r="G52" s="42">
        <f>SUM(G43:G51)</f>
        <v>0</v>
      </c>
      <c r="H52" s="4"/>
      <c r="I52" s="17"/>
    </row>
    <row r="53" spans="1:9" x14ac:dyDescent="0.25">
      <c r="A53" s="5"/>
      <c r="B53" s="5"/>
      <c r="D53" s="5"/>
      <c r="F53" s="72"/>
      <c r="H53" s="4"/>
      <c r="I53" s="17"/>
    </row>
    <row r="54" spans="1:9" x14ac:dyDescent="0.25">
      <c r="A54" s="5" t="s">
        <v>35</v>
      </c>
      <c r="B54" s="5"/>
      <c r="C54" s="21" t="s">
        <v>48</v>
      </c>
      <c r="D54" s="5" t="s">
        <v>49</v>
      </c>
      <c r="E54" s="24" t="s">
        <v>50</v>
      </c>
      <c r="F54" s="72"/>
      <c r="G54" s="25">
        <f>G52*E54%</f>
        <v>0</v>
      </c>
      <c r="H54" s="4"/>
      <c r="I54" s="17"/>
    </row>
    <row r="55" spans="1:9" x14ac:dyDescent="0.25">
      <c r="A55" s="5"/>
      <c r="B55" s="5"/>
      <c r="D55" s="5"/>
      <c r="F55" s="72"/>
      <c r="H55" s="4"/>
      <c r="I55" s="17"/>
    </row>
    <row r="56" spans="1:9" x14ac:dyDescent="0.25">
      <c r="A56" s="5" t="s">
        <v>38</v>
      </c>
      <c r="B56" s="5"/>
      <c r="C56" s="21" t="s">
        <v>52</v>
      </c>
      <c r="D56" s="5" t="s">
        <v>49</v>
      </c>
      <c r="E56" s="24" t="s">
        <v>50</v>
      </c>
      <c r="F56" s="72"/>
      <c r="G56" s="25">
        <f>G52*E56%</f>
        <v>0</v>
      </c>
      <c r="H56" s="4"/>
      <c r="I56" s="17"/>
    </row>
    <row r="57" spans="1:9" x14ac:dyDescent="0.25">
      <c r="A57" s="5"/>
      <c r="B57" s="5"/>
      <c r="D57" s="5"/>
      <c r="F57" s="72"/>
      <c r="H57" s="4"/>
      <c r="I57" s="17"/>
    </row>
    <row r="58" spans="1:9" x14ac:dyDescent="0.25">
      <c r="A58" s="5" t="s">
        <v>41</v>
      </c>
      <c r="B58" s="5"/>
      <c r="C58" s="21" t="s">
        <v>54</v>
      </c>
      <c r="D58" s="5" t="s">
        <v>49</v>
      </c>
      <c r="E58" s="24" t="s">
        <v>50</v>
      </c>
      <c r="F58" s="72"/>
      <c r="G58" s="25">
        <f>G52*E58%</f>
        <v>0</v>
      </c>
      <c r="H58" s="4"/>
      <c r="I58" s="17"/>
    </row>
    <row r="59" spans="1:9" x14ac:dyDescent="0.25">
      <c r="A59" s="5"/>
      <c r="B59" s="5"/>
      <c r="D59" s="5"/>
      <c r="F59" s="72"/>
      <c r="H59" s="4"/>
      <c r="I59" s="17"/>
    </row>
    <row r="60" spans="1:9" s="22" customFormat="1" x14ac:dyDescent="0.25">
      <c r="A60" s="14"/>
      <c r="B60" s="14"/>
      <c r="C60" s="362"/>
      <c r="D60" s="14"/>
      <c r="E60" s="363"/>
      <c r="F60" s="74"/>
      <c r="G60" s="364"/>
      <c r="H60" s="15"/>
      <c r="I60" s="367"/>
    </row>
    <row r="61" spans="1:9" ht="13" x14ac:dyDescent="0.3">
      <c r="A61" s="5"/>
      <c r="B61" s="5"/>
      <c r="C61" s="21" t="s">
        <v>6</v>
      </c>
      <c r="D61" s="5"/>
      <c r="F61" s="72"/>
      <c r="G61" s="42">
        <f>SUM(G52:G60)</f>
        <v>0</v>
      </c>
      <c r="H61" s="4"/>
      <c r="I61" s="17"/>
    </row>
    <row r="62" spans="1:9" x14ac:dyDescent="0.25">
      <c r="A62" s="5"/>
      <c r="B62" s="5"/>
      <c r="D62" s="5"/>
      <c r="F62" s="72"/>
      <c r="H62" s="4"/>
      <c r="I62" s="17"/>
    </row>
    <row r="63" spans="1:9" x14ac:dyDescent="0.25">
      <c r="A63" s="5" t="s">
        <v>44</v>
      </c>
      <c r="B63" s="5"/>
      <c r="C63" s="21" t="s">
        <v>66</v>
      </c>
      <c r="D63" s="5" t="s">
        <v>49</v>
      </c>
      <c r="E63" s="24" t="s">
        <v>57</v>
      </c>
      <c r="F63" s="72"/>
      <c r="G63" s="25">
        <f>G61*E63%</f>
        <v>0</v>
      </c>
      <c r="H63" s="4"/>
      <c r="I63" s="17"/>
    </row>
    <row r="64" spans="1:9" ht="13" thickBot="1" x14ac:dyDescent="0.3">
      <c r="A64" s="5"/>
      <c r="B64" s="5"/>
      <c r="D64" s="5"/>
      <c r="F64" s="72"/>
      <c r="H64" s="4"/>
      <c r="I64" s="17"/>
    </row>
    <row r="65" spans="1:9" s="23" customFormat="1" ht="13" thickBot="1" x14ac:dyDescent="0.3">
      <c r="A65" s="43"/>
      <c r="B65" s="43"/>
      <c r="C65" s="44"/>
      <c r="D65" s="43"/>
      <c r="E65" s="45"/>
      <c r="F65" s="75"/>
      <c r="G65" s="47"/>
      <c r="H65" s="46"/>
      <c r="I65" s="48"/>
    </row>
    <row r="66" spans="1:9" ht="14" thickTop="1" thickBot="1" x14ac:dyDescent="0.35">
      <c r="A66" s="5"/>
      <c r="B66" s="49"/>
      <c r="C66" s="21" t="s">
        <v>67</v>
      </c>
      <c r="D66" s="5"/>
      <c r="F66" s="76"/>
      <c r="G66" s="50">
        <f>SUM(G61:G65)</f>
        <v>0</v>
      </c>
      <c r="H66" s="51"/>
      <c r="I66" s="17"/>
    </row>
    <row r="67" spans="1:9" ht="13.5" thickTop="1" x14ac:dyDescent="0.3">
      <c r="A67" s="5"/>
      <c r="B67" s="49"/>
      <c r="D67" s="5"/>
      <c r="F67" s="76"/>
      <c r="G67" s="52"/>
      <c r="H67" s="51"/>
      <c r="I67" s="17"/>
    </row>
    <row r="68" spans="1:9" ht="13" x14ac:dyDescent="0.3">
      <c r="A68" s="5"/>
      <c r="B68" s="49"/>
      <c r="D68" s="5"/>
      <c r="F68" s="76"/>
      <c r="G68" s="3"/>
      <c r="H68" s="51"/>
      <c r="I68" s="17"/>
    </row>
    <row r="69" spans="1:9" ht="13" x14ac:dyDescent="0.3">
      <c r="A69" s="5"/>
      <c r="B69" s="49"/>
      <c r="D69" s="5"/>
      <c r="F69" s="76"/>
      <c r="G69" s="3"/>
      <c r="H69" s="51"/>
      <c r="I69" s="17"/>
    </row>
    <row r="70" spans="1:9" ht="13" x14ac:dyDescent="0.3">
      <c r="A70" s="5"/>
      <c r="B70" s="49"/>
      <c r="D70" s="5"/>
      <c r="F70" s="76"/>
      <c r="G70" s="3"/>
      <c r="H70" s="51"/>
      <c r="I70" s="17"/>
    </row>
    <row r="71" spans="1:9" ht="13" x14ac:dyDescent="0.3">
      <c r="A71" s="5"/>
      <c r="B71" s="49"/>
      <c r="C71" s="21" t="s">
        <v>68</v>
      </c>
      <c r="D71" s="5"/>
      <c r="F71" s="76"/>
      <c r="G71" s="3"/>
      <c r="H71" s="51"/>
      <c r="I71" s="17"/>
    </row>
    <row r="72" spans="1:9" ht="13" x14ac:dyDescent="0.3">
      <c r="A72" s="5"/>
      <c r="B72" s="49"/>
      <c r="D72" s="5"/>
      <c r="F72" s="76"/>
      <c r="G72" s="3"/>
      <c r="H72" s="51"/>
      <c r="I72" s="17"/>
    </row>
    <row r="73" spans="1:9" ht="13" x14ac:dyDescent="0.3">
      <c r="A73" s="5"/>
      <c r="B73" s="49"/>
      <c r="D73" s="5"/>
      <c r="F73" s="76"/>
      <c r="G73" s="3"/>
      <c r="H73" s="51"/>
      <c r="I73" s="17"/>
    </row>
    <row r="74" spans="1:9" ht="13" x14ac:dyDescent="0.3">
      <c r="A74" s="5"/>
      <c r="B74" s="49"/>
      <c r="D74" s="5"/>
      <c r="F74" s="76"/>
      <c r="G74" s="3"/>
      <c r="H74" s="51"/>
      <c r="I74" s="17"/>
    </row>
    <row r="75" spans="1:9" ht="13" x14ac:dyDescent="0.3">
      <c r="A75" s="5"/>
      <c r="B75" s="49"/>
      <c r="D75" s="5"/>
      <c r="F75" s="76"/>
      <c r="G75" s="3"/>
      <c r="H75" s="51"/>
      <c r="I75" s="17"/>
    </row>
    <row r="76" spans="1:9" ht="13" x14ac:dyDescent="0.3">
      <c r="A76" s="5"/>
      <c r="B76" s="49"/>
      <c r="D76" s="5"/>
      <c r="F76" s="76"/>
      <c r="G76" s="3"/>
      <c r="H76" s="51"/>
      <c r="I76" s="17"/>
    </row>
    <row r="77" spans="1:9" ht="13.5" thickBot="1" x14ac:dyDescent="0.35">
      <c r="A77" s="34" t="s">
        <v>23</v>
      </c>
      <c r="B77" s="5"/>
      <c r="C77" s="35" t="s">
        <v>62</v>
      </c>
      <c r="D77" s="5"/>
      <c r="F77" s="72"/>
      <c r="H77" s="4"/>
      <c r="I77" s="17"/>
    </row>
    <row r="78" spans="1:9" x14ac:dyDescent="0.25">
      <c r="A78" s="43"/>
      <c r="B78" s="43"/>
      <c r="C78" s="53"/>
      <c r="D78" s="5"/>
      <c r="F78" s="72"/>
      <c r="H78" s="4"/>
      <c r="I78" s="17"/>
    </row>
    <row r="79" spans="1:9" x14ac:dyDescent="0.25">
      <c r="A79" s="5" t="s">
        <v>23</v>
      </c>
      <c r="B79" s="5"/>
      <c r="C79" s="21" t="s">
        <v>69</v>
      </c>
      <c r="D79" s="5"/>
      <c r="F79" s="72"/>
      <c r="G79" s="25">
        <f>G114</f>
        <v>0</v>
      </c>
      <c r="H79" s="4"/>
      <c r="I79" s="17"/>
    </row>
    <row r="80" spans="1:9" x14ac:dyDescent="0.25">
      <c r="A80" s="5" t="s">
        <v>26</v>
      </c>
      <c r="B80" s="5"/>
      <c r="C80" s="6" t="s">
        <v>70</v>
      </c>
      <c r="D80" s="5"/>
      <c r="F80" s="72"/>
      <c r="G80" s="25">
        <f>G125</f>
        <v>0</v>
      </c>
      <c r="H80" s="4"/>
      <c r="I80" s="17"/>
    </row>
    <row r="81" spans="1:9" x14ac:dyDescent="0.25">
      <c r="A81" s="5" t="s">
        <v>29</v>
      </c>
      <c r="B81" s="5"/>
      <c r="C81" s="6" t="s">
        <v>71</v>
      </c>
      <c r="D81" s="5"/>
      <c r="F81" s="72"/>
      <c r="G81" s="25">
        <f>G132</f>
        <v>0</v>
      </c>
      <c r="H81" s="4"/>
      <c r="I81" s="17"/>
    </row>
    <row r="82" spans="1:9" x14ac:dyDescent="0.25">
      <c r="A82" s="5" t="s">
        <v>32</v>
      </c>
      <c r="B82" s="5"/>
      <c r="C82" s="21" t="s">
        <v>72</v>
      </c>
      <c r="D82" s="5"/>
      <c r="F82" s="72"/>
      <c r="G82" s="25">
        <f>G140</f>
        <v>0</v>
      </c>
      <c r="H82" s="4"/>
      <c r="I82" s="17"/>
    </row>
    <row r="83" spans="1:9" x14ac:dyDescent="0.25">
      <c r="A83" s="5" t="s">
        <v>35</v>
      </c>
      <c r="B83" s="5"/>
      <c r="C83" s="21" t="s">
        <v>40</v>
      </c>
      <c r="D83" s="5"/>
      <c r="F83" s="72"/>
      <c r="G83" s="25">
        <f>G155</f>
        <v>0</v>
      </c>
      <c r="H83" s="4"/>
      <c r="I83" s="17"/>
    </row>
    <row r="84" spans="1:9" x14ac:dyDescent="0.25">
      <c r="A84" s="5" t="s">
        <v>38</v>
      </c>
      <c r="B84" s="5"/>
      <c r="C84" s="21" t="s">
        <v>75</v>
      </c>
      <c r="D84" s="5"/>
      <c r="F84" s="72"/>
      <c r="G84" s="25">
        <f>G165</f>
        <v>0</v>
      </c>
      <c r="H84" s="4"/>
      <c r="I84" s="17"/>
    </row>
    <row r="85" spans="1:9" x14ac:dyDescent="0.25">
      <c r="A85" s="5" t="s">
        <v>41</v>
      </c>
      <c r="B85" s="5"/>
      <c r="C85" s="21" t="s">
        <v>76</v>
      </c>
      <c r="D85" s="5"/>
      <c r="F85" s="72"/>
      <c r="G85" s="25">
        <f>G169</f>
        <v>0</v>
      </c>
      <c r="H85" s="4"/>
      <c r="I85" s="17"/>
    </row>
    <row r="86" spans="1:9" x14ac:dyDescent="0.25">
      <c r="A86" s="14"/>
      <c r="B86" s="14"/>
      <c r="C86" s="362"/>
      <c r="D86" s="14"/>
      <c r="E86" s="363"/>
      <c r="F86" s="74"/>
      <c r="G86" s="364"/>
      <c r="H86" s="15"/>
      <c r="I86" s="17"/>
    </row>
    <row r="87" spans="1:9" ht="13" x14ac:dyDescent="0.3">
      <c r="A87" s="5"/>
      <c r="B87" s="5"/>
      <c r="C87" s="21" t="s">
        <v>77</v>
      </c>
      <c r="D87" s="5"/>
      <c r="F87" s="72"/>
      <c r="G87" s="42">
        <f>SUM(G79:G86)</f>
        <v>0</v>
      </c>
      <c r="H87" s="4"/>
      <c r="I87" s="17"/>
    </row>
    <row r="88" spans="1:9" ht="13" x14ac:dyDescent="0.3">
      <c r="A88" s="5"/>
      <c r="B88" s="5"/>
      <c r="D88" s="5"/>
      <c r="F88" s="72"/>
      <c r="G88" s="42"/>
      <c r="H88" s="4"/>
      <c r="I88" s="17"/>
    </row>
    <row r="89" spans="1:9" ht="13" x14ac:dyDescent="0.3">
      <c r="A89" s="5"/>
      <c r="B89" s="5"/>
      <c r="D89" s="5"/>
      <c r="F89" s="72"/>
      <c r="G89" s="42"/>
      <c r="H89" s="4"/>
      <c r="I89" s="17"/>
    </row>
    <row r="90" spans="1:9" ht="13" x14ac:dyDescent="0.3">
      <c r="A90" s="5"/>
      <c r="B90" s="5"/>
      <c r="D90" s="5"/>
      <c r="F90" s="72"/>
      <c r="G90" s="42"/>
      <c r="H90" s="4"/>
      <c r="I90" s="17"/>
    </row>
    <row r="91" spans="1:9" ht="13" x14ac:dyDescent="0.3">
      <c r="A91" s="5"/>
      <c r="B91" s="5"/>
      <c r="D91" s="5"/>
      <c r="F91" s="72"/>
      <c r="G91" s="42"/>
      <c r="H91" s="4"/>
      <c r="I91" s="17"/>
    </row>
    <row r="92" spans="1:9" ht="13" x14ac:dyDescent="0.3">
      <c r="A92" s="5"/>
      <c r="B92" s="5"/>
      <c r="D92" s="5"/>
      <c r="F92" s="72"/>
      <c r="G92" s="42"/>
      <c r="H92" s="4"/>
      <c r="I92" s="17"/>
    </row>
    <row r="93" spans="1:9" ht="13" x14ac:dyDescent="0.3">
      <c r="A93" s="5"/>
      <c r="B93" s="5"/>
      <c r="D93" s="5"/>
      <c r="F93" s="72"/>
      <c r="G93" s="42"/>
      <c r="H93" s="4"/>
      <c r="I93" s="17"/>
    </row>
    <row r="94" spans="1:9" ht="13" x14ac:dyDescent="0.3">
      <c r="A94" s="5"/>
      <c r="B94" s="5"/>
      <c r="D94" s="5"/>
      <c r="F94" s="72"/>
      <c r="G94" s="42"/>
      <c r="H94" s="4"/>
      <c r="I94" s="17"/>
    </row>
    <row r="95" spans="1:9" ht="13" x14ac:dyDescent="0.3">
      <c r="A95" s="5"/>
      <c r="B95" s="5"/>
      <c r="D95" s="5"/>
      <c r="F95" s="72"/>
      <c r="G95" s="42"/>
      <c r="H95" s="4"/>
      <c r="I95" s="17"/>
    </row>
    <row r="96" spans="1:9" ht="13" x14ac:dyDescent="0.3">
      <c r="A96" s="5"/>
      <c r="B96" s="5"/>
      <c r="D96" s="5"/>
      <c r="F96" s="72"/>
      <c r="G96" s="42"/>
      <c r="H96" s="4"/>
      <c r="I96" s="17"/>
    </row>
    <row r="97" spans="1:9" x14ac:dyDescent="0.25">
      <c r="A97" s="5" t="s">
        <v>23</v>
      </c>
      <c r="B97" s="5"/>
      <c r="C97" s="359" t="s">
        <v>69</v>
      </c>
      <c r="D97" s="5"/>
      <c r="F97" s="72"/>
      <c r="H97" s="4"/>
      <c r="I97" s="17"/>
    </row>
    <row r="98" spans="1:9" x14ac:dyDescent="0.25">
      <c r="A98" s="14"/>
      <c r="B98" s="14"/>
      <c r="C98" s="369"/>
      <c r="D98" s="5"/>
      <c r="F98" s="72"/>
      <c r="H98" s="4"/>
      <c r="I98" s="17"/>
    </row>
    <row r="99" spans="1:9" ht="37.5" x14ac:dyDescent="0.25">
      <c r="A99" s="5" t="s">
        <v>23</v>
      </c>
      <c r="B99" s="5" t="s">
        <v>79</v>
      </c>
      <c r="C99" s="21" t="s">
        <v>581</v>
      </c>
      <c r="D99" s="5" t="s">
        <v>81</v>
      </c>
      <c r="E99" s="24" t="s">
        <v>582</v>
      </c>
      <c r="F99" s="72"/>
      <c r="G99" s="25">
        <f>E99*F99</f>
        <v>0</v>
      </c>
      <c r="H99" s="4"/>
      <c r="I99" s="17"/>
    </row>
    <row r="100" spans="1:9" ht="25" x14ac:dyDescent="0.25">
      <c r="A100" s="5" t="s">
        <v>26</v>
      </c>
      <c r="B100" s="5" t="s">
        <v>83</v>
      </c>
      <c r="C100" s="21" t="s">
        <v>583</v>
      </c>
      <c r="D100" s="5" t="s">
        <v>85</v>
      </c>
      <c r="E100" s="24" t="s">
        <v>584</v>
      </c>
      <c r="F100" s="72"/>
      <c r="G100" s="25">
        <f t="shared" ref="G100:G112" si="0">E100*F100</f>
        <v>0</v>
      </c>
      <c r="H100" s="4"/>
      <c r="I100" s="17"/>
    </row>
    <row r="101" spans="1:9" s="13" customFormat="1" ht="37.5" x14ac:dyDescent="0.25">
      <c r="A101" s="5" t="s">
        <v>29</v>
      </c>
      <c r="B101" s="5" t="s">
        <v>87</v>
      </c>
      <c r="C101" s="6" t="s">
        <v>585</v>
      </c>
      <c r="D101" s="5" t="s">
        <v>81</v>
      </c>
      <c r="E101" s="7" t="s">
        <v>586</v>
      </c>
      <c r="F101" s="4"/>
      <c r="G101" s="9">
        <f t="shared" si="0"/>
        <v>0</v>
      </c>
      <c r="H101" s="4"/>
    </row>
    <row r="102" spans="1:9" x14ac:dyDescent="0.25">
      <c r="A102" s="5" t="s">
        <v>32</v>
      </c>
      <c r="B102" s="77" t="s">
        <v>90</v>
      </c>
      <c r="C102" s="21" t="s">
        <v>91</v>
      </c>
      <c r="D102" s="5" t="s">
        <v>81</v>
      </c>
      <c r="E102" s="24" t="s">
        <v>586</v>
      </c>
      <c r="F102" s="4"/>
      <c r="G102" s="9">
        <f t="shared" si="0"/>
        <v>0</v>
      </c>
      <c r="H102" s="4"/>
      <c r="I102" s="17"/>
    </row>
    <row r="103" spans="1:9" ht="25" x14ac:dyDescent="0.25">
      <c r="A103" s="5" t="s">
        <v>35</v>
      </c>
      <c r="B103" s="5" t="s">
        <v>587</v>
      </c>
      <c r="C103" s="21" t="s">
        <v>588</v>
      </c>
      <c r="D103" s="5" t="s">
        <v>81</v>
      </c>
      <c r="E103" s="24" t="s">
        <v>589</v>
      </c>
      <c r="F103" s="72"/>
      <c r="G103" s="25">
        <f t="shared" si="0"/>
        <v>0</v>
      </c>
      <c r="H103" s="4"/>
      <c r="I103" s="17"/>
    </row>
    <row r="104" spans="1:9" x14ac:dyDescent="0.25">
      <c r="A104" s="5" t="s">
        <v>38</v>
      </c>
      <c r="B104" s="5" t="s">
        <v>590</v>
      </c>
      <c r="C104" s="21" t="s">
        <v>91</v>
      </c>
      <c r="D104" s="5" t="s">
        <v>81</v>
      </c>
      <c r="E104" s="24" t="s">
        <v>589</v>
      </c>
      <c r="F104" s="72"/>
      <c r="G104" s="25">
        <f t="shared" si="0"/>
        <v>0</v>
      </c>
      <c r="H104" s="4"/>
      <c r="I104" s="17"/>
    </row>
    <row r="105" spans="1:9" ht="25" x14ac:dyDescent="0.25">
      <c r="A105" s="5" t="s">
        <v>41</v>
      </c>
      <c r="B105" s="5" t="s">
        <v>591</v>
      </c>
      <c r="C105" s="21" t="s">
        <v>592</v>
      </c>
      <c r="D105" s="5" t="s">
        <v>81</v>
      </c>
      <c r="E105" s="24" t="s">
        <v>593</v>
      </c>
      <c r="F105" s="72"/>
      <c r="G105" s="25">
        <f t="shared" si="0"/>
        <v>0</v>
      </c>
      <c r="H105" s="4"/>
      <c r="I105" s="17"/>
    </row>
    <row r="106" spans="1:9" x14ac:dyDescent="0.25">
      <c r="A106" s="5" t="s">
        <v>44</v>
      </c>
      <c r="B106" s="5" t="s">
        <v>594</v>
      </c>
      <c r="C106" s="21" t="s">
        <v>91</v>
      </c>
      <c r="D106" s="5" t="s">
        <v>81</v>
      </c>
      <c r="E106" s="24" t="s">
        <v>593</v>
      </c>
      <c r="F106" s="72"/>
      <c r="G106" s="25">
        <f t="shared" si="0"/>
        <v>0</v>
      </c>
      <c r="H106" s="4"/>
      <c r="I106" s="17"/>
    </row>
    <row r="107" spans="1:9" ht="37.5" x14ac:dyDescent="0.25">
      <c r="A107" s="5" t="s">
        <v>47</v>
      </c>
      <c r="B107" s="5" t="s">
        <v>105</v>
      </c>
      <c r="C107" s="21" t="s">
        <v>595</v>
      </c>
      <c r="D107" s="5" t="s">
        <v>81</v>
      </c>
      <c r="E107" s="24" t="s">
        <v>596</v>
      </c>
      <c r="F107" s="4"/>
      <c r="G107" s="25">
        <f t="shared" si="0"/>
        <v>0</v>
      </c>
      <c r="H107" s="4"/>
      <c r="I107" s="17"/>
    </row>
    <row r="108" spans="1:9" ht="25" x14ac:dyDescent="0.25">
      <c r="A108" s="5" t="s">
        <v>51</v>
      </c>
      <c r="B108" s="5" t="s">
        <v>108</v>
      </c>
      <c r="C108" s="21" t="s">
        <v>597</v>
      </c>
      <c r="D108" s="5" t="s">
        <v>81</v>
      </c>
      <c r="E108" s="24" t="s">
        <v>598</v>
      </c>
      <c r="F108" s="4"/>
      <c r="G108" s="25">
        <f t="shared" si="0"/>
        <v>0</v>
      </c>
      <c r="H108" s="4"/>
      <c r="I108" s="17"/>
    </row>
    <row r="109" spans="1:9" x14ac:dyDescent="0.25">
      <c r="A109" s="5" t="s">
        <v>53</v>
      </c>
      <c r="B109" s="5" t="s">
        <v>112</v>
      </c>
      <c r="C109" s="21" t="s">
        <v>599</v>
      </c>
      <c r="D109" s="5" t="s">
        <v>81</v>
      </c>
      <c r="E109" s="24" t="s">
        <v>596</v>
      </c>
      <c r="F109" s="4"/>
      <c r="G109" s="25">
        <f t="shared" si="0"/>
        <v>0</v>
      </c>
      <c r="H109" s="4"/>
      <c r="I109" s="17"/>
    </row>
    <row r="110" spans="1:9" x14ac:dyDescent="0.25">
      <c r="A110" s="5" t="s">
        <v>55</v>
      </c>
      <c r="B110" s="5" t="s">
        <v>115</v>
      </c>
      <c r="C110" s="21" t="s">
        <v>600</v>
      </c>
      <c r="D110" s="5" t="s">
        <v>117</v>
      </c>
      <c r="E110" s="24" t="s">
        <v>601</v>
      </c>
      <c r="F110" s="4"/>
      <c r="G110" s="25">
        <f t="shared" si="0"/>
        <v>0</v>
      </c>
      <c r="H110" s="4"/>
      <c r="I110" s="17"/>
    </row>
    <row r="111" spans="1:9" ht="25" x14ac:dyDescent="0.25">
      <c r="A111" s="5" t="s">
        <v>111</v>
      </c>
      <c r="B111" s="5" t="s">
        <v>120</v>
      </c>
      <c r="C111" s="21" t="s">
        <v>124</v>
      </c>
      <c r="D111" s="5" t="s">
        <v>129</v>
      </c>
      <c r="E111" s="24" t="s">
        <v>182</v>
      </c>
      <c r="F111" s="72"/>
      <c r="G111" s="25">
        <f t="shared" si="0"/>
        <v>0</v>
      </c>
      <c r="H111" s="4"/>
      <c r="I111" s="17"/>
    </row>
    <row r="112" spans="1:9" ht="25" x14ac:dyDescent="0.25">
      <c r="A112" s="5" t="s">
        <v>114</v>
      </c>
      <c r="B112" s="5" t="s">
        <v>120</v>
      </c>
      <c r="C112" s="21" t="s">
        <v>128</v>
      </c>
      <c r="D112" s="5" t="s">
        <v>129</v>
      </c>
      <c r="E112" s="24" t="s">
        <v>130</v>
      </c>
      <c r="F112" s="72"/>
      <c r="G112" s="25">
        <f t="shared" si="0"/>
        <v>0</v>
      </c>
      <c r="H112" s="4"/>
      <c r="I112" s="17"/>
    </row>
    <row r="113" spans="1:9" s="22" customFormat="1" x14ac:dyDescent="0.25">
      <c r="A113" s="14"/>
      <c r="B113" s="14"/>
      <c r="C113" s="362"/>
      <c r="D113" s="14"/>
      <c r="E113" s="363"/>
      <c r="F113" s="74"/>
      <c r="G113" s="364"/>
      <c r="H113" s="15"/>
      <c r="I113" s="367"/>
    </row>
    <row r="114" spans="1:9" ht="13" x14ac:dyDescent="0.3">
      <c r="A114" s="5"/>
      <c r="B114" s="5"/>
      <c r="C114" s="21" t="s">
        <v>131</v>
      </c>
      <c r="D114" s="5"/>
      <c r="F114" s="72"/>
      <c r="G114" s="42">
        <f>SUM(G99:G113)</f>
        <v>0</v>
      </c>
      <c r="H114" s="4"/>
      <c r="I114" s="17"/>
    </row>
    <row r="115" spans="1:9" ht="13" x14ac:dyDescent="0.3">
      <c r="A115" s="5"/>
      <c r="B115" s="5"/>
      <c r="D115" s="5"/>
      <c r="F115" s="72"/>
      <c r="G115" s="42"/>
      <c r="H115" s="4"/>
      <c r="I115" s="17"/>
    </row>
    <row r="116" spans="1:9" x14ac:dyDescent="0.25">
      <c r="A116" s="19" t="s">
        <v>26</v>
      </c>
      <c r="B116" s="5"/>
      <c r="C116" s="6" t="s">
        <v>70</v>
      </c>
      <c r="E116" s="7"/>
      <c r="G116" s="9"/>
    </row>
    <row r="117" spans="1:9" x14ac:dyDescent="0.25">
      <c r="A117" s="370"/>
      <c r="B117" s="14"/>
      <c r="C117" s="10"/>
      <c r="E117" s="7"/>
      <c r="G117" s="9"/>
    </row>
    <row r="118" spans="1:9" ht="37.5" x14ac:dyDescent="0.25">
      <c r="A118" s="19" t="s">
        <v>23</v>
      </c>
      <c r="B118" s="5" t="s">
        <v>134</v>
      </c>
      <c r="C118" s="6" t="s">
        <v>602</v>
      </c>
      <c r="D118" s="19" t="s">
        <v>81</v>
      </c>
      <c r="E118" s="7" t="s">
        <v>593</v>
      </c>
      <c r="G118" s="9">
        <f t="shared" ref="G118:G123" si="1">E118*F118</f>
        <v>0</v>
      </c>
    </row>
    <row r="119" spans="1:9" ht="25" x14ac:dyDescent="0.25">
      <c r="A119" s="5" t="s">
        <v>26</v>
      </c>
      <c r="B119" s="5" t="s">
        <v>139</v>
      </c>
      <c r="C119" s="6" t="s">
        <v>603</v>
      </c>
      <c r="D119" s="19" t="s">
        <v>85</v>
      </c>
      <c r="E119" s="7" t="s">
        <v>604</v>
      </c>
      <c r="G119" s="9">
        <f t="shared" si="1"/>
        <v>0</v>
      </c>
    </row>
    <row r="120" spans="1:9" x14ac:dyDescent="0.25">
      <c r="A120" s="5" t="s">
        <v>29</v>
      </c>
      <c r="B120" s="5" t="s">
        <v>142</v>
      </c>
      <c r="C120" s="6" t="s">
        <v>143</v>
      </c>
      <c r="D120" s="19" t="s">
        <v>85</v>
      </c>
      <c r="E120" s="7" t="s">
        <v>604</v>
      </c>
      <c r="G120" s="9">
        <f t="shared" si="1"/>
        <v>0</v>
      </c>
    </row>
    <row r="121" spans="1:9" ht="37.5" x14ac:dyDescent="0.25">
      <c r="A121" s="5" t="s">
        <v>32</v>
      </c>
      <c r="B121" s="5" t="s">
        <v>134</v>
      </c>
      <c r="C121" s="6" t="s">
        <v>605</v>
      </c>
      <c r="D121" s="19" t="s">
        <v>81</v>
      </c>
      <c r="E121" s="7" t="s">
        <v>606</v>
      </c>
      <c r="G121" s="9">
        <f t="shared" si="1"/>
        <v>0</v>
      </c>
    </row>
    <row r="122" spans="1:9" ht="25" x14ac:dyDescent="0.25">
      <c r="A122" s="5" t="s">
        <v>35</v>
      </c>
      <c r="B122" s="5" t="s">
        <v>139</v>
      </c>
      <c r="C122" s="6" t="s">
        <v>607</v>
      </c>
      <c r="D122" s="19" t="s">
        <v>85</v>
      </c>
      <c r="E122" s="7" t="s">
        <v>136</v>
      </c>
      <c r="G122" s="9">
        <f t="shared" si="1"/>
        <v>0</v>
      </c>
    </row>
    <row r="123" spans="1:9" x14ac:dyDescent="0.25">
      <c r="A123" s="5" t="s">
        <v>38</v>
      </c>
      <c r="B123" s="5" t="s">
        <v>142</v>
      </c>
      <c r="C123" s="6" t="s">
        <v>143</v>
      </c>
      <c r="D123" s="19" t="s">
        <v>85</v>
      </c>
      <c r="E123" s="7" t="s">
        <v>136</v>
      </c>
      <c r="G123" s="9">
        <f t="shared" si="1"/>
        <v>0</v>
      </c>
    </row>
    <row r="124" spans="1:9" s="22" customFormat="1" x14ac:dyDescent="0.25">
      <c r="A124" s="370"/>
      <c r="B124" s="14"/>
      <c r="C124" s="10"/>
      <c r="D124" s="370"/>
      <c r="E124" s="12"/>
      <c r="F124" s="371"/>
      <c r="G124" s="11"/>
      <c r="H124" s="54"/>
      <c r="I124" s="366"/>
    </row>
    <row r="125" spans="1:9" ht="13" x14ac:dyDescent="0.3">
      <c r="B125" s="5"/>
      <c r="C125" s="6" t="s">
        <v>131</v>
      </c>
      <c r="E125" s="7"/>
      <c r="G125" s="3">
        <f>SUM(G118:G124)</f>
        <v>0</v>
      </c>
    </row>
    <row r="126" spans="1:9" ht="13" x14ac:dyDescent="0.3">
      <c r="B126" s="5"/>
      <c r="C126" s="6"/>
      <c r="E126" s="7"/>
      <c r="G126" s="3"/>
    </row>
    <row r="127" spans="1:9" x14ac:dyDescent="0.25">
      <c r="A127" s="19" t="s">
        <v>29</v>
      </c>
      <c r="B127" s="5"/>
      <c r="C127" s="6" t="s">
        <v>71</v>
      </c>
      <c r="E127" s="7"/>
      <c r="G127" s="9"/>
    </row>
    <row r="128" spans="1:9" x14ac:dyDescent="0.25">
      <c r="A128" s="370"/>
      <c r="B128" s="14"/>
      <c r="C128" s="10"/>
      <c r="E128" s="7"/>
      <c r="G128" s="9"/>
    </row>
    <row r="129" spans="1:10" s="13" customFormat="1" ht="25" x14ac:dyDescent="0.25">
      <c r="A129" s="5" t="s">
        <v>23</v>
      </c>
      <c r="B129" s="5" t="s">
        <v>161</v>
      </c>
      <c r="C129" s="6" t="s">
        <v>608</v>
      </c>
      <c r="D129" s="5" t="s">
        <v>85</v>
      </c>
      <c r="E129" s="7" t="s">
        <v>584</v>
      </c>
      <c r="F129" s="4"/>
      <c r="G129" s="9">
        <f>E129*F129</f>
        <v>0</v>
      </c>
      <c r="H129" s="4"/>
    </row>
    <row r="130" spans="1:10" s="13" customFormat="1" x14ac:dyDescent="0.25">
      <c r="A130" s="5" t="s">
        <v>26</v>
      </c>
      <c r="B130" s="5" t="s">
        <v>164</v>
      </c>
      <c r="C130" s="6" t="s">
        <v>165</v>
      </c>
      <c r="D130" s="5" t="s">
        <v>85</v>
      </c>
      <c r="E130" s="7" t="s">
        <v>584</v>
      </c>
      <c r="F130" s="4"/>
      <c r="G130" s="9">
        <f>E130*F130</f>
        <v>0</v>
      </c>
      <c r="H130" s="4"/>
    </row>
    <row r="131" spans="1:10" s="22" customFormat="1" x14ac:dyDescent="0.25">
      <c r="A131" s="370"/>
      <c r="B131" s="14"/>
      <c r="C131" s="10"/>
      <c r="D131" s="370"/>
      <c r="E131" s="12"/>
      <c r="F131" s="371"/>
      <c r="G131" s="11"/>
      <c r="H131" s="54"/>
      <c r="I131" s="366"/>
      <c r="J131" s="366"/>
    </row>
    <row r="132" spans="1:10" ht="13" x14ac:dyDescent="0.3">
      <c r="B132" s="5"/>
      <c r="C132" s="6" t="s">
        <v>131</v>
      </c>
      <c r="E132" s="7"/>
      <c r="G132" s="3">
        <f>SUM(G129:G131)</f>
        <v>0</v>
      </c>
    </row>
    <row r="133" spans="1:10" ht="13" x14ac:dyDescent="0.3">
      <c r="B133" s="5"/>
      <c r="C133" s="6"/>
      <c r="E133" s="7"/>
      <c r="G133" s="3"/>
    </row>
    <row r="134" spans="1:10" x14ac:dyDescent="0.25">
      <c r="A134" s="19" t="s">
        <v>32</v>
      </c>
      <c r="B134" s="5"/>
      <c r="C134" s="21" t="s">
        <v>72</v>
      </c>
      <c r="D134" s="5"/>
      <c r="E134" s="7"/>
      <c r="F134" s="8"/>
      <c r="G134" s="9"/>
    </row>
    <row r="135" spans="1:10" x14ac:dyDescent="0.25">
      <c r="A135" s="370"/>
      <c r="B135" s="14"/>
      <c r="C135" s="10"/>
      <c r="E135" s="7"/>
      <c r="F135" s="8"/>
      <c r="G135" s="9"/>
    </row>
    <row r="136" spans="1:10" x14ac:dyDescent="0.25">
      <c r="A136" s="19" t="s">
        <v>23</v>
      </c>
      <c r="B136" s="5" t="s">
        <v>169</v>
      </c>
      <c r="C136" s="6" t="s">
        <v>170</v>
      </c>
      <c r="D136" s="19" t="s">
        <v>85</v>
      </c>
      <c r="E136" s="7" t="s">
        <v>584</v>
      </c>
      <c r="F136" s="8"/>
      <c r="G136" s="9">
        <f>E136*F136</f>
        <v>0</v>
      </c>
    </row>
    <row r="137" spans="1:10" ht="25" x14ac:dyDescent="0.25">
      <c r="A137" s="19" t="s">
        <v>26</v>
      </c>
      <c r="B137" s="5" t="s">
        <v>171</v>
      </c>
      <c r="C137" s="6" t="s">
        <v>172</v>
      </c>
      <c r="D137" s="19" t="s">
        <v>85</v>
      </c>
      <c r="E137" s="7" t="s">
        <v>584</v>
      </c>
      <c r="F137" s="8"/>
      <c r="G137" s="9">
        <f>E137*F137</f>
        <v>0</v>
      </c>
    </row>
    <row r="138" spans="1:10" s="13" customFormat="1" x14ac:dyDescent="0.25">
      <c r="A138" s="19" t="s">
        <v>29</v>
      </c>
      <c r="B138" s="5" t="s">
        <v>173</v>
      </c>
      <c r="C138" s="6" t="s">
        <v>174</v>
      </c>
      <c r="D138" s="5" t="s">
        <v>85</v>
      </c>
      <c r="E138" s="7" t="s">
        <v>584</v>
      </c>
      <c r="F138" s="4"/>
      <c r="G138" s="9">
        <f>E138*F138</f>
        <v>0</v>
      </c>
      <c r="H138" s="18"/>
    </row>
    <row r="139" spans="1:10" s="22" customFormat="1" x14ac:dyDescent="0.25">
      <c r="A139" s="370"/>
      <c r="B139" s="14"/>
      <c r="C139" s="10"/>
      <c r="D139" s="370"/>
      <c r="E139" s="12"/>
      <c r="F139" s="368"/>
      <c r="G139" s="11"/>
      <c r="H139" s="54"/>
      <c r="I139" s="366"/>
      <c r="J139" s="366"/>
    </row>
    <row r="140" spans="1:10" ht="13" x14ac:dyDescent="0.3">
      <c r="B140" s="5"/>
      <c r="C140" s="6" t="s">
        <v>131</v>
      </c>
      <c r="E140" s="7"/>
      <c r="F140" s="8"/>
      <c r="G140" s="3">
        <f>SUM(G136:G139)</f>
        <v>0</v>
      </c>
    </row>
    <row r="141" spans="1:10" ht="13" x14ac:dyDescent="0.3">
      <c r="B141" s="5"/>
      <c r="C141" s="6"/>
      <c r="E141" s="7"/>
      <c r="F141" s="8"/>
      <c r="G141" s="3"/>
    </row>
    <row r="142" spans="1:10" s="13" customFormat="1" x14ac:dyDescent="0.25">
      <c r="A142" s="5" t="s">
        <v>35</v>
      </c>
      <c r="B142" s="5"/>
      <c r="C142" s="6" t="s">
        <v>40</v>
      </c>
      <c r="D142" s="5"/>
      <c r="E142" s="7"/>
      <c r="F142" s="72"/>
      <c r="G142" s="9"/>
      <c r="H142" s="4"/>
    </row>
    <row r="143" spans="1:10" s="13" customFormat="1" x14ac:dyDescent="0.25">
      <c r="A143" s="14"/>
      <c r="B143" s="14"/>
      <c r="C143" s="10"/>
      <c r="D143" s="5"/>
      <c r="E143" s="7"/>
      <c r="F143" s="72"/>
      <c r="G143" s="9"/>
      <c r="H143" s="4"/>
    </row>
    <row r="144" spans="1:10" s="13" customFormat="1" ht="37.5" x14ac:dyDescent="0.25">
      <c r="A144" s="5" t="s">
        <v>23</v>
      </c>
      <c r="B144" s="57" t="s">
        <v>222</v>
      </c>
      <c r="C144" s="6" t="s">
        <v>609</v>
      </c>
      <c r="D144" s="5" t="s">
        <v>85</v>
      </c>
      <c r="E144" s="7" t="s">
        <v>610</v>
      </c>
      <c r="F144" s="72"/>
      <c r="G144" s="9">
        <f>E144*F144</f>
        <v>0</v>
      </c>
      <c r="H144" s="64"/>
      <c r="I144" s="17"/>
      <c r="J144" s="65"/>
    </row>
    <row r="145" spans="1:10" s="13" customFormat="1" ht="25" x14ac:dyDescent="0.25">
      <c r="A145" s="5" t="s">
        <v>26</v>
      </c>
      <c r="B145" s="57" t="s">
        <v>225</v>
      </c>
      <c r="C145" s="6" t="s">
        <v>611</v>
      </c>
      <c r="D145" s="5" t="s">
        <v>227</v>
      </c>
      <c r="E145" s="7" t="s">
        <v>136</v>
      </c>
      <c r="F145" s="4"/>
      <c r="G145" s="9">
        <f t="shared" ref="G145:G150" si="2">E145*F145</f>
        <v>0</v>
      </c>
      <c r="H145" s="64"/>
      <c r="I145" s="17"/>
      <c r="J145" s="65"/>
    </row>
    <row r="146" spans="1:10" x14ac:dyDescent="0.25">
      <c r="A146" s="19" t="s">
        <v>29</v>
      </c>
      <c r="B146" s="5" t="s">
        <v>229</v>
      </c>
      <c r="C146" s="6" t="s">
        <v>612</v>
      </c>
      <c r="D146" s="19" t="s">
        <v>85</v>
      </c>
      <c r="E146" s="7" t="s">
        <v>610</v>
      </c>
      <c r="F146" s="8"/>
      <c r="G146" s="9">
        <f t="shared" si="2"/>
        <v>0</v>
      </c>
    </row>
    <row r="147" spans="1:10" s="13" customFormat="1" ht="25" x14ac:dyDescent="0.25">
      <c r="A147" s="19" t="s">
        <v>32</v>
      </c>
      <c r="B147" s="5" t="s">
        <v>613</v>
      </c>
      <c r="C147" s="6" t="s">
        <v>231</v>
      </c>
      <c r="D147" s="5" t="s">
        <v>85</v>
      </c>
      <c r="E147" s="7" t="s">
        <v>610</v>
      </c>
      <c r="F147" s="4"/>
      <c r="G147" s="9">
        <f t="shared" si="2"/>
        <v>0</v>
      </c>
      <c r="H147" s="4"/>
    </row>
    <row r="148" spans="1:10" ht="37.5" x14ac:dyDescent="0.25">
      <c r="A148" s="19" t="s">
        <v>35</v>
      </c>
      <c r="B148" s="5" t="s">
        <v>614</v>
      </c>
      <c r="C148" s="21" t="s">
        <v>615</v>
      </c>
      <c r="D148" s="5" t="s">
        <v>85</v>
      </c>
      <c r="E148" s="24" t="s">
        <v>610</v>
      </c>
      <c r="F148" s="72"/>
      <c r="G148" s="25">
        <f t="shared" si="2"/>
        <v>0</v>
      </c>
      <c r="H148" s="4"/>
      <c r="I148" s="17"/>
    </row>
    <row r="149" spans="1:10" s="13" customFormat="1" ht="37.5" x14ac:dyDescent="0.25">
      <c r="A149" s="19" t="s">
        <v>38</v>
      </c>
      <c r="B149" s="5" t="s">
        <v>234</v>
      </c>
      <c r="C149" s="6" t="s">
        <v>616</v>
      </c>
      <c r="D149" s="5" t="s">
        <v>81</v>
      </c>
      <c r="E149" s="7" t="s">
        <v>617</v>
      </c>
      <c r="F149" s="72"/>
      <c r="G149" s="9">
        <f t="shared" si="2"/>
        <v>0</v>
      </c>
      <c r="H149" s="4"/>
    </row>
    <row r="150" spans="1:10" s="13" customFormat="1" ht="25" x14ac:dyDescent="0.25">
      <c r="A150" s="19" t="s">
        <v>41</v>
      </c>
      <c r="B150" s="5" t="s">
        <v>237</v>
      </c>
      <c r="C150" s="6" t="s">
        <v>238</v>
      </c>
      <c r="D150" s="5" t="s">
        <v>81</v>
      </c>
      <c r="E150" s="7" t="s">
        <v>617</v>
      </c>
      <c r="F150" s="72"/>
      <c r="G150" s="9">
        <f t="shared" si="2"/>
        <v>0</v>
      </c>
      <c r="H150" s="4"/>
    </row>
    <row r="151" spans="1:10" s="13" customFormat="1" x14ac:dyDescent="0.25">
      <c r="A151" s="19" t="s">
        <v>44</v>
      </c>
      <c r="B151" s="57" t="s">
        <v>241</v>
      </c>
      <c r="C151" s="6" t="s">
        <v>242</v>
      </c>
      <c r="D151" s="5" t="s">
        <v>85</v>
      </c>
      <c r="E151" s="7" t="s">
        <v>610</v>
      </c>
      <c r="F151" s="72"/>
      <c r="G151" s="9">
        <f>E151*F151</f>
        <v>0</v>
      </c>
      <c r="H151" s="64"/>
      <c r="I151" s="17"/>
      <c r="J151" s="65"/>
    </row>
    <row r="152" spans="1:10" s="13" customFormat="1" ht="25" x14ac:dyDescent="0.25">
      <c r="A152" s="19" t="s">
        <v>47</v>
      </c>
      <c r="B152" s="57" t="s">
        <v>248</v>
      </c>
      <c r="C152" s="6" t="s">
        <v>618</v>
      </c>
      <c r="D152" s="5" t="s">
        <v>227</v>
      </c>
      <c r="E152" s="7" t="s">
        <v>619</v>
      </c>
      <c r="F152" s="72"/>
      <c r="G152" s="9">
        <f>E152*F152</f>
        <v>0</v>
      </c>
      <c r="H152" s="64"/>
      <c r="I152" s="17"/>
      <c r="J152" s="65"/>
    </row>
    <row r="153" spans="1:10" s="13" customFormat="1" x14ac:dyDescent="0.25">
      <c r="A153" s="19" t="s">
        <v>51</v>
      </c>
      <c r="B153" s="57" t="s">
        <v>251</v>
      </c>
      <c r="C153" s="6" t="s">
        <v>252</v>
      </c>
      <c r="D153" s="5" t="s">
        <v>85</v>
      </c>
      <c r="E153" s="7" t="s">
        <v>610</v>
      </c>
      <c r="F153" s="72"/>
      <c r="G153" s="9">
        <f>E153*F153</f>
        <v>0</v>
      </c>
      <c r="H153" s="64"/>
      <c r="I153" s="17"/>
      <c r="J153" s="65"/>
    </row>
    <row r="154" spans="1:10" s="16" customFormat="1" x14ac:dyDescent="0.25">
      <c r="A154" s="14"/>
      <c r="B154" s="14"/>
      <c r="C154" s="10"/>
      <c r="D154" s="14"/>
      <c r="E154" s="12"/>
      <c r="F154" s="74"/>
      <c r="G154" s="11"/>
      <c r="H154" s="15"/>
    </row>
    <row r="155" spans="1:10" s="13" customFormat="1" ht="13" x14ac:dyDescent="0.3">
      <c r="A155" s="5"/>
      <c r="B155" s="5"/>
      <c r="C155" s="6" t="s">
        <v>131</v>
      </c>
      <c r="D155" s="5"/>
      <c r="E155" s="7"/>
      <c r="F155" s="72"/>
      <c r="G155" s="3">
        <f>SUM(G144:G153)</f>
        <v>0</v>
      </c>
      <c r="H155" s="4"/>
    </row>
    <row r="156" spans="1:10" s="13" customFormat="1" ht="13" x14ac:dyDescent="0.3">
      <c r="A156" s="5"/>
      <c r="B156" s="5"/>
      <c r="C156" s="6"/>
      <c r="D156" s="5"/>
      <c r="E156" s="7"/>
      <c r="F156" s="72"/>
      <c r="G156" s="3"/>
      <c r="H156" s="4"/>
    </row>
    <row r="157" spans="1:10" x14ac:dyDescent="0.25">
      <c r="A157" s="19" t="s">
        <v>38</v>
      </c>
      <c r="B157" s="5"/>
      <c r="C157" s="6" t="s">
        <v>75</v>
      </c>
      <c r="E157" s="7"/>
      <c r="G157" s="9"/>
    </row>
    <row r="158" spans="1:10" x14ac:dyDescent="0.25">
      <c r="A158" s="370"/>
      <c r="B158" s="14"/>
      <c r="C158" s="10"/>
      <c r="E158" s="7"/>
      <c r="G158" s="9"/>
    </row>
    <row r="159" spans="1:10" x14ac:dyDescent="0.25">
      <c r="A159" s="19" t="s">
        <v>23</v>
      </c>
      <c r="B159" s="5" t="s">
        <v>253</v>
      </c>
      <c r="C159" s="6" t="s">
        <v>620</v>
      </c>
      <c r="D159" s="19" t="s">
        <v>85</v>
      </c>
      <c r="E159" s="7" t="s">
        <v>584</v>
      </c>
      <c r="G159" s="9">
        <f>E159*F159</f>
        <v>0</v>
      </c>
    </row>
    <row r="160" spans="1:10" ht="25" x14ac:dyDescent="0.25">
      <c r="A160" s="19" t="s">
        <v>26</v>
      </c>
      <c r="B160" s="5" t="s">
        <v>255</v>
      </c>
      <c r="C160" s="6" t="s">
        <v>621</v>
      </c>
      <c r="D160" s="19" t="s">
        <v>181</v>
      </c>
      <c r="E160" s="7" t="s">
        <v>622</v>
      </c>
      <c r="G160" s="9">
        <f>E160*F160</f>
        <v>0</v>
      </c>
    </row>
    <row r="161" spans="1:9" ht="25" x14ac:dyDescent="0.25">
      <c r="A161" s="19" t="s">
        <v>29</v>
      </c>
      <c r="B161" s="5">
        <v>592173362</v>
      </c>
      <c r="C161" s="6" t="s">
        <v>623</v>
      </c>
      <c r="D161" s="19" t="s">
        <v>125</v>
      </c>
      <c r="E161" s="7" t="s">
        <v>624</v>
      </c>
      <c r="G161" s="9">
        <f>E161*F161</f>
        <v>0</v>
      </c>
    </row>
    <row r="162" spans="1:9" ht="25" x14ac:dyDescent="0.25">
      <c r="A162" s="19" t="s">
        <v>32</v>
      </c>
      <c r="B162" s="5" t="s">
        <v>260</v>
      </c>
      <c r="C162" s="6" t="s">
        <v>625</v>
      </c>
      <c r="D162" s="19" t="s">
        <v>81</v>
      </c>
      <c r="E162" s="7" t="s">
        <v>626</v>
      </c>
      <c r="G162" s="9">
        <f>E162*F162</f>
        <v>0</v>
      </c>
    </row>
    <row r="163" spans="1:9" ht="25" x14ac:dyDescent="0.25">
      <c r="A163" s="19" t="s">
        <v>35</v>
      </c>
      <c r="B163" s="5" t="s">
        <v>627</v>
      </c>
      <c r="C163" s="6" t="s">
        <v>628</v>
      </c>
      <c r="D163" s="19" t="s">
        <v>85</v>
      </c>
      <c r="E163" s="7" t="s">
        <v>629</v>
      </c>
      <c r="G163" s="9">
        <f>E163*F163</f>
        <v>0</v>
      </c>
    </row>
    <row r="164" spans="1:9" s="22" customFormat="1" x14ac:dyDescent="0.25">
      <c r="A164" s="370"/>
      <c r="B164" s="14"/>
      <c r="C164" s="10"/>
      <c r="D164" s="370"/>
      <c r="E164" s="12"/>
      <c r="F164" s="371"/>
      <c r="G164" s="11"/>
      <c r="H164" s="54"/>
      <c r="I164" s="366"/>
    </row>
    <row r="165" spans="1:9" ht="13" x14ac:dyDescent="0.3">
      <c r="B165" s="5"/>
      <c r="C165" s="6" t="s">
        <v>131</v>
      </c>
      <c r="E165" s="7"/>
      <c r="G165" s="3">
        <f>SUM(G159:G164)</f>
        <v>0</v>
      </c>
    </row>
    <row r="166" spans="1:9" ht="13" x14ac:dyDescent="0.3">
      <c r="B166" s="5"/>
      <c r="C166" s="6"/>
      <c r="E166" s="7"/>
      <c r="G166" s="3"/>
    </row>
    <row r="167" spans="1:9" ht="15" customHeight="1" x14ac:dyDescent="0.25">
      <c r="A167" s="19" t="s">
        <v>41</v>
      </c>
      <c r="B167" s="5"/>
      <c r="C167" s="6" t="s">
        <v>76</v>
      </c>
      <c r="E167" s="7"/>
      <c r="G167" s="9"/>
    </row>
    <row r="168" spans="1:9" x14ac:dyDescent="0.25">
      <c r="A168" s="370"/>
      <c r="B168" s="14"/>
      <c r="C168" s="10"/>
      <c r="E168" s="7"/>
      <c r="G168" s="9"/>
    </row>
    <row r="169" spans="1:9" ht="13" x14ac:dyDescent="0.3">
      <c r="A169" s="19" t="s">
        <v>23</v>
      </c>
      <c r="B169" s="5" t="s">
        <v>286</v>
      </c>
      <c r="C169" s="6" t="s">
        <v>630</v>
      </c>
      <c r="D169" s="19" t="s">
        <v>49</v>
      </c>
      <c r="E169" s="7" t="s">
        <v>50</v>
      </c>
      <c r="G169" s="3">
        <f>SUM(G80:G84)*E169%</f>
        <v>0</v>
      </c>
    </row>
    <row r="170" spans="1:9" ht="13" x14ac:dyDescent="0.3">
      <c r="B170" s="5"/>
      <c r="C170" s="6"/>
      <c r="E170" s="7"/>
      <c r="G170" s="3"/>
    </row>
    <row r="171" spans="1:9" ht="13" x14ac:dyDescent="0.3">
      <c r="B171" s="5"/>
      <c r="C171" s="6"/>
      <c r="E171" s="7"/>
      <c r="G171" s="3"/>
    </row>
    <row r="172" spans="1:9" ht="13" x14ac:dyDescent="0.3">
      <c r="B172" s="5"/>
      <c r="C172" s="6"/>
      <c r="E172" s="7"/>
      <c r="G172" s="3"/>
    </row>
    <row r="173" spans="1:9" ht="13.5" thickBot="1" x14ac:dyDescent="0.35">
      <c r="A173" s="55" t="s">
        <v>26</v>
      </c>
      <c r="B173" s="5"/>
      <c r="C173" s="26" t="s">
        <v>288</v>
      </c>
      <c r="E173" s="7"/>
      <c r="G173" s="9"/>
    </row>
    <row r="174" spans="1:9" x14ac:dyDescent="0.25">
      <c r="A174" s="56"/>
      <c r="B174" s="43"/>
      <c r="C174" s="27"/>
      <c r="E174" s="7"/>
      <c r="G174" s="9"/>
    </row>
    <row r="175" spans="1:9" x14ac:dyDescent="0.25">
      <c r="A175" s="19" t="s">
        <v>23</v>
      </c>
      <c r="B175" s="5"/>
      <c r="C175" s="6" t="s">
        <v>631</v>
      </c>
      <c r="E175" s="7"/>
      <c r="G175" s="9">
        <f>G192</f>
        <v>0</v>
      </c>
      <c r="H175" s="4"/>
      <c r="I175" s="17"/>
    </row>
    <row r="176" spans="1:9" x14ac:dyDescent="0.25">
      <c r="A176" s="19" t="s">
        <v>26</v>
      </c>
      <c r="B176" s="5"/>
      <c r="C176" s="6" t="s">
        <v>289</v>
      </c>
      <c r="E176" s="7"/>
      <c r="G176" s="9">
        <f>G207</f>
        <v>0</v>
      </c>
      <c r="H176" s="4"/>
      <c r="I176" s="17"/>
    </row>
    <row r="177" spans="1:10" x14ac:dyDescent="0.25">
      <c r="A177" s="19" t="s">
        <v>29</v>
      </c>
      <c r="B177" s="5"/>
      <c r="C177" s="6" t="s">
        <v>290</v>
      </c>
      <c r="E177" s="7"/>
      <c r="G177" s="9">
        <f>G217</f>
        <v>0</v>
      </c>
      <c r="H177" s="4"/>
      <c r="I177" s="17"/>
    </row>
    <row r="178" spans="1:10" x14ac:dyDescent="0.25">
      <c r="A178" s="19" t="s">
        <v>32</v>
      </c>
      <c r="B178" s="5"/>
      <c r="C178" s="6" t="s">
        <v>632</v>
      </c>
      <c r="E178" s="7"/>
      <c r="G178" s="9">
        <f>G232</f>
        <v>0</v>
      </c>
      <c r="H178" s="4"/>
    </row>
    <row r="179" spans="1:10" s="22" customFormat="1" x14ac:dyDescent="0.25">
      <c r="A179" s="370"/>
      <c r="B179" s="14"/>
      <c r="C179" s="10"/>
      <c r="D179" s="370"/>
      <c r="E179" s="12"/>
      <c r="F179" s="371"/>
      <c r="G179" s="11"/>
      <c r="H179" s="54"/>
      <c r="I179" s="366"/>
      <c r="J179" s="366"/>
    </row>
    <row r="180" spans="1:10" ht="13" x14ac:dyDescent="0.3">
      <c r="B180" s="5"/>
      <c r="C180" s="6" t="s">
        <v>131</v>
      </c>
      <c r="E180" s="7"/>
      <c r="G180" s="3">
        <f>SUM(G175:G179)</f>
        <v>0</v>
      </c>
    </row>
    <row r="181" spans="1:10" ht="13" x14ac:dyDescent="0.3">
      <c r="B181" s="5"/>
      <c r="C181" s="6"/>
      <c r="E181" s="7"/>
      <c r="G181" s="3"/>
    </row>
    <row r="182" spans="1:10" ht="13" x14ac:dyDescent="0.3">
      <c r="B182" s="5"/>
      <c r="C182" s="6"/>
      <c r="E182" s="7"/>
      <c r="G182" s="3"/>
    </row>
    <row r="183" spans="1:10" x14ac:dyDescent="0.25">
      <c r="A183" s="19" t="s">
        <v>23</v>
      </c>
      <c r="B183" s="5"/>
      <c r="C183" s="6" t="s">
        <v>631</v>
      </c>
      <c r="E183" s="7"/>
      <c r="F183" s="8"/>
      <c r="G183" s="9"/>
    </row>
    <row r="184" spans="1:10" x14ac:dyDescent="0.25">
      <c r="A184" s="370"/>
      <c r="B184" s="14"/>
      <c r="C184" s="10"/>
      <c r="E184" s="7"/>
      <c r="F184" s="8"/>
      <c r="G184" s="9"/>
    </row>
    <row r="185" spans="1:10" ht="37.5" x14ac:dyDescent="0.25">
      <c r="A185" s="19" t="s">
        <v>23</v>
      </c>
      <c r="B185" s="57" t="s">
        <v>633</v>
      </c>
      <c r="C185" s="6" t="s">
        <v>634</v>
      </c>
      <c r="D185" s="19" t="s">
        <v>85</v>
      </c>
      <c r="E185" s="7" t="s">
        <v>635</v>
      </c>
      <c r="F185" s="8"/>
      <c r="G185" s="9">
        <f>E185*F185</f>
        <v>0</v>
      </c>
      <c r="H185" s="86"/>
      <c r="J185" s="80"/>
    </row>
    <row r="186" spans="1:10" x14ac:dyDescent="0.25">
      <c r="A186" s="19" t="s">
        <v>26</v>
      </c>
      <c r="B186" s="57" t="s">
        <v>636</v>
      </c>
      <c r="C186" s="6" t="s">
        <v>637</v>
      </c>
      <c r="D186" s="19" t="s">
        <v>181</v>
      </c>
      <c r="E186" s="7" t="s">
        <v>250</v>
      </c>
      <c r="F186" s="8"/>
      <c r="G186" s="9">
        <f>E186*F186</f>
        <v>0</v>
      </c>
      <c r="H186" s="86"/>
      <c r="J186" s="80"/>
    </row>
    <row r="187" spans="1:10" ht="37.5" x14ac:dyDescent="0.25">
      <c r="A187" s="19" t="s">
        <v>29</v>
      </c>
      <c r="B187" s="57">
        <v>60510008</v>
      </c>
      <c r="C187" s="6" t="s">
        <v>638</v>
      </c>
      <c r="D187" s="19" t="s">
        <v>85</v>
      </c>
      <c r="E187" s="7" t="s">
        <v>639</v>
      </c>
      <c r="F187" s="8"/>
      <c r="G187" s="9">
        <f>E187*F187</f>
        <v>0</v>
      </c>
      <c r="H187" s="86"/>
      <c r="J187" s="80"/>
    </row>
    <row r="188" spans="1:10" ht="25" x14ac:dyDescent="0.25">
      <c r="A188" s="19" t="s">
        <v>32</v>
      </c>
      <c r="B188" s="57">
        <v>60510008</v>
      </c>
      <c r="C188" s="6" t="s">
        <v>640</v>
      </c>
      <c r="D188" s="19" t="s">
        <v>85</v>
      </c>
      <c r="E188" s="7" t="s">
        <v>641</v>
      </c>
      <c r="F188" s="8"/>
      <c r="G188" s="9">
        <f>E188*F188</f>
        <v>0</v>
      </c>
      <c r="H188" s="86"/>
      <c r="J188" s="80"/>
    </row>
    <row r="189" spans="1:10" x14ac:dyDescent="0.25">
      <c r="B189" s="5"/>
      <c r="C189" s="6"/>
      <c r="E189" s="7"/>
      <c r="F189" s="8"/>
      <c r="G189" s="11">
        <f>SUM(G185:G188)</f>
        <v>0</v>
      </c>
    </row>
    <row r="190" spans="1:10" x14ac:dyDescent="0.25">
      <c r="A190" s="19" t="s">
        <v>35</v>
      </c>
      <c r="B190" s="5" t="s">
        <v>538</v>
      </c>
      <c r="C190" s="6" t="s">
        <v>315</v>
      </c>
      <c r="D190" s="19" t="s">
        <v>49</v>
      </c>
      <c r="E190" s="7" t="s">
        <v>50</v>
      </c>
      <c r="F190" s="8"/>
      <c r="G190" s="9">
        <f>G189*E190%</f>
        <v>0</v>
      </c>
    </row>
    <row r="191" spans="1:10" s="22" customFormat="1" x14ac:dyDescent="0.25">
      <c r="A191" s="370"/>
      <c r="B191" s="14"/>
      <c r="C191" s="10"/>
      <c r="D191" s="370"/>
      <c r="E191" s="12"/>
      <c r="F191" s="368"/>
      <c r="G191" s="11"/>
      <c r="H191" s="54"/>
      <c r="I191" s="366"/>
      <c r="J191" s="366"/>
    </row>
    <row r="192" spans="1:10" ht="13" x14ac:dyDescent="0.3">
      <c r="B192" s="5"/>
      <c r="C192" s="6" t="s">
        <v>131</v>
      </c>
      <c r="E192" s="7"/>
      <c r="F192" s="8"/>
      <c r="G192" s="3">
        <f>SUM(G189:G191)</f>
        <v>0</v>
      </c>
    </row>
    <row r="193" spans="1:8" ht="13" x14ac:dyDescent="0.3">
      <c r="B193" s="5"/>
      <c r="C193" s="6"/>
      <c r="E193" s="7"/>
      <c r="F193" s="8"/>
      <c r="G193" s="3"/>
    </row>
    <row r="194" spans="1:8" ht="14.25" customHeight="1" x14ac:dyDescent="0.25">
      <c r="A194" s="19" t="s">
        <v>26</v>
      </c>
      <c r="B194" s="5"/>
      <c r="C194" s="6" t="s">
        <v>289</v>
      </c>
      <c r="E194" s="7"/>
      <c r="G194" s="9"/>
    </row>
    <row r="195" spans="1:8" x14ac:dyDescent="0.25">
      <c r="A195" s="370"/>
      <c r="B195" s="14"/>
      <c r="C195" s="10"/>
      <c r="E195" s="7"/>
      <c r="G195" s="9"/>
    </row>
    <row r="196" spans="1:8" ht="25" x14ac:dyDescent="0.25">
      <c r="A196" s="19" t="s">
        <v>23</v>
      </c>
      <c r="B196" s="5" t="s">
        <v>293</v>
      </c>
      <c r="C196" s="6" t="s">
        <v>302</v>
      </c>
      <c r="D196" s="19" t="s">
        <v>303</v>
      </c>
      <c r="E196" s="58">
        <v>1</v>
      </c>
      <c r="F196" s="8"/>
      <c r="G196" s="9">
        <f t="shared" ref="G196:G203" si="3">E196*F196</f>
        <v>0</v>
      </c>
      <c r="H196" s="4"/>
    </row>
    <row r="197" spans="1:8" ht="25" x14ac:dyDescent="0.25">
      <c r="A197" s="19" t="s">
        <v>26</v>
      </c>
      <c r="B197" s="5" t="s">
        <v>295</v>
      </c>
      <c r="C197" s="6" t="s">
        <v>305</v>
      </c>
      <c r="D197" s="19" t="s">
        <v>125</v>
      </c>
      <c r="E197" s="58">
        <v>2</v>
      </c>
      <c r="F197" s="8"/>
      <c r="G197" s="9">
        <f t="shared" si="3"/>
        <v>0</v>
      </c>
      <c r="H197" s="4"/>
    </row>
    <row r="198" spans="1:8" ht="25" x14ac:dyDescent="0.25">
      <c r="A198" s="19" t="s">
        <v>29</v>
      </c>
      <c r="B198" s="5" t="s">
        <v>297</v>
      </c>
      <c r="C198" s="6" t="s">
        <v>642</v>
      </c>
      <c r="D198" s="19" t="s">
        <v>303</v>
      </c>
      <c r="E198" s="58">
        <v>1</v>
      </c>
      <c r="F198" s="8"/>
      <c r="G198" s="9">
        <f t="shared" si="3"/>
        <v>0</v>
      </c>
      <c r="H198" s="4"/>
    </row>
    <row r="199" spans="1:8" ht="25" x14ac:dyDescent="0.25">
      <c r="A199" s="19" t="s">
        <v>32</v>
      </c>
      <c r="B199" s="5" t="s">
        <v>299</v>
      </c>
      <c r="C199" s="6" t="s">
        <v>643</v>
      </c>
      <c r="D199" s="19" t="s">
        <v>125</v>
      </c>
      <c r="E199" s="58">
        <v>2</v>
      </c>
      <c r="F199" s="8"/>
      <c r="G199" s="9">
        <f t="shared" si="3"/>
        <v>0</v>
      </c>
      <c r="H199" s="4"/>
    </row>
    <row r="200" spans="1:8" ht="37.5" x14ac:dyDescent="0.25">
      <c r="A200" s="19" t="s">
        <v>35</v>
      </c>
      <c r="B200" s="5" t="s">
        <v>301</v>
      </c>
      <c r="C200" s="6" t="s">
        <v>644</v>
      </c>
      <c r="D200" s="19" t="s">
        <v>125</v>
      </c>
      <c r="E200" s="58">
        <v>3</v>
      </c>
      <c r="F200" s="8"/>
      <c r="G200" s="9">
        <f>E200*F200</f>
        <v>0</v>
      </c>
      <c r="H200" s="4"/>
    </row>
    <row r="201" spans="1:8" ht="37.5" x14ac:dyDescent="0.25">
      <c r="A201" s="19" t="s">
        <v>38</v>
      </c>
      <c r="B201" s="5" t="s">
        <v>304</v>
      </c>
      <c r="C201" s="6" t="s">
        <v>645</v>
      </c>
      <c r="D201" s="19" t="s">
        <v>125</v>
      </c>
      <c r="E201" s="58">
        <v>3</v>
      </c>
      <c r="F201" s="8"/>
      <c r="G201" s="9">
        <f>E201*F201</f>
        <v>0</v>
      </c>
      <c r="H201" s="4"/>
    </row>
    <row r="202" spans="1:8" ht="25" x14ac:dyDescent="0.25">
      <c r="A202" s="19" t="s">
        <v>41</v>
      </c>
      <c r="B202" s="5" t="s">
        <v>306</v>
      </c>
      <c r="C202" s="6" t="s">
        <v>646</v>
      </c>
      <c r="D202" s="19" t="s">
        <v>125</v>
      </c>
      <c r="E202" s="58">
        <v>20</v>
      </c>
      <c r="F202" s="8"/>
      <c r="G202" s="9">
        <f>E202*F202</f>
        <v>0</v>
      </c>
      <c r="H202" s="4"/>
    </row>
    <row r="203" spans="1:8" x14ac:dyDescent="0.25">
      <c r="A203" s="19" t="s">
        <v>44</v>
      </c>
      <c r="B203" s="5" t="s">
        <v>308</v>
      </c>
      <c r="C203" s="6" t="s">
        <v>313</v>
      </c>
      <c r="D203" s="19" t="s">
        <v>125</v>
      </c>
      <c r="E203" s="58">
        <v>1</v>
      </c>
      <c r="F203" s="8"/>
      <c r="G203" s="9">
        <f t="shared" si="3"/>
        <v>0</v>
      </c>
      <c r="H203" s="4"/>
    </row>
    <row r="204" spans="1:8" x14ac:dyDescent="0.25">
      <c r="B204" s="5"/>
      <c r="C204" s="6"/>
      <c r="E204" s="7"/>
      <c r="G204" s="11">
        <f>SUM(G196:G203)</f>
        <v>0</v>
      </c>
    </row>
    <row r="205" spans="1:8" x14ac:dyDescent="0.25">
      <c r="A205" s="19" t="s">
        <v>47</v>
      </c>
      <c r="B205" s="5" t="s">
        <v>314</v>
      </c>
      <c r="C205" s="6" t="s">
        <v>315</v>
      </c>
      <c r="D205" s="19" t="s">
        <v>49</v>
      </c>
      <c r="E205" s="7" t="s">
        <v>50</v>
      </c>
      <c r="G205" s="9">
        <f>G204*E205%</f>
        <v>0</v>
      </c>
    </row>
    <row r="206" spans="1:8" s="22" customFormat="1" x14ac:dyDescent="0.25">
      <c r="A206" s="370"/>
      <c r="B206" s="14"/>
      <c r="C206" s="10"/>
      <c r="D206" s="370"/>
      <c r="E206" s="12"/>
      <c r="F206" s="371"/>
      <c r="G206" s="11"/>
      <c r="H206" s="54"/>
    </row>
    <row r="207" spans="1:8" ht="13" x14ac:dyDescent="0.3">
      <c r="B207" s="5"/>
      <c r="C207" s="6" t="s">
        <v>131</v>
      </c>
      <c r="E207" s="7"/>
      <c r="G207" s="3">
        <f>SUM(G204:G206)</f>
        <v>0</v>
      </c>
    </row>
    <row r="208" spans="1:8" ht="13" x14ac:dyDescent="0.3">
      <c r="B208" s="5"/>
      <c r="C208" s="6"/>
      <c r="E208" s="7"/>
      <c r="G208" s="3"/>
    </row>
    <row r="209" spans="1:8" x14ac:dyDescent="0.25">
      <c r="A209" s="19" t="s">
        <v>29</v>
      </c>
      <c r="B209" s="5"/>
      <c r="C209" s="6" t="s">
        <v>290</v>
      </c>
      <c r="E209" s="7"/>
      <c r="G209" s="9"/>
    </row>
    <row r="210" spans="1:8" x14ac:dyDescent="0.25">
      <c r="A210" s="370"/>
      <c r="B210" s="14"/>
      <c r="C210" s="10"/>
      <c r="E210" s="7"/>
      <c r="G210" s="9"/>
    </row>
    <row r="211" spans="1:8" ht="37.5" x14ac:dyDescent="0.25">
      <c r="A211" s="19" t="s">
        <v>23</v>
      </c>
      <c r="B211" s="5" t="s">
        <v>316</v>
      </c>
      <c r="C211" s="87" t="s">
        <v>647</v>
      </c>
      <c r="D211" s="19" t="s">
        <v>85</v>
      </c>
      <c r="E211" s="7" t="s">
        <v>584</v>
      </c>
      <c r="G211" s="9">
        <f>E211*F211</f>
        <v>0</v>
      </c>
    </row>
    <row r="212" spans="1:8" s="13" customFormat="1" ht="100" x14ac:dyDescent="0.25">
      <c r="A212" s="19" t="s">
        <v>26</v>
      </c>
      <c r="B212" s="5" t="s">
        <v>552</v>
      </c>
      <c r="C212" s="6" t="s">
        <v>648</v>
      </c>
      <c r="D212" s="5" t="s">
        <v>181</v>
      </c>
      <c r="E212" s="7" t="s">
        <v>649</v>
      </c>
      <c r="F212" s="72"/>
      <c r="G212" s="9">
        <f>E212*F212</f>
        <v>0</v>
      </c>
      <c r="H212" s="4"/>
    </row>
    <row r="213" spans="1:8" x14ac:dyDescent="0.25">
      <c r="A213" s="19" t="s">
        <v>29</v>
      </c>
      <c r="B213" s="5" t="s">
        <v>650</v>
      </c>
      <c r="C213" s="6" t="s">
        <v>553</v>
      </c>
      <c r="D213" s="19" t="s">
        <v>129</v>
      </c>
      <c r="E213" s="7" t="s">
        <v>130</v>
      </c>
      <c r="G213" s="9">
        <f>E213*F213</f>
        <v>0</v>
      </c>
    </row>
    <row r="214" spans="1:8" x14ac:dyDescent="0.25">
      <c r="B214" s="5"/>
      <c r="C214" s="6"/>
      <c r="E214" s="7"/>
      <c r="G214" s="11">
        <f>SUM(G211:G213)</f>
        <v>0</v>
      </c>
    </row>
    <row r="215" spans="1:8" x14ac:dyDescent="0.25">
      <c r="A215" s="19" t="s">
        <v>32</v>
      </c>
      <c r="B215" s="5" t="s">
        <v>314</v>
      </c>
      <c r="C215" s="6" t="s">
        <v>315</v>
      </c>
      <c r="D215" s="19" t="s">
        <v>49</v>
      </c>
      <c r="E215" s="7" t="s">
        <v>50</v>
      </c>
      <c r="G215" s="9">
        <f>G214*E215%</f>
        <v>0</v>
      </c>
    </row>
    <row r="216" spans="1:8" s="22" customFormat="1" x14ac:dyDescent="0.25">
      <c r="A216" s="370"/>
      <c r="B216" s="14"/>
      <c r="C216" s="10"/>
      <c r="D216" s="370"/>
      <c r="E216" s="12"/>
      <c r="F216" s="371"/>
      <c r="G216" s="11"/>
      <c r="H216" s="54"/>
    </row>
    <row r="217" spans="1:8" ht="13" x14ac:dyDescent="0.3">
      <c r="B217" s="5"/>
      <c r="C217" s="6" t="s">
        <v>131</v>
      </c>
      <c r="E217" s="7"/>
      <c r="G217" s="3">
        <f>SUM(G214:G216)</f>
        <v>0</v>
      </c>
    </row>
    <row r="218" spans="1:8" ht="13" x14ac:dyDescent="0.3">
      <c r="B218" s="5"/>
      <c r="C218" s="6"/>
      <c r="E218" s="7"/>
      <c r="G218" s="3"/>
    </row>
    <row r="219" spans="1:8" x14ac:dyDescent="0.25">
      <c r="A219" s="19" t="s">
        <v>32</v>
      </c>
      <c r="B219" s="5"/>
      <c r="C219" s="6" t="s">
        <v>332</v>
      </c>
      <c r="E219" s="7"/>
      <c r="F219" s="8"/>
      <c r="G219" s="9"/>
    </row>
    <row r="220" spans="1:8" x14ac:dyDescent="0.25">
      <c r="A220" s="370"/>
      <c r="B220" s="14"/>
      <c r="C220" s="10"/>
      <c r="E220" s="7"/>
      <c r="F220" s="8"/>
      <c r="G220" s="9"/>
    </row>
    <row r="221" spans="1:8" ht="25" x14ac:dyDescent="0.25">
      <c r="A221" s="19" t="s">
        <v>23</v>
      </c>
      <c r="B221" s="5" t="s">
        <v>333</v>
      </c>
      <c r="C221" s="6" t="s">
        <v>651</v>
      </c>
      <c r="D221" s="19" t="s">
        <v>125</v>
      </c>
      <c r="E221" s="58">
        <v>35</v>
      </c>
      <c r="F221" s="8"/>
      <c r="G221" s="9">
        <f t="shared" ref="G221:G226" si="4">E221*F221</f>
        <v>0</v>
      </c>
    </row>
    <row r="222" spans="1:8" x14ac:dyDescent="0.25">
      <c r="A222" s="19" t="s">
        <v>26</v>
      </c>
      <c r="B222" s="5" t="s">
        <v>335</v>
      </c>
      <c r="C222" s="6" t="s">
        <v>338</v>
      </c>
      <c r="D222" s="19" t="s">
        <v>125</v>
      </c>
      <c r="E222" s="58">
        <v>35</v>
      </c>
      <c r="F222" s="8"/>
      <c r="G222" s="9">
        <f t="shared" si="4"/>
        <v>0</v>
      </c>
    </row>
    <row r="223" spans="1:8" ht="37.5" x14ac:dyDescent="0.25">
      <c r="A223" s="19" t="s">
        <v>29</v>
      </c>
      <c r="B223" s="5" t="s">
        <v>337</v>
      </c>
      <c r="C223" s="6" t="s">
        <v>652</v>
      </c>
      <c r="D223" s="19" t="s">
        <v>181</v>
      </c>
      <c r="E223" s="58">
        <v>88</v>
      </c>
      <c r="F223" s="8"/>
      <c r="G223" s="9">
        <f t="shared" si="4"/>
        <v>0</v>
      </c>
    </row>
    <row r="224" spans="1:8" ht="50" x14ac:dyDescent="0.25">
      <c r="A224" s="19" t="s">
        <v>32</v>
      </c>
      <c r="B224" s="5" t="s">
        <v>339</v>
      </c>
      <c r="C224" s="6" t="s">
        <v>653</v>
      </c>
      <c r="D224" s="19" t="s">
        <v>85</v>
      </c>
      <c r="E224" s="58">
        <v>215</v>
      </c>
      <c r="F224" s="8"/>
      <c r="G224" s="9">
        <f t="shared" si="4"/>
        <v>0</v>
      </c>
    </row>
    <row r="225" spans="1:12" ht="37.5" x14ac:dyDescent="0.25">
      <c r="A225" s="19" t="s">
        <v>35</v>
      </c>
      <c r="B225" s="5" t="s">
        <v>341</v>
      </c>
      <c r="C225" s="6" t="s">
        <v>654</v>
      </c>
      <c r="D225" s="19" t="s">
        <v>125</v>
      </c>
      <c r="E225" s="58">
        <v>326</v>
      </c>
      <c r="F225" s="8"/>
      <c r="G225" s="9">
        <f t="shared" si="4"/>
        <v>0</v>
      </c>
    </row>
    <row r="226" spans="1:12" ht="25" x14ac:dyDescent="0.25">
      <c r="A226" s="19" t="s">
        <v>38</v>
      </c>
      <c r="B226" s="5" t="s">
        <v>343</v>
      </c>
      <c r="C226" s="6" t="s">
        <v>655</v>
      </c>
      <c r="D226" s="19" t="s">
        <v>181</v>
      </c>
      <c r="E226" s="58">
        <v>90</v>
      </c>
      <c r="F226" s="8"/>
      <c r="G226" s="9">
        <f t="shared" si="4"/>
        <v>0</v>
      </c>
    </row>
    <row r="227" spans="1:12" ht="50" x14ac:dyDescent="0.25">
      <c r="A227" s="19" t="s">
        <v>41</v>
      </c>
      <c r="B227" s="5" t="s">
        <v>345</v>
      </c>
      <c r="C227" s="6" t="s">
        <v>656</v>
      </c>
      <c r="D227" s="19" t="s">
        <v>181</v>
      </c>
      <c r="E227" s="58">
        <v>45</v>
      </c>
      <c r="F227" s="8"/>
      <c r="G227" s="9">
        <f>E227*F227</f>
        <v>0</v>
      </c>
    </row>
    <row r="228" spans="1:12" x14ac:dyDescent="0.25">
      <c r="A228" s="19" t="s">
        <v>44</v>
      </c>
      <c r="B228" s="5" t="s">
        <v>347</v>
      </c>
      <c r="C228" s="6" t="s">
        <v>657</v>
      </c>
      <c r="D228" s="19" t="s">
        <v>125</v>
      </c>
      <c r="E228" s="58">
        <v>1</v>
      </c>
      <c r="F228" s="8"/>
      <c r="G228" s="9">
        <f>E228*F228</f>
        <v>0</v>
      </c>
    </row>
    <row r="229" spans="1:12" x14ac:dyDescent="0.25">
      <c r="B229" s="5"/>
      <c r="C229" s="6"/>
      <c r="E229" s="7"/>
      <c r="F229" s="8"/>
      <c r="G229" s="11">
        <f>SUM(G221:G228)</f>
        <v>0</v>
      </c>
    </row>
    <row r="230" spans="1:12" x14ac:dyDescent="0.25">
      <c r="A230" s="19" t="s">
        <v>47</v>
      </c>
      <c r="B230" s="5" t="s">
        <v>365</v>
      </c>
      <c r="C230" s="6" t="s">
        <v>315</v>
      </c>
      <c r="D230" s="19" t="s">
        <v>49</v>
      </c>
      <c r="E230" s="7" t="s">
        <v>50</v>
      </c>
      <c r="F230" s="8"/>
      <c r="G230" s="9">
        <f>G229*E230%</f>
        <v>0</v>
      </c>
    </row>
    <row r="231" spans="1:12" x14ac:dyDescent="0.25">
      <c r="A231" s="370"/>
      <c r="B231" s="14"/>
      <c r="C231" s="10"/>
      <c r="D231" s="370"/>
      <c r="E231" s="12"/>
      <c r="F231" s="368"/>
      <c r="G231" s="11"/>
      <c r="H231" s="54"/>
      <c r="I231" s="366"/>
      <c r="J231" s="366"/>
    </row>
    <row r="232" spans="1:12" s="22" customFormat="1" ht="13" x14ac:dyDescent="0.3">
      <c r="A232" s="19"/>
      <c r="B232" s="5"/>
      <c r="C232" s="6" t="s">
        <v>131</v>
      </c>
      <c r="D232" s="19"/>
      <c r="E232" s="7"/>
      <c r="F232" s="8"/>
      <c r="G232" s="3">
        <f>SUM(G229:G231)</f>
        <v>0</v>
      </c>
      <c r="H232" s="18"/>
      <c r="I232" s="20"/>
      <c r="J232" s="20"/>
      <c r="K232" s="366"/>
      <c r="L232" s="366"/>
    </row>
    <row r="233" spans="1:12" ht="13" x14ac:dyDescent="0.3">
      <c r="B233" s="5"/>
      <c r="C233" s="6"/>
      <c r="E233" s="7"/>
      <c r="F233" s="8"/>
      <c r="G233" s="3"/>
    </row>
    <row r="234" spans="1:12" ht="13" x14ac:dyDescent="0.3">
      <c r="B234" s="5"/>
      <c r="C234" s="6"/>
      <c r="E234" s="7"/>
      <c r="F234" s="8"/>
      <c r="G234" s="3"/>
    </row>
    <row r="235" spans="1:12" ht="13" x14ac:dyDescent="0.3">
      <c r="B235" s="5"/>
      <c r="C235" s="6"/>
      <c r="E235" s="7"/>
      <c r="G235" s="3"/>
    </row>
    <row r="236" spans="1:12" ht="13.5" thickBot="1" x14ac:dyDescent="0.35">
      <c r="A236" s="34" t="s">
        <v>32</v>
      </c>
      <c r="B236" s="5"/>
      <c r="C236" s="26" t="s">
        <v>65</v>
      </c>
      <c r="D236" s="5"/>
      <c r="E236" s="7"/>
      <c r="F236" s="72"/>
      <c r="G236" s="9"/>
      <c r="H236" s="4"/>
      <c r="I236" s="13"/>
      <c r="J236" s="4"/>
      <c r="K236" s="13" t="s">
        <v>371</v>
      </c>
      <c r="L236" s="13"/>
    </row>
    <row r="237" spans="1:12" s="13" customFormat="1" ht="16.5" customHeight="1" x14ac:dyDescent="0.3">
      <c r="A237" s="43"/>
      <c r="B237" s="43"/>
      <c r="C237" s="27"/>
      <c r="D237" s="5"/>
      <c r="E237" s="7"/>
      <c r="F237" s="72"/>
      <c r="G237" s="9"/>
      <c r="H237" s="4"/>
      <c r="J237" s="4"/>
      <c r="K237" s="69"/>
      <c r="L237" s="68"/>
    </row>
    <row r="238" spans="1:12" ht="38" x14ac:dyDescent="0.3">
      <c r="A238" s="5" t="s">
        <v>23</v>
      </c>
      <c r="B238" s="5" t="s">
        <v>389</v>
      </c>
      <c r="C238" s="60" t="s">
        <v>658</v>
      </c>
      <c r="D238" s="19" t="s">
        <v>81</v>
      </c>
      <c r="E238" s="58">
        <v>7</v>
      </c>
      <c r="F238" s="8"/>
      <c r="G238" s="9">
        <f t="shared" ref="G238:G245" si="5">E238*F238</f>
        <v>0</v>
      </c>
      <c r="H238" s="4"/>
      <c r="J238" s="20">
        <v>2</v>
      </c>
      <c r="K238" s="81">
        <f t="shared" ref="K238:K246" si="6">E238*J238</f>
        <v>14</v>
      </c>
      <c r="L238" s="13" t="s">
        <v>659</v>
      </c>
    </row>
    <row r="239" spans="1:12" ht="13" x14ac:dyDescent="0.3">
      <c r="A239" s="5" t="s">
        <v>26</v>
      </c>
      <c r="B239" s="5" t="s">
        <v>120</v>
      </c>
      <c r="C239" s="60" t="s">
        <v>660</v>
      </c>
      <c r="D239" s="19" t="s">
        <v>85</v>
      </c>
      <c r="E239" s="58">
        <v>656.9</v>
      </c>
      <c r="F239" s="8"/>
      <c r="G239" s="9">
        <f t="shared" si="5"/>
        <v>0</v>
      </c>
      <c r="H239" s="4"/>
      <c r="J239" s="20">
        <v>1.4999999999999999E-2</v>
      </c>
      <c r="K239" s="108">
        <f t="shared" si="6"/>
        <v>9.8534999999999986</v>
      </c>
      <c r="L239" s="13" t="s">
        <v>661</v>
      </c>
    </row>
    <row r="240" spans="1:12" ht="25.5" x14ac:dyDescent="0.3">
      <c r="A240" s="5" t="s">
        <v>29</v>
      </c>
      <c r="B240" s="5" t="s">
        <v>395</v>
      </c>
      <c r="C240" s="60" t="s">
        <v>662</v>
      </c>
      <c r="D240" s="19" t="s">
        <v>85</v>
      </c>
      <c r="E240" s="58">
        <v>656.9</v>
      </c>
      <c r="F240" s="8"/>
      <c r="G240" s="9">
        <f t="shared" si="5"/>
        <v>0</v>
      </c>
      <c r="H240" s="4"/>
      <c r="J240" s="20">
        <v>0.22</v>
      </c>
      <c r="K240" s="108">
        <f t="shared" si="6"/>
        <v>144.518</v>
      </c>
      <c r="L240" s="13" t="s">
        <v>663</v>
      </c>
    </row>
    <row r="241" spans="1:12" ht="25" x14ac:dyDescent="0.25">
      <c r="A241" s="5" t="s">
        <v>32</v>
      </c>
      <c r="B241" s="5" t="s">
        <v>664</v>
      </c>
      <c r="C241" s="60" t="s">
        <v>665</v>
      </c>
      <c r="D241" s="19" t="s">
        <v>85</v>
      </c>
      <c r="E241" s="58">
        <v>656.9</v>
      </c>
      <c r="F241" s="8"/>
      <c r="G241" s="9">
        <f t="shared" si="5"/>
        <v>0</v>
      </c>
      <c r="H241" s="4"/>
      <c r="J241" s="20">
        <v>0.55000000000000004</v>
      </c>
      <c r="K241" s="82">
        <f t="shared" si="6"/>
        <v>361.29500000000002</v>
      </c>
      <c r="L241" s="13" t="s">
        <v>388</v>
      </c>
    </row>
    <row r="242" spans="1:12" ht="25.5" x14ac:dyDescent="0.3">
      <c r="A242" s="5" t="s">
        <v>35</v>
      </c>
      <c r="B242" s="5" t="s">
        <v>381</v>
      </c>
      <c r="C242" s="60" t="s">
        <v>666</v>
      </c>
      <c r="D242" s="19" t="s">
        <v>181</v>
      </c>
      <c r="E242" s="58">
        <v>40</v>
      </c>
      <c r="F242" s="8"/>
      <c r="G242" s="9">
        <f t="shared" si="5"/>
        <v>0</v>
      </c>
      <c r="H242" s="4"/>
      <c r="J242" s="20">
        <v>0.22</v>
      </c>
      <c r="K242" s="81">
        <f t="shared" si="6"/>
        <v>8.8000000000000007</v>
      </c>
      <c r="L242" s="13" t="s">
        <v>376</v>
      </c>
    </row>
    <row r="243" spans="1:12" ht="25" x14ac:dyDescent="0.25">
      <c r="A243" s="5" t="s">
        <v>38</v>
      </c>
      <c r="B243" s="5" t="s">
        <v>120</v>
      </c>
      <c r="C243" s="60" t="s">
        <v>667</v>
      </c>
      <c r="D243" s="19" t="s">
        <v>85</v>
      </c>
      <c r="E243" s="58">
        <v>212.1</v>
      </c>
      <c r="F243" s="8"/>
      <c r="G243" s="9">
        <f t="shared" si="5"/>
        <v>0</v>
      </c>
      <c r="H243" s="4"/>
      <c r="J243" s="20">
        <v>2E-3</v>
      </c>
      <c r="K243" s="82">
        <f t="shared" si="6"/>
        <v>0.42420000000000002</v>
      </c>
      <c r="L243" s="13" t="s">
        <v>392</v>
      </c>
    </row>
    <row r="244" spans="1:12" ht="25" x14ac:dyDescent="0.25">
      <c r="A244" s="5" t="s">
        <v>41</v>
      </c>
      <c r="B244" s="5" t="s">
        <v>668</v>
      </c>
      <c r="C244" s="60" t="s">
        <v>669</v>
      </c>
      <c r="D244" s="19" t="s">
        <v>125</v>
      </c>
      <c r="E244" s="58">
        <v>2</v>
      </c>
      <c r="F244" s="8"/>
      <c r="G244" s="9">
        <f t="shared" si="5"/>
        <v>0</v>
      </c>
      <c r="H244" s="4"/>
      <c r="J244" s="20">
        <v>0.12</v>
      </c>
      <c r="K244" s="82">
        <f t="shared" si="6"/>
        <v>0.24</v>
      </c>
      <c r="L244" s="13" t="s">
        <v>659</v>
      </c>
    </row>
    <row r="245" spans="1:12" x14ac:dyDescent="0.25">
      <c r="A245" s="5" t="s">
        <v>44</v>
      </c>
      <c r="B245" s="5" t="s">
        <v>668</v>
      </c>
      <c r="C245" s="60" t="s">
        <v>670</v>
      </c>
      <c r="D245" s="19" t="s">
        <v>125</v>
      </c>
      <c r="E245" s="58">
        <v>36</v>
      </c>
      <c r="F245" s="8"/>
      <c r="G245" s="9">
        <f t="shared" si="5"/>
        <v>0</v>
      </c>
      <c r="H245" s="4"/>
      <c r="J245" s="20">
        <v>8.0000000000000002E-3</v>
      </c>
      <c r="K245" s="82">
        <f t="shared" si="6"/>
        <v>0.28800000000000003</v>
      </c>
      <c r="L245" s="13" t="s">
        <v>659</v>
      </c>
    </row>
    <row r="246" spans="1:12" x14ac:dyDescent="0.25">
      <c r="A246" s="5" t="s">
        <v>47</v>
      </c>
      <c r="B246" s="5" t="s">
        <v>282</v>
      </c>
      <c r="C246" s="6" t="s">
        <v>416</v>
      </c>
      <c r="D246" s="19" t="s">
        <v>284</v>
      </c>
      <c r="E246" s="58">
        <v>40</v>
      </c>
      <c r="F246" s="8"/>
      <c r="G246" s="9">
        <f t="shared" ref="G246:G255" si="7">E246*F246</f>
        <v>0</v>
      </c>
      <c r="H246" s="4"/>
      <c r="J246" s="20">
        <v>5.0000000000000001E-3</v>
      </c>
      <c r="K246" s="80">
        <f t="shared" si="6"/>
        <v>0.2</v>
      </c>
      <c r="L246" s="13" t="s">
        <v>659</v>
      </c>
    </row>
    <row r="247" spans="1:12" s="13" customFormat="1" ht="38" x14ac:dyDescent="0.3">
      <c r="A247" s="5" t="s">
        <v>51</v>
      </c>
      <c r="B247" s="5" t="s">
        <v>418</v>
      </c>
      <c r="C247" s="6" t="s">
        <v>671</v>
      </c>
      <c r="D247" s="5" t="s">
        <v>117</v>
      </c>
      <c r="E247" s="7" t="s">
        <v>672</v>
      </c>
      <c r="F247" s="4"/>
      <c r="G247" s="9">
        <f t="shared" si="7"/>
        <v>0</v>
      </c>
      <c r="H247" s="4"/>
      <c r="J247" s="78"/>
      <c r="K247" s="68"/>
      <c r="L247" s="67"/>
    </row>
    <row r="248" spans="1:12" s="13" customFormat="1" ht="13" x14ac:dyDescent="0.3">
      <c r="A248" s="5" t="s">
        <v>53</v>
      </c>
      <c r="B248" s="5" t="s">
        <v>422</v>
      </c>
      <c r="C248" s="6" t="s">
        <v>673</v>
      </c>
      <c r="D248" s="5" t="s">
        <v>117</v>
      </c>
      <c r="E248" s="7" t="s">
        <v>674</v>
      </c>
      <c r="F248" s="4"/>
      <c r="G248" s="9">
        <f t="shared" si="7"/>
        <v>0</v>
      </c>
      <c r="H248" s="4"/>
      <c r="J248" s="78"/>
      <c r="K248" s="68">
        <f>SUM(K236:K247)</f>
        <v>539.6187000000001</v>
      </c>
      <c r="L248" s="67"/>
    </row>
    <row r="249" spans="1:12" s="13" customFormat="1" ht="25" x14ac:dyDescent="0.25">
      <c r="A249" s="5" t="s">
        <v>55</v>
      </c>
      <c r="B249" s="5" t="s">
        <v>426</v>
      </c>
      <c r="C249" s="6" t="s">
        <v>427</v>
      </c>
      <c r="D249" s="5" t="s">
        <v>117</v>
      </c>
      <c r="E249" s="7" t="s">
        <v>672</v>
      </c>
      <c r="F249" s="4"/>
      <c r="G249" s="9">
        <f t="shared" si="7"/>
        <v>0</v>
      </c>
      <c r="H249" s="4"/>
      <c r="J249" s="4"/>
      <c r="K249" s="67"/>
      <c r="L249" s="67"/>
    </row>
    <row r="250" spans="1:12" s="13" customFormat="1" ht="38" x14ac:dyDescent="0.3">
      <c r="A250" s="5" t="s">
        <v>111</v>
      </c>
      <c r="B250" s="5" t="s">
        <v>418</v>
      </c>
      <c r="C250" s="6" t="s">
        <v>675</v>
      </c>
      <c r="D250" s="5" t="s">
        <v>117</v>
      </c>
      <c r="E250" s="7" t="s">
        <v>676</v>
      </c>
      <c r="F250" s="4"/>
      <c r="G250" s="9">
        <f t="shared" si="7"/>
        <v>0</v>
      </c>
      <c r="H250" s="4"/>
      <c r="J250" s="78"/>
      <c r="K250" s="68"/>
      <c r="L250" s="67"/>
    </row>
    <row r="251" spans="1:12" s="13" customFormat="1" ht="13" x14ac:dyDescent="0.3">
      <c r="A251" s="5" t="s">
        <v>114</v>
      </c>
      <c r="B251" s="5" t="s">
        <v>422</v>
      </c>
      <c r="C251" s="6" t="s">
        <v>677</v>
      </c>
      <c r="D251" s="5" t="s">
        <v>117</v>
      </c>
      <c r="E251" s="7" t="s">
        <v>678</v>
      </c>
      <c r="F251" s="4"/>
      <c r="G251" s="9">
        <f t="shared" si="7"/>
        <v>0</v>
      </c>
      <c r="H251" s="4"/>
      <c r="J251" s="78"/>
      <c r="K251" s="68"/>
      <c r="L251" s="67"/>
    </row>
    <row r="252" spans="1:12" s="13" customFormat="1" ht="25" x14ac:dyDescent="0.25">
      <c r="A252" s="5" t="s">
        <v>119</v>
      </c>
      <c r="B252" s="5" t="s">
        <v>435</v>
      </c>
      <c r="C252" s="6" t="s">
        <v>436</v>
      </c>
      <c r="D252" s="5" t="s">
        <v>117</v>
      </c>
      <c r="E252" s="7" t="s">
        <v>676</v>
      </c>
      <c r="F252" s="4"/>
      <c r="G252" s="9">
        <f t="shared" si="7"/>
        <v>0</v>
      </c>
      <c r="H252" s="4"/>
      <c r="J252" s="4"/>
      <c r="K252" s="67"/>
      <c r="L252" s="67"/>
    </row>
    <row r="253" spans="1:12" s="13" customFormat="1" ht="37.5" x14ac:dyDescent="0.25">
      <c r="A253" s="5" t="s">
        <v>123</v>
      </c>
      <c r="B253" s="5" t="s">
        <v>418</v>
      </c>
      <c r="C253" s="6" t="s">
        <v>679</v>
      </c>
      <c r="D253" s="5" t="s">
        <v>117</v>
      </c>
      <c r="E253" s="7" t="s">
        <v>680</v>
      </c>
      <c r="F253" s="4"/>
      <c r="G253" s="9">
        <f t="shared" si="7"/>
        <v>0</v>
      </c>
      <c r="H253" s="4"/>
      <c r="J253" s="4"/>
      <c r="K253" s="67"/>
      <c r="L253" s="67"/>
    </row>
    <row r="254" spans="1:12" s="13" customFormat="1" x14ac:dyDescent="0.25">
      <c r="A254" s="5" t="s">
        <v>127</v>
      </c>
      <c r="B254" s="5" t="s">
        <v>422</v>
      </c>
      <c r="C254" s="6" t="s">
        <v>681</v>
      </c>
      <c r="D254" s="5" t="s">
        <v>117</v>
      </c>
      <c r="E254" s="7" t="s">
        <v>682</v>
      </c>
      <c r="F254" s="4"/>
      <c r="G254" s="9">
        <f t="shared" si="7"/>
        <v>0</v>
      </c>
      <c r="H254" s="4"/>
      <c r="J254" s="4"/>
      <c r="K254" s="67"/>
      <c r="L254" s="67"/>
    </row>
    <row r="255" spans="1:12" s="13" customFormat="1" ht="25" x14ac:dyDescent="0.25">
      <c r="A255" s="5" t="s">
        <v>410</v>
      </c>
      <c r="B255" s="5" t="s">
        <v>668</v>
      </c>
      <c r="C255" s="6" t="s">
        <v>683</v>
      </c>
      <c r="D255" s="5" t="s">
        <v>117</v>
      </c>
      <c r="E255" s="7" t="s">
        <v>680</v>
      </c>
      <c r="F255" s="4"/>
      <c r="G255" s="9">
        <f t="shared" si="7"/>
        <v>0</v>
      </c>
      <c r="H255" s="4"/>
      <c r="J255" s="4"/>
      <c r="K255" s="67"/>
      <c r="L255" s="67"/>
    </row>
    <row r="256" spans="1:12" s="13" customFormat="1" x14ac:dyDescent="0.25">
      <c r="A256" s="14"/>
      <c r="B256" s="14"/>
      <c r="C256" s="10"/>
      <c r="D256" s="14"/>
      <c r="E256" s="12"/>
      <c r="F256" s="74"/>
      <c r="G256" s="11"/>
      <c r="H256" s="15"/>
      <c r="I256" s="16"/>
      <c r="J256" s="15"/>
      <c r="K256" s="16"/>
      <c r="L256" s="16"/>
    </row>
    <row r="257" spans="1:12" s="16" customFormat="1" ht="13" x14ac:dyDescent="0.3">
      <c r="A257" s="5"/>
      <c r="B257" s="5"/>
      <c r="C257" s="6" t="s">
        <v>131</v>
      </c>
      <c r="D257" s="5"/>
      <c r="E257" s="7"/>
      <c r="F257" s="72"/>
      <c r="G257" s="3">
        <f>SUM(G238:G256)</f>
        <v>0</v>
      </c>
      <c r="H257" s="4"/>
      <c r="I257" s="13"/>
      <c r="J257" s="4"/>
      <c r="K257" s="13"/>
      <c r="L257" s="13"/>
    </row>
    <row r="258" spans="1:12" s="13" customFormat="1" ht="13" x14ac:dyDescent="0.3">
      <c r="A258" s="19"/>
      <c r="B258" s="5"/>
      <c r="C258" s="6"/>
      <c r="D258" s="19"/>
      <c r="E258" s="7"/>
      <c r="F258" s="70"/>
      <c r="G258" s="3"/>
      <c r="H258" s="18"/>
      <c r="I258" s="20"/>
      <c r="J258" s="20"/>
      <c r="K258" s="20"/>
      <c r="L258" s="20"/>
    </row>
    <row r="259" spans="1:12" ht="13" x14ac:dyDescent="0.3">
      <c r="B259" s="5"/>
      <c r="C259" s="6"/>
      <c r="E259" s="7"/>
      <c r="G259" s="3"/>
    </row>
    <row r="260" spans="1:12" ht="13" x14ac:dyDescent="0.3">
      <c r="B260" s="5"/>
      <c r="C260" s="6"/>
      <c r="E260" s="7"/>
      <c r="G260" s="3"/>
    </row>
    <row r="261" spans="1:12" ht="13" x14ac:dyDescent="0.3">
      <c r="B261" s="5"/>
      <c r="C261" s="6"/>
      <c r="E261" s="7"/>
      <c r="G261" s="3"/>
    </row>
    <row r="262" spans="1:12" ht="13" x14ac:dyDescent="0.3">
      <c r="B262" s="5"/>
      <c r="C262" s="6"/>
      <c r="E262" s="7"/>
      <c r="G262" s="3"/>
    </row>
    <row r="263" spans="1:12" ht="13" x14ac:dyDescent="0.3">
      <c r="B263" s="5"/>
      <c r="C263" s="6"/>
      <c r="E263" s="7"/>
      <c r="G263" s="3"/>
    </row>
    <row r="264" spans="1:12" ht="13" x14ac:dyDescent="0.3">
      <c r="B264" s="5"/>
      <c r="C264" s="6"/>
      <c r="E264" s="7"/>
      <c r="G264" s="3"/>
    </row>
    <row r="265" spans="1:12" ht="13" x14ac:dyDescent="0.3">
      <c r="B265" s="5"/>
      <c r="C265" s="6"/>
      <c r="E265" s="7"/>
      <c r="G265" s="3"/>
    </row>
    <row r="266" spans="1:12" ht="13" x14ac:dyDescent="0.3">
      <c r="B266" s="5"/>
      <c r="C266" s="6"/>
      <c r="E266" s="7"/>
      <c r="G266" s="3"/>
    </row>
    <row r="267" spans="1:12" ht="13" x14ac:dyDescent="0.3">
      <c r="B267" s="5"/>
      <c r="C267" s="6"/>
      <c r="E267" s="7"/>
      <c r="G267" s="3"/>
    </row>
    <row r="268" spans="1:12" ht="13" x14ac:dyDescent="0.3">
      <c r="B268" s="5"/>
      <c r="C268" s="6"/>
      <c r="E268" s="7"/>
      <c r="G268" s="3"/>
    </row>
    <row r="269" spans="1:12" ht="13" x14ac:dyDescent="0.3">
      <c r="B269" s="5"/>
      <c r="C269" s="6"/>
      <c r="E269" s="7"/>
      <c r="G269" s="3"/>
    </row>
    <row r="270" spans="1:12" ht="13" x14ac:dyDescent="0.3">
      <c r="B270" s="5"/>
      <c r="C270" s="6"/>
      <c r="E270" s="7"/>
      <c r="G270" s="3"/>
    </row>
    <row r="271" spans="1:12" ht="13" x14ac:dyDescent="0.3">
      <c r="B271" s="5"/>
      <c r="C271" s="6"/>
      <c r="E271" s="7"/>
      <c r="G271" s="3"/>
    </row>
    <row r="272" spans="1:12" ht="13" x14ac:dyDescent="0.3">
      <c r="B272" s="5"/>
      <c r="C272" s="6"/>
      <c r="E272" s="7"/>
      <c r="G272" s="3"/>
    </row>
    <row r="273" spans="2:7" ht="13" x14ac:dyDescent="0.3">
      <c r="B273" s="5"/>
      <c r="C273" s="6"/>
      <c r="E273" s="7"/>
      <c r="G273" s="3"/>
    </row>
    <row r="274" spans="2:7" ht="13" x14ac:dyDescent="0.3">
      <c r="B274" s="5"/>
      <c r="C274" s="6"/>
      <c r="E274" s="7"/>
      <c r="G274" s="3"/>
    </row>
    <row r="275" spans="2:7" ht="13" x14ac:dyDescent="0.3">
      <c r="B275" s="5"/>
      <c r="C275" s="6"/>
      <c r="E275" s="7"/>
      <c r="G275" s="3"/>
    </row>
    <row r="276" spans="2:7" ht="13" x14ac:dyDescent="0.3">
      <c r="B276" s="5"/>
      <c r="C276" s="6"/>
      <c r="E276" s="7"/>
      <c r="G276" s="3"/>
    </row>
    <row r="277" spans="2:7" ht="13" x14ac:dyDescent="0.3">
      <c r="B277" s="5"/>
      <c r="C277" s="6"/>
      <c r="E277" s="7"/>
      <c r="G277" s="3"/>
    </row>
    <row r="278" spans="2:7" ht="13" x14ac:dyDescent="0.3">
      <c r="B278" s="5"/>
      <c r="C278" s="6"/>
      <c r="E278" s="7"/>
      <c r="G278" s="3"/>
    </row>
    <row r="279" spans="2:7" ht="13" x14ac:dyDescent="0.3">
      <c r="B279" s="5"/>
      <c r="C279" s="6"/>
      <c r="E279" s="7"/>
      <c r="G279" s="3"/>
    </row>
    <row r="280" spans="2:7" ht="13" x14ac:dyDescent="0.3">
      <c r="B280" s="5"/>
      <c r="C280" s="6"/>
      <c r="E280" s="7"/>
      <c r="G280" s="3"/>
    </row>
    <row r="281" spans="2:7" ht="13" x14ac:dyDescent="0.3">
      <c r="B281" s="5"/>
      <c r="C281" s="6"/>
      <c r="E281" s="7"/>
      <c r="G281" s="3"/>
    </row>
    <row r="282" spans="2:7" ht="13" x14ac:dyDescent="0.3">
      <c r="B282" s="5"/>
      <c r="C282" s="6"/>
      <c r="E282" s="7"/>
      <c r="G282" s="3"/>
    </row>
    <row r="283" spans="2:7" ht="13" x14ac:dyDescent="0.3">
      <c r="B283" s="5"/>
      <c r="C283" s="6"/>
      <c r="E283" s="7"/>
      <c r="G283" s="3"/>
    </row>
    <row r="284" spans="2:7" ht="13" x14ac:dyDescent="0.3">
      <c r="B284" s="5"/>
      <c r="C284" s="6"/>
      <c r="E284" s="7"/>
      <c r="G284" s="3"/>
    </row>
    <row r="285" spans="2:7" ht="13" x14ac:dyDescent="0.3">
      <c r="B285" s="5"/>
      <c r="C285" s="6"/>
      <c r="E285" s="7"/>
      <c r="G285" s="3"/>
    </row>
    <row r="286" spans="2:7" ht="13" x14ac:dyDescent="0.3">
      <c r="B286" s="5"/>
      <c r="C286" s="6"/>
      <c r="E286" s="7"/>
      <c r="G286" s="3"/>
    </row>
    <row r="287" spans="2:7" ht="13" x14ac:dyDescent="0.3">
      <c r="B287" s="5"/>
      <c r="C287" s="6"/>
      <c r="E287" s="7"/>
      <c r="G287" s="3"/>
    </row>
    <row r="288" spans="2:7" ht="13" x14ac:dyDescent="0.3">
      <c r="B288" s="5"/>
      <c r="C288" s="6"/>
      <c r="E288" s="7"/>
      <c r="G288" s="3"/>
    </row>
    <row r="289" spans="2:7" ht="13" x14ac:dyDescent="0.3">
      <c r="B289" s="5"/>
      <c r="C289" s="6"/>
      <c r="E289" s="7"/>
      <c r="G289" s="3"/>
    </row>
    <row r="290" spans="2:7" ht="13" x14ac:dyDescent="0.3">
      <c r="B290" s="5"/>
      <c r="C290" s="6"/>
      <c r="E290" s="7"/>
      <c r="G290" s="3"/>
    </row>
    <row r="291" spans="2:7" ht="13" x14ac:dyDescent="0.3">
      <c r="B291" s="5"/>
      <c r="C291" s="6"/>
      <c r="E291" s="7"/>
      <c r="G291" s="3"/>
    </row>
    <row r="292" spans="2:7" ht="13" x14ac:dyDescent="0.3">
      <c r="B292" s="5"/>
      <c r="C292" s="6"/>
      <c r="E292" s="7"/>
      <c r="G292" s="3"/>
    </row>
    <row r="293" spans="2:7" ht="13" x14ac:dyDescent="0.3">
      <c r="B293" s="5"/>
      <c r="C293" s="6"/>
      <c r="E293" s="7"/>
      <c r="G293" s="3"/>
    </row>
    <row r="294" spans="2:7" ht="13" x14ac:dyDescent="0.3">
      <c r="B294" s="5"/>
      <c r="C294" s="6"/>
      <c r="E294" s="7"/>
      <c r="G294" s="3"/>
    </row>
    <row r="295" spans="2:7" ht="13" x14ac:dyDescent="0.3">
      <c r="B295" s="5"/>
      <c r="C295" s="6"/>
      <c r="E295" s="7"/>
      <c r="G295" s="3"/>
    </row>
    <row r="296" spans="2:7" ht="13" x14ac:dyDescent="0.3">
      <c r="B296" s="5"/>
      <c r="C296" s="6"/>
      <c r="E296" s="7"/>
      <c r="G296" s="3"/>
    </row>
    <row r="297" spans="2:7" ht="13" x14ac:dyDescent="0.3">
      <c r="B297" s="5"/>
      <c r="C297" s="6"/>
      <c r="E297" s="7"/>
      <c r="G297" s="3"/>
    </row>
    <row r="298" spans="2:7" ht="13" x14ac:dyDescent="0.3">
      <c r="B298" s="5"/>
      <c r="C298" s="6"/>
      <c r="E298" s="7"/>
      <c r="G298" s="3"/>
    </row>
    <row r="299" spans="2:7" ht="13" x14ac:dyDescent="0.3">
      <c r="B299" s="5"/>
      <c r="C299" s="6"/>
      <c r="E299" s="7"/>
      <c r="G299" s="3"/>
    </row>
    <row r="300" spans="2:7" ht="13" x14ac:dyDescent="0.3">
      <c r="B300" s="5"/>
      <c r="C300" s="6"/>
      <c r="E300" s="7"/>
      <c r="G300" s="3"/>
    </row>
    <row r="301" spans="2:7" ht="13" x14ac:dyDescent="0.3">
      <c r="B301" s="5"/>
      <c r="C301" s="6"/>
      <c r="E301" s="7"/>
      <c r="G301" s="3"/>
    </row>
    <row r="302" spans="2:7" ht="13" x14ac:dyDescent="0.3">
      <c r="B302" s="5"/>
      <c r="C302" s="6"/>
      <c r="E302" s="7"/>
      <c r="G302" s="3"/>
    </row>
    <row r="303" spans="2:7" ht="13" x14ac:dyDescent="0.3">
      <c r="B303" s="5"/>
      <c r="C303" s="6"/>
      <c r="E303" s="7"/>
      <c r="G303" s="3"/>
    </row>
    <row r="304" spans="2:7" ht="13" x14ac:dyDescent="0.3">
      <c r="B304" s="5"/>
      <c r="C304" s="6"/>
      <c r="E304" s="7"/>
      <c r="G304" s="3"/>
    </row>
    <row r="305" spans="2:7" ht="13" x14ac:dyDescent="0.3">
      <c r="B305" s="5"/>
      <c r="C305" s="6"/>
      <c r="E305" s="7"/>
      <c r="G305" s="3"/>
    </row>
    <row r="306" spans="2:7" ht="13" x14ac:dyDescent="0.3">
      <c r="B306" s="5"/>
      <c r="C306" s="6"/>
      <c r="E306" s="7"/>
      <c r="G306" s="3"/>
    </row>
    <row r="307" spans="2:7" ht="13" x14ac:dyDescent="0.3">
      <c r="B307" s="5"/>
      <c r="C307" s="6"/>
      <c r="E307" s="7"/>
      <c r="G307" s="3"/>
    </row>
    <row r="308" spans="2:7" ht="13" x14ac:dyDescent="0.3">
      <c r="B308" s="5"/>
      <c r="C308" s="6"/>
      <c r="E308" s="7"/>
      <c r="G308" s="3"/>
    </row>
    <row r="309" spans="2:7" ht="13" x14ac:dyDescent="0.3">
      <c r="B309" s="5"/>
      <c r="C309" s="6"/>
      <c r="E309" s="7"/>
      <c r="G309" s="3"/>
    </row>
    <row r="310" spans="2:7" ht="13" x14ac:dyDescent="0.3">
      <c r="B310" s="5"/>
      <c r="C310" s="6"/>
      <c r="E310" s="7"/>
      <c r="G310" s="3"/>
    </row>
    <row r="311" spans="2:7" ht="13" x14ac:dyDescent="0.3">
      <c r="B311" s="5"/>
      <c r="C311" s="6"/>
      <c r="E311" s="7"/>
      <c r="G311" s="3"/>
    </row>
    <row r="312" spans="2:7" ht="13" x14ac:dyDescent="0.3">
      <c r="B312" s="5"/>
      <c r="C312" s="6"/>
      <c r="E312" s="7"/>
      <c r="G312" s="3"/>
    </row>
    <row r="313" spans="2:7" ht="13" x14ac:dyDescent="0.3">
      <c r="B313" s="5"/>
      <c r="C313" s="6"/>
      <c r="E313" s="7"/>
      <c r="G313" s="3"/>
    </row>
    <row r="314" spans="2:7" ht="13" x14ac:dyDescent="0.3">
      <c r="B314" s="5"/>
      <c r="C314" s="6"/>
      <c r="E314" s="7"/>
      <c r="G314" s="3"/>
    </row>
    <row r="315" spans="2:7" ht="13" x14ac:dyDescent="0.3">
      <c r="B315" s="5"/>
      <c r="C315" s="6"/>
      <c r="E315" s="7"/>
      <c r="G315" s="3"/>
    </row>
    <row r="316" spans="2:7" ht="13" x14ac:dyDescent="0.3">
      <c r="B316" s="5"/>
      <c r="C316" s="6"/>
      <c r="E316" s="7"/>
      <c r="G316" s="3"/>
    </row>
    <row r="317" spans="2:7" ht="13" x14ac:dyDescent="0.3">
      <c r="B317" s="5"/>
      <c r="C317" s="6"/>
      <c r="E317" s="7"/>
      <c r="G317" s="3"/>
    </row>
    <row r="318" spans="2:7" ht="13" x14ac:dyDescent="0.3">
      <c r="B318" s="5"/>
      <c r="C318" s="6"/>
      <c r="E318" s="7"/>
      <c r="G318" s="3"/>
    </row>
    <row r="319" spans="2:7" ht="13" x14ac:dyDescent="0.3">
      <c r="B319" s="5"/>
      <c r="C319" s="6"/>
      <c r="E319" s="7"/>
      <c r="G319" s="3"/>
    </row>
    <row r="320" spans="2:7" ht="13" x14ac:dyDescent="0.3">
      <c r="B320" s="5"/>
      <c r="C320" s="6"/>
      <c r="E320" s="7"/>
      <c r="G320" s="3"/>
    </row>
    <row r="321" spans="1:7" ht="13" x14ac:dyDescent="0.3">
      <c r="B321" s="5"/>
      <c r="C321" s="6"/>
      <c r="E321" s="7"/>
      <c r="G321" s="3"/>
    </row>
    <row r="322" spans="1:7" ht="13" x14ac:dyDescent="0.3">
      <c r="B322" s="5"/>
      <c r="C322" s="6"/>
      <c r="E322" s="7"/>
      <c r="G322" s="3"/>
    </row>
    <row r="323" spans="1:7" ht="13" x14ac:dyDescent="0.3">
      <c r="B323" s="5"/>
      <c r="C323" s="6"/>
      <c r="E323" s="7"/>
      <c r="G323" s="3"/>
    </row>
    <row r="324" spans="1:7" ht="13" x14ac:dyDescent="0.3">
      <c r="B324" s="5"/>
      <c r="C324" s="6"/>
      <c r="E324" s="7"/>
      <c r="G324" s="3"/>
    </row>
    <row r="325" spans="1:7" ht="13" x14ac:dyDescent="0.3">
      <c r="B325" s="5"/>
      <c r="C325" s="6"/>
      <c r="E325" s="7"/>
      <c r="G325" s="3"/>
    </row>
    <row r="326" spans="1:7" ht="13" x14ac:dyDescent="0.3">
      <c r="B326" s="5"/>
      <c r="C326" s="6"/>
      <c r="E326" s="7"/>
      <c r="G326" s="3"/>
    </row>
    <row r="327" spans="1:7" ht="13" x14ac:dyDescent="0.3">
      <c r="B327" s="5"/>
      <c r="C327" s="6"/>
      <c r="E327" s="7"/>
      <c r="G327" s="3"/>
    </row>
    <row r="328" spans="1:7" ht="13" x14ac:dyDescent="0.3">
      <c r="B328" s="5"/>
      <c r="C328" s="6"/>
      <c r="E328" s="7"/>
      <c r="G328" s="3"/>
    </row>
    <row r="329" spans="1:7" ht="13" x14ac:dyDescent="0.3">
      <c r="B329" s="5"/>
      <c r="C329" s="6"/>
      <c r="E329" s="7"/>
      <c r="G329" s="3"/>
    </row>
    <row r="330" spans="1:7" ht="13" x14ac:dyDescent="0.3">
      <c r="B330" s="5"/>
      <c r="C330" s="6"/>
      <c r="E330" s="7"/>
      <c r="G330" s="3"/>
    </row>
    <row r="331" spans="1:7" ht="13" x14ac:dyDescent="0.3">
      <c r="B331" s="5"/>
      <c r="C331" s="6"/>
      <c r="E331" s="7"/>
      <c r="G331" s="3"/>
    </row>
    <row r="332" spans="1:7" ht="13" x14ac:dyDescent="0.3">
      <c r="B332" s="5"/>
      <c r="C332" s="6"/>
      <c r="E332" s="7"/>
      <c r="G332" s="3"/>
    </row>
    <row r="333" spans="1:7" ht="13" x14ac:dyDescent="0.3">
      <c r="B333" s="5"/>
      <c r="C333" s="6"/>
      <c r="E333" s="7"/>
      <c r="G333" s="3"/>
    </row>
    <row r="334" spans="1:7" x14ac:dyDescent="0.25">
      <c r="A334" s="49"/>
      <c r="B334" s="49"/>
      <c r="C334" s="6"/>
      <c r="E334" s="7"/>
      <c r="G334" s="9"/>
    </row>
    <row r="335" spans="1:7" x14ac:dyDescent="0.25">
      <c r="A335" s="49"/>
      <c r="C335" s="6"/>
      <c r="E335" s="7"/>
      <c r="G335" s="9"/>
    </row>
    <row r="336" spans="1:7" x14ac:dyDescent="0.25">
      <c r="A336" s="49"/>
      <c r="C336" s="6"/>
      <c r="E336" s="7"/>
      <c r="G336" s="9"/>
    </row>
    <row r="337" spans="1:7" x14ac:dyDescent="0.25">
      <c r="A337" s="49"/>
      <c r="C337" s="6"/>
      <c r="E337" s="7"/>
      <c r="G337" s="9"/>
    </row>
    <row r="338" spans="1:7" x14ac:dyDescent="0.25">
      <c r="A338" s="49"/>
      <c r="C338" s="6"/>
      <c r="E338" s="7"/>
      <c r="G338" s="9"/>
    </row>
    <row r="339" spans="1:7" x14ac:dyDescent="0.25">
      <c r="A339" s="49"/>
      <c r="C339" s="6"/>
      <c r="E339" s="7"/>
      <c r="G339" s="9"/>
    </row>
    <row r="340" spans="1:7" x14ac:dyDescent="0.25">
      <c r="A340" s="49"/>
      <c r="C340" s="6"/>
      <c r="E340" s="7"/>
      <c r="G340" s="9"/>
    </row>
    <row r="341" spans="1:7" x14ac:dyDescent="0.25">
      <c r="A341" s="49"/>
      <c r="C341" s="6"/>
      <c r="E341" s="7"/>
      <c r="G341" s="9"/>
    </row>
    <row r="342" spans="1:7" x14ac:dyDescent="0.25">
      <c r="A342" s="49"/>
      <c r="C342" s="6"/>
      <c r="E342" s="7"/>
      <c r="G342" s="9"/>
    </row>
    <row r="343" spans="1:7" x14ac:dyDescent="0.25">
      <c r="A343" s="49"/>
      <c r="C343" s="6"/>
      <c r="E343" s="7"/>
      <c r="G343" s="9"/>
    </row>
    <row r="344" spans="1:7" x14ac:dyDescent="0.25">
      <c r="A344" s="49"/>
      <c r="C344" s="6"/>
      <c r="E344" s="7"/>
      <c r="G344" s="9"/>
    </row>
    <row r="345" spans="1:7" x14ac:dyDescent="0.25">
      <c r="A345" s="49"/>
      <c r="C345" s="6"/>
      <c r="E345" s="7"/>
      <c r="G345" s="9"/>
    </row>
    <row r="346" spans="1:7" x14ac:dyDescent="0.25">
      <c r="A346" s="49"/>
      <c r="C346" s="6"/>
      <c r="E346" s="7"/>
      <c r="G346" s="9"/>
    </row>
    <row r="347" spans="1:7" x14ac:dyDescent="0.25">
      <c r="A347" s="49"/>
      <c r="C347" s="6"/>
      <c r="E347" s="7"/>
      <c r="G347" s="9"/>
    </row>
    <row r="348" spans="1:7" x14ac:dyDescent="0.25">
      <c r="A348" s="49"/>
      <c r="C348" s="6"/>
      <c r="E348" s="7"/>
      <c r="G348" s="9"/>
    </row>
    <row r="349" spans="1:7" x14ac:dyDescent="0.25">
      <c r="A349" s="49"/>
      <c r="C349" s="6"/>
      <c r="E349" s="7"/>
      <c r="G349" s="9"/>
    </row>
    <row r="350" spans="1:7" x14ac:dyDescent="0.25">
      <c r="A350" s="49"/>
      <c r="C350" s="6"/>
      <c r="E350" s="7"/>
      <c r="G350" s="9"/>
    </row>
    <row r="351" spans="1:7" x14ac:dyDescent="0.25">
      <c r="A351" s="49"/>
      <c r="C351" s="6"/>
      <c r="E351" s="7"/>
      <c r="G351" s="9"/>
    </row>
    <row r="352" spans="1:7" x14ac:dyDescent="0.25">
      <c r="A352" s="49"/>
      <c r="C352" s="6"/>
      <c r="E352" s="7"/>
      <c r="G352" s="9"/>
    </row>
    <row r="353" spans="1:7" x14ac:dyDescent="0.25">
      <c r="A353" s="49"/>
      <c r="C353" s="6"/>
      <c r="E353" s="7"/>
      <c r="G353" s="9"/>
    </row>
    <row r="354" spans="1:7" x14ac:dyDescent="0.25">
      <c r="A354" s="49"/>
      <c r="C354" s="6"/>
      <c r="E354" s="7"/>
      <c r="G354" s="9"/>
    </row>
    <row r="355" spans="1:7" x14ac:dyDescent="0.25">
      <c r="C355" s="6"/>
      <c r="E355" s="7"/>
      <c r="G355" s="9"/>
    </row>
  </sheetData>
  <phoneticPr fontId="12" type="noConversion"/>
  <printOptions horizontalCentered="1" gridLines="1"/>
  <pageMargins left="0.78740157480314965" right="0.78740157480314965" top="0.98425196850393704" bottom="0.78740157480314965" header="0.51181102362204722" footer="0.51181102362204722"/>
  <pageSetup paperSize="9" scale="58" orientation="portrait" r:id="rId1"/>
  <headerFooter>
    <oddHeader>&amp;LSportovní projekty spol. s r.o., Sokolovská 87/95, Praha 8&amp;C&amp;F&amp;R10/2023</oddHeader>
    <oddFooter>&amp;C&amp;A&amp;Rstránka &amp;P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8"/>
  <sheetViews>
    <sheetView workbookViewId="0">
      <selection activeCell="C19" sqref="C19"/>
    </sheetView>
  </sheetViews>
  <sheetFormatPr defaultColWidth="9.1796875" defaultRowHeight="12.5" x14ac:dyDescent="0.25"/>
  <cols>
    <col min="1" max="1" width="6.453125" style="19" customWidth="1"/>
    <col min="2" max="2" width="19.54296875" style="59" customWidth="1"/>
    <col min="3" max="3" width="42.453125" style="21" customWidth="1"/>
    <col min="4" max="4" width="8.453125" style="19" customWidth="1"/>
    <col min="5" max="5" width="13.453125" style="24" customWidth="1"/>
    <col min="6" max="6" width="13.81640625" style="70" customWidth="1"/>
    <col min="7" max="7" width="23.453125" style="25" customWidth="1"/>
    <col min="8" max="8" width="20.54296875" style="18" customWidth="1"/>
    <col min="9" max="9" width="4.54296875" style="20" hidden="1" customWidth="1"/>
    <col min="10" max="10" width="12.453125" style="20" customWidth="1"/>
    <col min="11" max="16384" width="9.1796875" style="20"/>
  </cols>
  <sheetData>
    <row r="1" spans="1:10" s="19" customFormat="1" ht="31.5" customHeight="1" thickBot="1" x14ac:dyDescent="0.3">
      <c r="A1" s="28" t="s">
        <v>0</v>
      </c>
      <c r="B1" s="29" t="s">
        <v>1</v>
      </c>
      <c r="C1" s="30" t="s">
        <v>2</v>
      </c>
      <c r="D1" s="29" t="s">
        <v>3</v>
      </c>
      <c r="E1" s="31" t="s">
        <v>4</v>
      </c>
      <c r="F1" s="71" t="s">
        <v>5</v>
      </c>
      <c r="G1" s="32" t="s">
        <v>6</v>
      </c>
      <c r="H1" s="29" t="s">
        <v>7</v>
      </c>
      <c r="I1" s="33"/>
    </row>
    <row r="2" spans="1:10" ht="13" x14ac:dyDescent="0.3">
      <c r="A2" s="34"/>
      <c r="B2" s="5"/>
      <c r="C2" s="35"/>
      <c r="D2" s="5"/>
      <c r="E2" s="36"/>
      <c r="F2" s="72"/>
      <c r="H2" s="4"/>
      <c r="I2" s="37"/>
    </row>
    <row r="3" spans="1:10" ht="13" x14ac:dyDescent="0.3">
      <c r="A3" s="34"/>
      <c r="B3" s="5"/>
      <c r="C3" s="35"/>
      <c r="D3" s="5"/>
      <c r="E3" s="36"/>
      <c r="F3" s="72"/>
      <c r="H3" s="4"/>
      <c r="I3" s="17"/>
    </row>
    <row r="4" spans="1:10" ht="13" x14ac:dyDescent="0.3">
      <c r="A4" s="34"/>
      <c r="B4" s="5"/>
      <c r="C4" s="35"/>
      <c r="D4" s="5"/>
      <c r="E4" s="36"/>
      <c r="F4" s="72"/>
      <c r="H4" s="4"/>
      <c r="I4" s="17"/>
    </row>
    <row r="5" spans="1:10" ht="13" x14ac:dyDescent="0.3">
      <c r="A5" s="61"/>
      <c r="B5" s="62"/>
      <c r="C5" s="21" t="s">
        <v>8</v>
      </c>
      <c r="D5" s="66"/>
      <c r="F5" s="72"/>
      <c r="H5" s="4"/>
      <c r="I5" s="17"/>
      <c r="J5" s="8"/>
    </row>
    <row r="6" spans="1:10" ht="13" x14ac:dyDescent="0.3">
      <c r="A6" s="61"/>
      <c r="B6" s="62"/>
      <c r="C6" s="35" t="s">
        <v>9</v>
      </c>
      <c r="D6" s="5"/>
      <c r="F6" s="72"/>
      <c r="H6" s="4"/>
      <c r="I6" s="17"/>
      <c r="J6" s="8"/>
    </row>
    <row r="7" spans="1:10" ht="13" x14ac:dyDescent="0.3">
      <c r="A7" s="61"/>
      <c r="B7" s="62"/>
      <c r="C7" s="35"/>
      <c r="D7" s="5"/>
      <c r="F7" s="72"/>
      <c r="H7" s="4"/>
      <c r="I7" s="17"/>
      <c r="J7" s="8"/>
    </row>
    <row r="8" spans="1:10" ht="13" x14ac:dyDescent="0.3">
      <c r="A8" s="61"/>
      <c r="B8" s="62"/>
      <c r="C8" s="35"/>
      <c r="D8" s="5"/>
      <c r="F8" s="72"/>
      <c r="H8" s="4"/>
      <c r="I8" s="17"/>
      <c r="J8" s="8"/>
    </row>
    <row r="9" spans="1:10" ht="13" x14ac:dyDescent="0.3">
      <c r="A9" s="61"/>
      <c r="B9" s="62"/>
      <c r="C9" s="35"/>
      <c r="D9" s="5"/>
      <c r="F9" s="72"/>
      <c r="H9" s="4"/>
      <c r="I9" s="17"/>
      <c r="J9" s="8"/>
    </row>
    <row r="10" spans="1:10" x14ac:dyDescent="0.25">
      <c r="A10" s="61"/>
      <c r="B10" s="62"/>
      <c r="D10" s="63"/>
      <c r="E10" s="2"/>
      <c r="F10" s="73"/>
      <c r="H10" s="4"/>
      <c r="I10" s="17"/>
      <c r="J10" s="8"/>
    </row>
    <row r="11" spans="1:10" ht="13" x14ac:dyDescent="0.3">
      <c r="A11" s="61"/>
      <c r="B11" s="62"/>
      <c r="C11" s="21" t="s">
        <v>10</v>
      </c>
      <c r="D11" s="5"/>
      <c r="F11" s="72"/>
      <c r="H11" s="4"/>
      <c r="I11" s="17"/>
      <c r="J11" s="8"/>
    </row>
    <row r="12" spans="1:10" ht="13" x14ac:dyDescent="0.3">
      <c r="A12" s="61"/>
      <c r="B12" s="62"/>
      <c r="C12" s="35" t="s">
        <v>11</v>
      </c>
      <c r="D12" s="5"/>
      <c r="F12" s="72"/>
      <c r="H12" s="4"/>
      <c r="I12" s="17"/>
      <c r="J12" s="8"/>
    </row>
    <row r="13" spans="1:10" ht="13" x14ac:dyDescent="0.3">
      <c r="A13" s="61"/>
      <c r="B13" s="62"/>
      <c r="C13" s="35" t="s">
        <v>12</v>
      </c>
      <c r="D13" s="5"/>
      <c r="F13" s="72"/>
      <c r="H13" s="4"/>
      <c r="I13" s="17"/>
      <c r="J13" s="8"/>
    </row>
    <row r="14" spans="1:10" ht="13" x14ac:dyDescent="0.3">
      <c r="A14" s="5"/>
      <c r="B14" s="5"/>
      <c r="C14" s="35"/>
      <c r="D14" s="5"/>
      <c r="F14" s="72"/>
      <c r="H14" s="4"/>
      <c r="I14" s="17"/>
    </row>
    <row r="15" spans="1:10" ht="13" x14ac:dyDescent="0.3">
      <c r="A15" s="5"/>
      <c r="B15" s="5"/>
      <c r="C15" s="35"/>
      <c r="D15" s="5"/>
      <c r="F15" s="72"/>
      <c r="H15" s="4"/>
      <c r="I15" s="17"/>
    </row>
    <row r="16" spans="1:10" ht="13" x14ac:dyDescent="0.3">
      <c r="A16" s="5"/>
      <c r="B16" s="5"/>
      <c r="C16" s="21" t="s">
        <v>684</v>
      </c>
      <c r="D16" s="5"/>
      <c r="F16" s="72"/>
      <c r="H16" s="4"/>
      <c r="I16" s="17"/>
    </row>
    <row r="17" spans="1:11" x14ac:dyDescent="0.25">
      <c r="A17" s="5"/>
      <c r="B17" s="5"/>
      <c r="D17" s="5"/>
      <c r="F17" s="72"/>
      <c r="H17" s="4"/>
      <c r="I17" s="17"/>
    </row>
    <row r="18" spans="1:11" x14ac:dyDescent="0.25">
      <c r="A18" s="5"/>
      <c r="B18" s="5"/>
      <c r="D18" s="5"/>
      <c r="F18" s="72"/>
      <c r="H18" s="4"/>
      <c r="I18" s="17"/>
    </row>
    <row r="19" spans="1:11" ht="15.75" customHeight="1" thickBot="1" x14ac:dyDescent="0.35">
      <c r="A19" s="5"/>
      <c r="B19" s="5"/>
      <c r="C19" s="38" t="s">
        <v>14</v>
      </c>
      <c r="D19" s="5"/>
      <c r="F19" s="72"/>
      <c r="H19" s="4"/>
      <c r="I19" s="17"/>
    </row>
    <row r="20" spans="1:11" x14ac:dyDescent="0.25">
      <c r="A20" s="5"/>
      <c r="B20" s="5"/>
      <c r="C20" s="39"/>
      <c r="D20" s="5"/>
      <c r="F20" s="72"/>
      <c r="H20" s="4"/>
      <c r="I20" s="17"/>
    </row>
    <row r="21" spans="1:11" x14ac:dyDescent="0.25">
      <c r="A21" s="5"/>
      <c r="B21" s="5"/>
      <c r="C21" s="40"/>
      <c r="D21" s="5"/>
      <c r="F21" s="72"/>
      <c r="H21" s="4"/>
      <c r="I21" s="17"/>
    </row>
    <row r="22" spans="1:11" x14ac:dyDescent="0.25">
      <c r="A22" s="5"/>
      <c r="B22" s="5"/>
      <c r="C22" s="40"/>
      <c r="D22" s="5"/>
      <c r="F22" s="72"/>
      <c r="H22" s="4"/>
      <c r="I22" s="17"/>
    </row>
    <row r="23" spans="1:11" x14ac:dyDescent="0.25">
      <c r="A23" s="5"/>
      <c r="B23" s="5"/>
      <c r="C23" s="40"/>
      <c r="D23" s="5"/>
      <c r="F23" s="72"/>
      <c r="H23" s="4"/>
      <c r="I23" s="17"/>
    </row>
    <row r="24" spans="1:11" ht="13" x14ac:dyDescent="0.3">
      <c r="A24" s="5"/>
      <c r="B24" s="5"/>
      <c r="C24" s="35"/>
      <c r="D24" s="5"/>
      <c r="F24" s="72"/>
      <c r="H24" s="4"/>
      <c r="I24" s="17"/>
    </row>
    <row r="25" spans="1:11" ht="13" x14ac:dyDescent="0.3">
      <c r="A25" s="5"/>
      <c r="B25" s="5"/>
      <c r="C25" s="21" t="s">
        <v>15</v>
      </c>
      <c r="D25" s="5"/>
      <c r="F25" s="72"/>
      <c r="H25" s="4"/>
      <c r="I25" s="17"/>
    </row>
    <row r="26" spans="1:11" ht="13" x14ac:dyDescent="0.3">
      <c r="A26" s="5"/>
      <c r="B26" s="5"/>
      <c r="C26" s="35" t="s">
        <v>16</v>
      </c>
      <c r="D26" s="5"/>
      <c r="F26" s="72"/>
      <c r="H26" s="4"/>
      <c r="I26" s="17"/>
    </row>
    <row r="27" spans="1:11" ht="13" x14ac:dyDescent="0.3">
      <c r="A27" s="5"/>
      <c r="B27" s="5"/>
      <c r="C27" s="35" t="s">
        <v>17</v>
      </c>
      <c r="D27" s="5"/>
      <c r="F27" s="72"/>
      <c r="H27" s="4"/>
      <c r="I27" s="17"/>
      <c r="K27" s="21"/>
    </row>
    <row r="28" spans="1:11" ht="13" x14ac:dyDescent="0.3">
      <c r="A28" s="5"/>
      <c r="B28" s="5"/>
      <c r="C28" s="35"/>
      <c r="D28" s="5"/>
      <c r="F28" s="72"/>
      <c r="H28" s="4"/>
      <c r="I28" s="17"/>
    </row>
    <row r="29" spans="1:11" ht="13" x14ac:dyDescent="0.3">
      <c r="A29" s="5"/>
      <c r="B29" s="5"/>
      <c r="C29" s="35"/>
      <c r="D29" s="5"/>
      <c r="F29" s="72"/>
      <c r="H29" s="4"/>
      <c r="I29" s="17"/>
    </row>
    <row r="30" spans="1:11" x14ac:dyDescent="0.25">
      <c r="A30" s="5"/>
      <c r="B30" s="5"/>
      <c r="D30" s="5"/>
      <c r="F30" s="72"/>
      <c r="H30" s="4"/>
      <c r="I30" s="17"/>
    </row>
    <row r="31" spans="1:11" ht="13" x14ac:dyDescent="0.3">
      <c r="A31" s="5"/>
      <c r="B31" s="5"/>
      <c r="C31" s="21" t="s">
        <v>18</v>
      </c>
      <c r="D31" s="5"/>
      <c r="F31" s="72"/>
      <c r="H31" s="4"/>
      <c r="I31" s="17"/>
    </row>
    <row r="32" spans="1:11" ht="13" x14ac:dyDescent="0.3">
      <c r="A32" s="5"/>
      <c r="B32" s="5"/>
      <c r="C32" s="35" t="s">
        <v>19</v>
      </c>
      <c r="D32" s="5"/>
      <c r="F32" s="72"/>
      <c r="H32" s="4"/>
      <c r="I32" s="17"/>
    </row>
    <row r="33" spans="1:9" ht="13" x14ac:dyDescent="0.3">
      <c r="A33" s="5"/>
      <c r="B33" s="5"/>
      <c r="C33" s="35"/>
      <c r="D33" s="5"/>
      <c r="F33" s="72"/>
      <c r="H33" s="4"/>
      <c r="I33" s="17"/>
    </row>
    <row r="34" spans="1:9" ht="13" x14ac:dyDescent="0.3">
      <c r="A34" s="5"/>
      <c r="B34" s="5"/>
      <c r="C34" s="35"/>
      <c r="D34" s="5"/>
      <c r="F34" s="72"/>
      <c r="H34" s="4"/>
      <c r="I34" s="17"/>
    </row>
    <row r="35" spans="1:9" ht="13" x14ac:dyDescent="0.3">
      <c r="A35" s="5"/>
      <c r="B35" s="5"/>
      <c r="C35" s="35"/>
      <c r="D35" s="5"/>
      <c r="F35" s="72"/>
      <c r="H35" s="4"/>
      <c r="I35" s="17"/>
    </row>
    <row r="36" spans="1:9" ht="13" x14ac:dyDescent="0.3">
      <c r="A36" s="5"/>
      <c r="B36" s="5"/>
      <c r="C36" s="21" t="s">
        <v>20</v>
      </c>
      <c r="D36" s="5"/>
      <c r="F36" s="72"/>
      <c r="H36" s="4"/>
      <c r="I36" s="17"/>
    </row>
    <row r="37" spans="1:9" x14ac:dyDescent="0.25">
      <c r="A37" s="5"/>
      <c r="B37" s="5"/>
      <c r="D37" s="5"/>
      <c r="F37" s="72"/>
      <c r="H37" s="4"/>
      <c r="I37" s="17"/>
    </row>
    <row r="38" spans="1:9" x14ac:dyDescent="0.25">
      <c r="A38" s="5"/>
      <c r="B38" s="5"/>
      <c r="D38" s="5"/>
      <c r="F38" s="72"/>
      <c r="H38" s="4"/>
      <c r="I38" s="17"/>
    </row>
    <row r="39" spans="1:9" ht="15" customHeight="1" thickBot="1" x14ac:dyDescent="0.35">
      <c r="A39" s="5"/>
      <c r="B39" s="5"/>
      <c r="C39" s="35" t="s">
        <v>61</v>
      </c>
      <c r="D39" s="5"/>
      <c r="F39" s="72"/>
      <c r="H39" s="4"/>
      <c r="I39" s="17"/>
    </row>
    <row r="40" spans="1:9" ht="13" x14ac:dyDescent="0.3">
      <c r="A40" s="5"/>
      <c r="B40" s="5"/>
      <c r="C40" s="41"/>
      <c r="D40" s="5"/>
      <c r="F40" s="72"/>
      <c r="H40" s="4"/>
      <c r="I40" s="17"/>
    </row>
    <row r="41" spans="1:9" ht="13" x14ac:dyDescent="0.3">
      <c r="A41" s="5"/>
      <c r="B41" s="5"/>
      <c r="C41" s="26"/>
      <c r="D41" s="5"/>
      <c r="F41" s="72"/>
      <c r="H41" s="4"/>
      <c r="I41" s="17"/>
    </row>
    <row r="42" spans="1:9" ht="13" x14ac:dyDescent="0.3">
      <c r="A42" s="34"/>
      <c r="B42" s="5"/>
      <c r="C42" s="26"/>
      <c r="D42" s="5"/>
      <c r="F42" s="72"/>
      <c r="H42" s="4"/>
      <c r="I42" s="17"/>
    </row>
    <row r="43" spans="1:9" x14ac:dyDescent="0.25">
      <c r="A43" s="5" t="s">
        <v>23</v>
      </c>
      <c r="B43" s="5"/>
      <c r="C43" s="21" t="s">
        <v>62</v>
      </c>
      <c r="D43" s="5"/>
      <c r="F43" s="72"/>
      <c r="G43" s="25">
        <f>G86</f>
        <v>0</v>
      </c>
      <c r="H43" s="4"/>
      <c r="I43" s="17"/>
    </row>
    <row r="44" spans="1:9" x14ac:dyDescent="0.25">
      <c r="A44" s="5"/>
      <c r="B44" s="5"/>
      <c r="D44" s="5"/>
      <c r="F44" s="72"/>
      <c r="H44" s="4"/>
      <c r="I44" s="17"/>
    </row>
    <row r="45" spans="1:9" x14ac:dyDescent="0.25">
      <c r="A45" s="5" t="s">
        <v>26</v>
      </c>
      <c r="B45" s="5"/>
      <c r="C45" s="21" t="s">
        <v>63</v>
      </c>
      <c r="D45" s="5"/>
      <c r="F45" s="72"/>
      <c r="G45" s="25">
        <f>G194</f>
        <v>0</v>
      </c>
      <c r="H45" s="4"/>
      <c r="I45" s="17"/>
    </row>
    <row r="46" spans="1:9" x14ac:dyDescent="0.25">
      <c r="A46" s="5"/>
      <c r="B46" s="5"/>
      <c r="D46" s="5"/>
      <c r="F46" s="72"/>
      <c r="H46" s="4"/>
      <c r="I46" s="17"/>
    </row>
    <row r="47" spans="1:9" x14ac:dyDescent="0.25">
      <c r="A47" s="5" t="s">
        <v>29</v>
      </c>
      <c r="B47" s="5"/>
      <c r="C47" s="21" t="s">
        <v>64</v>
      </c>
      <c r="D47" s="5"/>
      <c r="F47" s="72"/>
      <c r="G47" s="25">
        <v>0</v>
      </c>
      <c r="H47" s="4"/>
      <c r="I47" s="17"/>
    </row>
    <row r="48" spans="1:9" x14ac:dyDescent="0.25">
      <c r="A48" s="5"/>
      <c r="B48" s="5"/>
      <c r="D48" s="5"/>
      <c r="F48" s="72"/>
      <c r="H48" s="4"/>
      <c r="I48" s="17"/>
    </row>
    <row r="49" spans="1:9" x14ac:dyDescent="0.25">
      <c r="A49" s="5" t="s">
        <v>32</v>
      </c>
      <c r="B49" s="5"/>
      <c r="C49" s="21" t="s">
        <v>65</v>
      </c>
      <c r="D49" s="5"/>
      <c r="F49" s="72"/>
      <c r="G49" s="25">
        <f>G266</f>
        <v>0</v>
      </c>
      <c r="H49" s="4"/>
      <c r="I49" s="17"/>
    </row>
    <row r="50" spans="1:9" x14ac:dyDescent="0.25">
      <c r="A50" s="5"/>
      <c r="B50" s="5"/>
      <c r="D50" s="5"/>
      <c r="F50" s="72"/>
      <c r="H50" s="4"/>
      <c r="I50" s="17"/>
    </row>
    <row r="51" spans="1:9" s="22" customFormat="1" x14ac:dyDescent="0.25">
      <c r="A51" s="14"/>
      <c r="B51" s="14"/>
      <c r="C51" s="362"/>
      <c r="D51" s="14"/>
      <c r="E51" s="363"/>
      <c r="F51" s="74"/>
      <c r="G51" s="364"/>
      <c r="H51" s="15"/>
      <c r="I51" s="367"/>
    </row>
    <row r="52" spans="1:9" ht="13" x14ac:dyDescent="0.3">
      <c r="A52" s="5"/>
      <c r="B52" s="5"/>
      <c r="C52" s="21" t="s">
        <v>6</v>
      </c>
      <c r="D52" s="5"/>
      <c r="F52" s="72"/>
      <c r="G52" s="42">
        <f>SUM(G43:G51)</f>
        <v>0</v>
      </c>
      <c r="H52" s="4"/>
      <c r="I52" s="17"/>
    </row>
    <row r="53" spans="1:9" x14ac:dyDescent="0.25">
      <c r="A53" s="5"/>
      <c r="B53" s="5"/>
      <c r="D53" s="5"/>
      <c r="F53" s="72"/>
      <c r="H53" s="4"/>
      <c r="I53" s="17"/>
    </row>
    <row r="54" spans="1:9" x14ac:dyDescent="0.25">
      <c r="A54" s="5" t="s">
        <v>35</v>
      </c>
      <c r="B54" s="5"/>
      <c r="C54" s="21" t="s">
        <v>48</v>
      </c>
      <c r="D54" s="5" t="s">
        <v>49</v>
      </c>
      <c r="E54" s="24" t="s">
        <v>50</v>
      </c>
      <c r="F54" s="72"/>
      <c r="G54" s="25">
        <f>G52*E54%</f>
        <v>0</v>
      </c>
      <c r="H54" s="4"/>
      <c r="I54" s="17"/>
    </row>
    <row r="55" spans="1:9" x14ac:dyDescent="0.25">
      <c r="A55" s="5"/>
      <c r="B55" s="5"/>
      <c r="D55" s="5"/>
      <c r="F55" s="72"/>
      <c r="H55" s="4"/>
      <c r="I55" s="17"/>
    </row>
    <row r="56" spans="1:9" x14ac:dyDescent="0.25">
      <c r="A56" s="5" t="s">
        <v>38</v>
      </c>
      <c r="B56" s="5"/>
      <c r="C56" s="21" t="s">
        <v>52</v>
      </c>
      <c r="D56" s="5" t="s">
        <v>49</v>
      </c>
      <c r="E56" s="24" t="s">
        <v>50</v>
      </c>
      <c r="F56" s="72"/>
      <c r="G56" s="25">
        <f>G52*E56%</f>
        <v>0</v>
      </c>
      <c r="H56" s="4"/>
      <c r="I56" s="17"/>
    </row>
    <row r="57" spans="1:9" x14ac:dyDescent="0.25">
      <c r="A57" s="5"/>
      <c r="B57" s="5"/>
      <c r="D57" s="5"/>
      <c r="F57" s="72"/>
      <c r="H57" s="4"/>
      <c r="I57" s="17"/>
    </row>
    <row r="58" spans="1:9" x14ac:dyDescent="0.25">
      <c r="A58" s="5" t="s">
        <v>41</v>
      </c>
      <c r="B58" s="5"/>
      <c r="C58" s="21" t="s">
        <v>54</v>
      </c>
      <c r="D58" s="5" t="s">
        <v>49</v>
      </c>
      <c r="E58" s="24" t="s">
        <v>50</v>
      </c>
      <c r="F58" s="72"/>
      <c r="G58" s="25">
        <f>G52*E58%</f>
        <v>0</v>
      </c>
      <c r="H58" s="4"/>
      <c r="I58" s="17"/>
    </row>
    <row r="59" spans="1:9" x14ac:dyDescent="0.25">
      <c r="A59" s="5"/>
      <c r="B59" s="5"/>
      <c r="D59" s="5"/>
      <c r="F59" s="72"/>
      <c r="H59" s="4"/>
      <c r="I59" s="17"/>
    </row>
    <row r="60" spans="1:9" s="22" customFormat="1" x14ac:dyDescent="0.25">
      <c r="A60" s="14"/>
      <c r="B60" s="14"/>
      <c r="C60" s="362"/>
      <c r="D60" s="14"/>
      <c r="E60" s="363"/>
      <c r="F60" s="74"/>
      <c r="G60" s="364"/>
      <c r="H60" s="15"/>
      <c r="I60" s="367"/>
    </row>
    <row r="61" spans="1:9" ht="13" x14ac:dyDescent="0.3">
      <c r="A61" s="5"/>
      <c r="B61" s="5"/>
      <c r="C61" s="21" t="s">
        <v>6</v>
      </c>
      <c r="D61" s="5"/>
      <c r="F61" s="72"/>
      <c r="G61" s="42">
        <f>SUM(G52:G60)</f>
        <v>0</v>
      </c>
      <c r="H61" s="4"/>
      <c r="I61" s="17"/>
    </row>
    <row r="62" spans="1:9" x14ac:dyDescent="0.25">
      <c r="A62" s="5"/>
      <c r="B62" s="5"/>
      <c r="D62" s="5"/>
      <c r="F62" s="72"/>
      <c r="H62" s="4"/>
      <c r="I62" s="17"/>
    </row>
    <row r="63" spans="1:9" x14ac:dyDescent="0.25">
      <c r="A63" s="5" t="s">
        <v>44</v>
      </c>
      <c r="B63" s="5"/>
      <c r="C63" s="21" t="s">
        <v>66</v>
      </c>
      <c r="D63" s="5" t="s">
        <v>49</v>
      </c>
      <c r="E63" s="24" t="s">
        <v>57</v>
      </c>
      <c r="F63" s="72"/>
      <c r="G63" s="25">
        <f>G61*E63%</f>
        <v>0</v>
      </c>
      <c r="H63" s="4"/>
      <c r="I63" s="17"/>
    </row>
    <row r="64" spans="1:9" ht="13" thickBot="1" x14ac:dyDescent="0.3">
      <c r="A64" s="5"/>
      <c r="B64" s="5"/>
      <c r="D64" s="5"/>
      <c r="F64" s="72"/>
      <c r="H64" s="4"/>
      <c r="I64" s="17"/>
    </row>
    <row r="65" spans="1:9" s="23" customFormat="1" ht="13" thickBot="1" x14ac:dyDescent="0.3">
      <c r="A65" s="43"/>
      <c r="B65" s="43"/>
      <c r="C65" s="44"/>
      <c r="D65" s="43"/>
      <c r="E65" s="45"/>
      <c r="F65" s="75"/>
      <c r="G65" s="47"/>
      <c r="H65" s="46"/>
      <c r="I65" s="48"/>
    </row>
    <row r="66" spans="1:9" ht="14" thickTop="1" thickBot="1" x14ac:dyDescent="0.35">
      <c r="A66" s="5"/>
      <c r="B66" s="49"/>
      <c r="C66" s="21" t="s">
        <v>67</v>
      </c>
      <c r="D66" s="5"/>
      <c r="F66" s="76"/>
      <c r="G66" s="50">
        <f>SUM(G61:G65)</f>
        <v>0</v>
      </c>
      <c r="H66" s="51"/>
      <c r="I66" s="17"/>
    </row>
    <row r="67" spans="1:9" ht="13.5" thickTop="1" x14ac:dyDescent="0.3">
      <c r="A67" s="5"/>
      <c r="B67" s="49"/>
      <c r="D67" s="5"/>
      <c r="F67" s="76"/>
      <c r="G67" s="52"/>
      <c r="H67" s="51"/>
      <c r="I67" s="17"/>
    </row>
    <row r="68" spans="1:9" ht="13" x14ac:dyDescent="0.3">
      <c r="A68" s="5"/>
      <c r="B68" s="49"/>
      <c r="D68" s="5"/>
      <c r="F68" s="76"/>
      <c r="G68" s="3"/>
      <c r="H68" s="51"/>
      <c r="I68" s="17"/>
    </row>
    <row r="69" spans="1:9" ht="13" x14ac:dyDescent="0.3">
      <c r="A69" s="5"/>
      <c r="B69" s="49"/>
      <c r="D69" s="5"/>
      <c r="F69" s="76"/>
      <c r="G69" s="3"/>
      <c r="H69" s="51"/>
      <c r="I69" s="17"/>
    </row>
    <row r="70" spans="1:9" ht="13" x14ac:dyDescent="0.3">
      <c r="A70" s="5"/>
      <c r="B70" s="49"/>
      <c r="C70" s="21" t="s">
        <v>68</v>
      </c>
      <c r="D70" s="5"/>
      <c r="F70" s="76"/>
      <c r="G70" s="3"/>
      <c r="H70" s="51"/>
      <c r="I70" s="17"/>
    </row>
    <row r="71" spans="1:9" ht="13" x14ac:dyDescent="0.3">
      <c r="A71" s="5"/>
      <c r="B71" s="49"/>
      <c r="D71" s="5"/>
      <c r="F71" s="76"/>
      <c r="G71" s="3"/>
      <c r="H71" s="51"/>
      <c r="I71" s="17"/>
    </row>
    <row r="72" spans="1:9" ht="13" x14ac:dyDescent="0.3">
      <c r="A72" s="5"/>
      <c r="B72" s="49"/>
      <c r="D72" s="5"/>
      <c r="F72" s="76"/>
      <c r="G72" s="3"/>
      <c r="H72" s="51"/>
      <c r="I72" s="17"/>
    </row>
    <row r="73" spans="1:9" ht="13" x14ac:dyDescent="0.3">
      <c r="A73" s="5"/>
      <c r="B73" s="49"/>
      <c r="D73" s="5"/>
      <c r="F73" s="76"/>
      <c r="G73" s="3"/>
      <c r="H73" s="51"/>
      <c r="I73" s="17"/>
    </row>
    <row r="74" spans="1:9" ht="13" x14ac:dyDescent="0.3">
      <c r="A74" s="5"/>
      <c r="B74" s="49"/>
      <c r="D74" s="5"/>
      <c r="F74" s="76"/>
      <c r="G74" s="3"/>
      <c r="H74" s="51"/>
      <c r="I74" s="17"/>
    </row>
    <row r="75" spans="1:9" ht="13.5" thickBot="1" x14ac:dyDescent="0.35">
      <c r="A75" s="34" t="s">
        <v>23</v>
      </c>
      <c r="B75" s="5"/>
      <c r="C75" s="35" t="s">
        <v>62</v>
      </c>
      <c r="D75" s="5"/>
      <c r="F75" s="72"/>
      <c r="H75" s="4"/>
      <c r="I75" s="17"/>
    </row>
    <row r="76" spans="1:9" x14ac:dyDescent="0.25">
      <c r="A76" s="43"/>
      <c r="B76" s="43"/>
      <c r="C76" s="53"/>
      <c r="D76" s="5"/>
      <c r="F76" s="72"/>
      <c r="H76" s="4"/>
      <c r="I76" s="17"/>
    </row>
    <row r="77" spans="1:9" x14ac:dyDescent="0.25">
      <c r="A77" s="5" t="s">
        <v>23</v>
      </c>
      <c r="B77" s="5"/>
      <c r="C77" s="21" t="s">
        <v>69</v>
      </c>
      <c r="D77" s="5"/>
      <c r="F77" s="72"/>
      <c r="G77" s="25">
        <f>G110</f>
        <v>0</v>
      </c>
      <c r="H77" s="4"/>
      <c r="I77" s="17"/>
    </row>
    <row r="78" spans="1:9" x14ac:dyDescent="0.25">
      <c r="A78" s="5" t="s">
        <v>26</v>
      </c>
      <c r="B78" s="5"/>
      <c r="C78" s="6" t="s">
        <v>70</v>
      </c>
      <c r="D78" s="5"/>
      <c r="F78" s="72"/>
      <c r="G78" s="25">
        <f>G122</f>
        <v>0</v>
      </c>
      <c r="H78" s="4"/>
      <c r="I78" s="17"/>
    </row>
    <row r="79" spans="1:9" x14ac:dyDescent="0.25">
      <c r="A79" s="5" t="s">
        <v>29</v>
      </c>
      <c r="B79" s="5"/>
      <c r="C79" s="6" t="s">
        <v>71</v>
      </c>
      <c r="D79" s="5"/>
      <c r="F79" s="72"/>
      <c r="G79" s="25">
        <f>G132</f>
        <v>0</v>
      </c>
      <c r="H79" s="4"/>
      <c r="I79" s="17"/>
    </row>
    <row r="80" spans="1:9" x14ac:dyDescent="0.25">
      <c r="A80" s="5" t="s">
        <v>32</v>
      </c>
      <c r="B80" s="5"/>
      <c r="C80" s="21" t="s">
        <v>72</v>
      </c>
      <c r="D80" s="5"/>
      <c r="F80" s="72"/>
      <c r="G80" s="25">
        <f>G143</f>
        <v>0</v>
      </c>
      <c r="H80" s="4"/>
      <c r="I80" s="17"/>
    </row>
    <row r="81" spans="1:9" x14ac:dyDescent="0.25">
      <c r="A81" s="5" t="s">
        <v>35</v>
      </c>
      <c r="B81" s="5"/>
      <c r="C81" s="21" t="s">
        <v>73</v>
      </c>
      <c r="D81" s="5"/>
      <c r="F81" s="72"/>
      <c r="G81" s="25">
        <f>G153</f>
        <v>0</v>
      </c>
      <c r="H81" s="4"/>
      <c r="I81" s="17"/>
    </row>
    <row r="82" spans="1:9" x14ac:dyDescent="0.25">
      <c r="A82" s="5" t="s">
        <v>38</v>
      </c>
      <c r="B82" s="5"/>
      <c r="C82" s="21" t="s">
        <v>40</v>
      </c>
      <c r="D82" s="5"/>
      <c r="F82" s="72"/>
      <c r="G82" s="25">
        <f>G169</f>
        <v>0</v>
      </c>
      <c r="H82" s="4"/>
      <c r="I82" s="17"/>
    </row>
    <row r="83" spans="1:9" x14ac:dyDescent="0.25">
      <c r="A83" s="5" t="s">
        <v>41</v>
      </c>
      <c r="B83" s="5"/>
      <c r="C83" s="21" t="s">
        <v>75</v>
      </c>
      <c r="D83" s="5"/>
      <c r="F83" s="72"/>
      <c r="G83" s="25">
        <f>G180</f>
        <v>0</v>
      </c>
      <c r="H83" s="4"/>
      <c r="I83" s="17"/>
    </row>
    <row r="84" spans="1:9" x14ac:dyDescent="0.25">
      <c r="A84" s="5" t="s">
        <v>44</v>
      </c>
      <c r="B84" s="5"/>
      <c r="C84" s="21" t="s">
        <v>76</v>
      </c>
      <c r="D84" s="5"/>
      <c r="F84" s="72"/>
      <c r="G84" s="25">
        <f>G184</f>
        <v>0</v>
      </c>
      <c r="H84" s="4"/>
      <c r="I84" s="17"/>
    </row>
    <row r="85" spans="1:9" x14ac:dyDescent="0.25">
      <c r="A85" s="14"/>
      <c r="B85" s="14"/>
      <c r="C85" s="362"/>
      <c r="D85" s="14"/>
      <c r="E85" s="363"/>
      <c r="F85" s="74"/>
      <c r="G85" s="364"/>
      <c r="H85" s="15"/>
      <c r="I85" s="17"/>
    </row>
    <row r="86" spans="1:9" ht="13" x14ac:dyDescent="0.3">
      <c r="A86" s="5"/>
      <c r="B86" s="5"/>
      <c r="C86" s="21" t="s">
        <v>77</v>
      </c>
      <c r="D86" s="5"/>
      <c r="F86" s="72"/>
      <c r="G86" s="42">
        <f>SUM(G77:G85)</f>
        <v>0</v>
      </c>
      <c r="H86" s="4"/>
      <c r="I86" s="17"/>
    </row>
    <row r="87" spans="1:9" ht="13" x14ac:dyDescent="0.3">
      <c r="A87" s="5"/>
      <c r="B87" s="5"/>
      <c r="D87" s="5"/>
      <c r="F87" s="72"/>
      <c r="G87" s="42"/>
      <c r="H87" s="4"/>
      <c r="I87" s="17"/>
    </row>
    <row r="88" spans="1:9" ht="13" x14ac:dyDescent="0.3">
      <c r="A88" s="5"/>
      <c r="B88" s="5"/>
      <c r="D88" s="5"/>
      <c r="F88" s="72"/>
      <c r="G88" s="42"/>
      <c r="H88" s="4"/>
      <c r="I88" s="17"/>
    </row>
    <row r="89" spans="1:9" ht="13" x14ac:dyDescent="0.3">
      <c r="A89" s="5"/>
      <c r="B89" s="5"/>
      <c r="D89" s="5"/>
      <c r="F89" s="72"/>
      <c r="G89" s="42"/>
      <c r="H89" s="4"/>
      <c r="I89" s="17"/>
    </row>
    <row r="90" spans="1:9" ht="13" x14ac:dyDescent="0.3">
      <c r="A90" s="5"/>
      <c r="B90" s="5"/>
      <c r="D90" s="5"/>
      <c r="F90" s="72"/>
      <c r="G90" s="42"/>
      <c r="H90" s="4"/>
      <c r="I90" s="17"/>
    </row>
    <row r="91" spans="1:9" ht="13" x14ac:dyDescent="0.3">
      <c r="A91" s="5"/>
      <c r="B91" s="5"/>
      <c r="D91" s="5"/>
      <c r="F91" s="72"/>
      <c r="G91" s="42"/>
      <c r="H91" s="4"/>
      <c r="I91" s="17"/>
    </row>
    <row r="92" spans="1:9" ht="13" x14ac:dyDescent="0.3">
      <c r="A92" s="5"/>
      <c r="B92" s="5"/>
      <c r="D92" s="5"/>
      <c r="F92" s="72"/>
      <c r="G92" s="42"/>
      <c r="H92" s="4"/>
      <c r="I92" s="17"/>
    </row>
    <row r="93" spans="1:9" ht="13" x14ac:dyDescent="0.3">
      <c r="A93" s="5"/>
      <c r="B93" s="5"/>
      <c r="D93" s="5"/>
      <c r="F93" s="72"/>
      <c r="G93" s="42"/>
      <c r="H93" s="4"/>
      <c r="I93" s="17"/>
    </row>
    <row r="94" spans="1:9" ht="13" x14ac:dyDescent="0.3">
      <c r="A94" s="5"/>
      <c r="B94" s="5"/>
      <c r="D94" s="5"/>
      <c r="F94" s="72"/>
      <c r="G94" s="42"/>
      <c r="H94" s="4"/>
      <c r="I94" s="17"/>
    </row>
    <row r="95" spans="1:9" x14ac:dyDescent="0.25">
      <c r="A95" s="5" t="s">
        <v>23</v>
      </c>
      <c r="B95" s="5"/>
      <c r="C95" s="21" t="s">
        <v>69</v>
      </c>
      <c r="D95" s="5"/>
      <c r="F95" s="72"/>
      <c r="H95" s="4"/>
      <c r="I95" s="17"/>
    </row>
    <row r="96" spans="1:9" x14ac:dyDescent="0.25">
      <c r="A96" s="14"/>
      <c r="B96" s="14"/>
      <c r="C96" s="369"/>
      <c r="D96" s="5"/>
      <c r="F96" s="72"/>
      <c r="H96" s="4"/>
      <c r="I96" s="17"/>
    </row>
    <row r="97" spans="1:9" ht="37.5" x14ac:dyDescent="0.25">
      <c r="A97" s="5" t="s">
        <v>23</v>
      </c>
      <c r="B97" s="5" t="s">
        <v>685</v>
      </c>
      <c r="C97" s="21" t="s">
        <v>686</v>
      </c>
      <c r="D97" s="5" t="s">
        <v>81</v>
      </c>
      <c r="E97" s="24" t="s">
        <v>687</v>
      </c>
      <c r="F97" s="72"/>
      <c r="G97" s="25">
        <f>E97*F97</f>
        <v>0</v>
      </c>
      <c r="H97" s="4"/>
      <c r="I97" s="17"/>
    </row>
    <row r="98" spans="1:9" ht="37.5" x14ac:dyDescent="0.25">
      <c r="A98" s="5" t="s">
        <v>26</v>
      </c>
      <c r="B98" s="5" t="s">
        <v>83</v>
      </c>
      <c r="C98" s="21" t="s">
        <v>688</v>
      </c>
      <c r="D98" s="5" t="s">
        <v>85</v>
      </c>
      <c r="E98" s="24" t="s">
        <v>689</v>
      </c>
      <c r="F98" s="72"/>
      <c r="G98" s="25">
        <f t="shared" ref="G98:G108" si="0">E98*F98</f>
        <v>0</v>
      </c>
      <c r="H98" s="4"/>
      <c r="I98" s="17"/>
    </row>
    <row r="99" spans="1:9" s="13" customFormat="1" ht="37.5" x14ac:dyDescent="0.25">
      <c r="A99" s="5" t="s">
        <v>29</v>
      </c>
      <c r="B99" s="5" t="s">
        <v>87</v>
      </c>
      <c r="C99" s="6" t="s">
        <v>690</v>
      </c>
      <c r="D99" s="5" t="s">
        <v>81</v>
      </c>
      <c r="E99" s="7" t="s">
        <v>691</v>
      </c>
      <c r="F99" s="4"/>
      <c r="G99" s="9">
        <f t="shared" si="0"/>
        <v>0</v>
      </c>
      <c r="H99" s="4"/>
    </row>
    <row r="100" spans="1:9" x14ac:dyDescent="0.25">
      <c r="A100" s="5" t="s">
        <v>32</v>
      </c>
      <c r="B100" s="77" t="s">
        <v>90</v>
      </c>
      <c r="C100" s="21" t="s">
        <v>91</v>
      </c>
      <c r="D100" s="5" t="s">
        <v>81</v>
      </c>
      <c r="E100" s="24" t="s">
        <v>691</v>
      </c>
      <c r="F100" s="4"/>
      <c r="G100" s="9">
        <f t="shared" si="0"/>
        <v>0</v>
      </c>
      <c r="H100" s="4"/>
      <c r="I100" s="17"/>
    </row>
    <row r="101" spans="1:9" ht="25" x14ac:dyDescent="0.25">
      <c r="A101" s="5" t="s">
        <v>35</v>
      </c>
      <c r="B101" s="5" t="s">
        <v>692</v>
      </c>
      <c r="C101" s="21" t="s">
        <v>693</v>
      </c>
      <c r="D101" s="5" t="s">
        <v>81</v>
      </c>
      <c r="E101" s="24" t="s">
        <v>694</v>
      </c>
      <c r="F101" s="72"/>
      <c r="G101" s="25">
        <f t="shared" si="0"/>
        <v>0</v>
      </c>
      <c r="H101" s="4"/>
      <c r="I101" s="17"/>
    </row>
    <row r="102" spans="1:9" x14ac:dyDescent="0.25">
      <c r="A102" s="5" t="s">
        <v>38</v>
      </c>
      <c r="B102" s="5" t="s">
        <v>695</v>
      </c>
      <c r="C102" s="21" t="s">
        <v>91</v>
      </c>
      <c r="D102" s="5" t="s">
        <v>81</v>
      </c>
      <c r="E102" s="24" t="s">
        <v>694</v>
      </c>
      <c r="F102" s="72"/>
      <c r="G102" s="25">
        <f t="shared" si="0"/>
        <v>0</v>
      </c>
      <c r="H102" s="4"/>
      <c r="I102" s="17"/>
    </row>
    <row r="103" spans="1:9" ht="37.5" x14ac:dyDescent="0.25">
      <c r="A103" s="5" t="s">
        <v>41</v>
      </c>
      <c r="B103" s="5" t="s">
        <v>105</v>
      </c>
      <c r="C103" s="21" t="s">
        <v>696</v>
      </c>
      <c r="D103" s="5" t="s">
        <v>81</v>
      </c>
      <c r="E103" s="24" t="s">
        <v>697</v>
      </c>
      <c r="F103" s="4"/>
      <c r="G103" s="25">
        <f t="shared" si="0"/>
        <v>0</v>
      </c>
      <c r="H103" s="4"/>
      <c r="I103" s="17"/>
    </row>
    <row r="104" spans="1:9" ht="25" x14ac:dyDescent="0.25">
      <c r="A104" s="5" t="s">
        <v>44</v>
      </c>
      <c r="B104" s="5" t="s">
        <v>108</v>
      </c>
      <c r="C104" s="21" t="s">
        <v>698</v>
      </c>
      <c r="D104" s="5" t="s">
        <v>81</v>
      </c>
      <c r="E104" s="24" t="s">
        <v>699</v>
      </c>
      <c r="F104" s="4"/>
      <c r="G104" s="25">
        <f t="shared" si="0"/>
        <v>0</v>
      </c>
      <c r="H104" s="4"/>
      <c r="I104" s="17"/>
    </row>
    <row r="105" spans="1:9" ht="25" x14ac:dyDescent="0.25">
      <c r="A105" s="5" t="s">
        <v>47</v>
      </c>
      <c r="B105" s="5" t="s">
        <v>112</v>
      </c>
      <c r="C105" s="21" t="s">
        <v>113</v>
      </c>
      <c r="D105" s="5" t="s">
        <v>81</v>
      </c>
      <c r="E105" s="24" t="s">
        <v>697</v>
      </c>
      <c r="F105" s="4"/>
      <c r="G105" s="25">
        <f t="shared" si="0"/>
        <v>0</v>
      </c>
      <c r="H105" s="4"/>
      <c r="I105" s="17"/>
    </row>
    <row r="106" spans="1:9" x14ac:dyDescent="0.25">
      <c r="A106" s="5" t="s">
        <v>51</v>
      </c>
      <c r="B106" s="5" t="s">
        <v>115</v>
      </c>
      <c r="C106" s="21" t="s">
        <v>700</v>
      </c>
      <c r="D106" s="5" t="s">
        <v>117</v>
      </c>
      <c r="E106" s="24" t="s">
        <v>701</v>
      </c>
      <c r="F106" s="4"/>
      <c r="G106" s="25">
        <f t="shared" si="0"/>
        <v>0</v>
      </c>
      <c r="H106" s="4"/>
      <c r="I106" s="17"/>
    </row>
    <row r="107" spans="1:9" ht="25" x14ac:dyDescent="0.25">
      <c r="A107" s="5" t="s">
        <v>53</v>
      </c>
      <c r="B107" s="5" t="s">
        <v>120</v>
      </c>
      <c r="C107" s="21" t="s">
        <v>124</v>
      </c>
      <c r="D107" s="5" t="s">
        <v>129</v>
      </c>
      <c r="E107" s="24" t="s">
        <v>130</v>
      </c>
      <c r="F107" s="72"/>
      <c r="G107" s="25">
        <f t="shared" si="0"/>
        <v>0</v>
      </c>
      <c r="H107" s="4"/>
      <c r="I107" s="17"/>
    </row>
    <row r="108" spans="1:9" ht="25" x14ac:dyDescent="0.25">
      <c r="A108" s="5" t="s">
        <v>55</v>
      </c>
      <c r="B108" s="5" t="s">
        <v>120</v>
      </c>
      <c r="C108" s="21" t="s">
        <v>128</v>
      </c>
      <c r="D108" s="5" t="s">
        <v>129</v>
      </c>
      <c r="E108" s="24" t="s">
        <v>130</v>
      </c>
      <c r="F108" s="72"/>
      <c r="G108" s="25">
        <f t="shared" si="0"/>
        <v>0</v>
      </c>
      <c r="H108" s="4"/>
      <c r="I108" s="17"/>
    </row>
    <row r="109" spans="1:9" s="22" customFormat="1" x14ac:dyDescent="0.25">
      <c r="A109" s="14"/>
      <c r="B109" s="14"/>
      <c r="C109" s="362"/>
      <c r="D109" s="14"/>
      <c r="E109" s="363"/>
      <c r="F109" s="74"/>
      <c r="G109" s="364"/>
      <c r="H109" s="15"/>
      <c r="I109" s="367"/>
    </row>
    <row r="110" spans="1:9" ht="13" x14ac:dyDescent="0.3">
      <c r="A110" s="5"/>
      <c r="B110" s="5"/>
      <c r="C110" s="21" t="s">
        <v>131</v>
      </c>
      <c r="D110" s="5"/>
      <c r="F110" s="72"/>
      <c r="G110" s="42">
        <f>SUM(G97:G109)</f>
        <v>0</v>
      </c>
      <c r="H110" s="4"/>
      <c r="I110" s="17"/>
    </row>
    <row r="111" spans="1:9" ht="13" x14ac:dyDescent="0.3">
      <c r="A111" s="5"/>
      <c r="B111" s="5"/>
      <c r="D111" s="5"/>
      <c r="F111" s="72"/>
      <c r="G111" s="42"/>
      <c r="H111" s="4"/>
      <c r="I111" s="17"/>
    </row>
    <row r="112" spans="1:9" x14ac:dyDescent="0.25">
      <c r="A112" s="19" t="s">
        <v>26</v>
      </c>
      <c r="B112" s="5"/>
      <c r="C112" s="6" t="s">
        <v>70</v>
      </c>
      <c r="E112" s="7"/>
      <c r="G112" s="9"/>
    </row>
    <row r="113" spans="1:10" x14ac:dyDescent="0.25">
      <c r="A113" s="370"/>
      <c r="B113" s="14"/>
      <c r="C113" s="10"/>
      <c r="E113" s="7"/>
      <c r="G113" s="9"/>
    </row>
    <row r="114" spans="1:10" ht="37.5" x14ac:dyDescent="0.25">
      <c r="A114" s="19" t="s">
        <v>23</v>
      </c>
      <c r="B114" s="5" t="s">
        <v>134</v>
      </c>
      <c r="C114" s="6" t="s">
        <v>702</v>
      </c>
      <c r="D114" s="19" t="s">
        <v>81</v>
      </c>
      <c r="E114" s="7" t="s">
        <v>152</v>
      </c>
      <c r="G114" s="9">
        <f t="shared" ref="G114:G120" si="1">E114*F114</f>
        <v>0</v>
      </c>
    </row>
    <row r="115" spans="1:10" ht="25" x14ac:dyDescent="0.25">
      <c r="A115" s="5" t="s">
        <v>26</v>
      </c>
      <c r="B115" s="5" t="s">
        <v>139</v>
      </c>
      <c r="C115" s="6" t="s">
        <v>703</v>
      </c>
      <c r="D115" s="19" t="s">
        <v>85</v>
      </c>
      <c r="E115" s="7" t="s">
        <v>704</v>
      </c>
      <c r="G115" s="9">
        <f t="shared" si="1"/>
        <v>0</v>
      </c>
    </row>
    <row r="116" spans="1:10" x14ac:dyDescent="0.25">
      <c r="A116" s="5" t="s">
        <v>29</v>
      </c>
      <c r="B116" s="5" t="s">
        <v>142</v>
      </c>
      <c r="C116" s="6" t="s">
        <v>143</v>
      </c>
      <c r="D116" s="19" t="s">
        <v>85</v>
      </c>
      <c r="E116" s="7" t="s">
        <v>704</v>
      </c>
      <c r="G116" s="9">
        <f t="shared" si="1"/>
        <v>0</v>
      </c>
    </row>
    <row r="117" spans="1:10" s="13" customFormat="1" ht="37.5" x14ac:dyDescent="0.25">
      <c r="A117" s="5" t="s">
        <v>32</v>
      </c>
      <c r="B117" s="5" t="s">
        <v>132</v>
      </c>
      <c r="C117" s="6" t="s">
        <v>705</v>
      </c>
      <c r="D117" s="19" t="s">
        <v>81</v>
      </c>
      <c r="E117" s="7" t="s">
        <v>706</v>
      </c>
      <c r="F117" s="8"/>
      <c r="G117" s="9">
        <f t="shared" si="1"/>
        <v>0</v>
      </c>
      <c r="H117" s="18"/>
      <c r="J117" s="4"/>
    </row>
    <row r="118" spans="1:10" s="13" customFormat="1" ht="25" x14ac:dyDescent="0.25">
      <c r="A118" s="5" t="s">
        <v>35</v>
      </c>
      <c r="B118" s="5" t="s">
        <v>707</v>
      </c>
      <c r="C118" s="6" t="s">
        <v>708</v>
      </c>
      <c r="D118" s="19" t="s">
        <v>81</v>
      </c>
      <c r="E118" s="7" t="s">
        <v>709</v>
      </c>
      <c r="F118" s="8"/>
      <c r="G118" s="9">
        <f t="shared" si="1"/>
        <v>0</v>
      </c>
      <c r="H118" s="18"/>
      <c r="J118" s="4"/>
    </row>
    <row r="119" spans="1:10" s="13" customFormat="1" ht="25" x14ac:dyDescent="0.25">
      <c r="A119" s="5" t="s">
        <v>38</v>
      </c>
      <c r="B119" s="5" t="s">
        <v>150</v>
      </c>
      <c r="C119" s="6" t="s">
        <v>710</v>
      </c>
      <c r="D119" s="5" t="s">
        <v>85</v>
      </c>
      <c r="E119" s="7" t="s">
        <v>711</v>
      </c>
      <c r="F119" s="4"/>
      <c r="G119" s="9">
        <f t="shared" si="1"/>
        <v>0</v>
      </c>
      <c r="H119" s="18"/>
      <c r="J119" s="4"/>
    </row>
    <row r="120" spans="1:10" s="13" customFormat="1" ht="15.75" customHeight="1" x14ac:dyDescent="0.25">
      <c r="A120" s="5" t="s">
        <v>41</v>
      </c>
      <c r="B120" s="5" t="s">
        <v>153</v>
      </c>
      <c r="C120" s="6" t="s">
        <v>143</v>
      </c>
      <c r="D120" s="5" t="s">
        <v>85</v>
      </c>
      <c r="E120" s="7" t="s">
        <v>711</v>
      </c>
      <c r="F120" s="4"/>
      <c r="G120" s="9">
        <f t="shared" si="1"/>
        <v>0</v>
      </c>
      <c r="H120" s="18"/>
    </row>
    <row r="121" spans="1:10" s="22" customFormat="1" x14ac:dyDescent="0.25">
      <c r="A121" s="370"/>
      <c r="B121" s="14"/>
      <c r="C121" s="10"/>
      <c r="D121" s="370"/>
      <c r="E121" s="12"/>
      <c r="F121" s="371"/>
      <c r="G121" s="11"/>
      <c r="H121" s="54"/>
      <c r="I121" s="366"/>
      <c r="J121" s="366"/>
    </row>
    <row r="122" spans="1:10" ht="13" x14ac:dyDescent="0.3">
      <c r="B122" s="5"/>
      <c r="C122" s="6" t="s">
        <v>131</v>
      </c>
      <c r="E122" s="7"/>
      <c r="G122" s="3">
        <f>SUM(G114:G121)</f>
        <v>0</v>
      </c>
    </row>
    <row r="123" spans="1:10" ht="13" x14ac:dyDescent="0.3">
      <c r="B123" s="5"/>
      <c r="C123" s="6"/>
      <c r="E123" s="7"/>
      <c r="G123" s="3"/>
    </row>
    <row r="124" spans="1:10" x14ac:dyDescent="0.25">
      <c r="A124" s="19" t="s">
        <v>29</v>
      </c>
      <c r="B124" s="5"/>
      <c r="C124" s="6" t="s">
        <v>71</v>
      </c>
      <c r="E124" s="7"/>
      <c r="G124" s="9"/>
    </row>
    <row r="125" spans="1:10" x14ac:dyDescent="0.25">
      <c r="A125" s="370"/>
      <c r="B125" s="14"/>
      <c r="C125" s="10"/>
      <c r="E125" s="7"/>
      <c r="G125" s="9"/>
    </row>
    <row r="126" spans="1:10" s="13" customFormat="1" ht="25" x14ac:dyDescent="0.25">
      <c r="A126" s="5" t="s">
        <v>23</v>
      </c>
      <c r="B126" s="5" t="s">
        <v>161</v>
      </c>
      <c r="C126" s="6" t="s">
        <v>500</v>
      </c>
      <c r="D126" s="5" t="s">
        <v>85</v>
      </c>
      <c r="E126" s="7" t="s">
        <v>712</v>
      </c>
      <c r="F126" s="4"/>
      <c r="G126" s="9">
        <f>E126*F126</f>
        <v>0</v>
      </c>
      <c r="H126" s="4"/>
    </row>
    <row r="127" spans="1:10" s="13" customFormat="1" x14ac:dyDescent="0.25">
      <c r="A127" s="5" t="s">
        <v>26</v>
      </c>
      <c r="B127" s="5" t="s">
        <v>164</v>
      </c>
      <c r="C127" s="6" t="s">
        <v>165</v>
      </c>
      <c r="D127" s="5" t="s">
        <v>85</v>
      </c>
      <c r="E127" s="7" t="s">
        <v>712</v>
      </c>
      <c r="F127" s="4"/>
      <c r="G127" s="9">
        <f>E127*F127</f>
        <v>0</v>
      </c>
      <c r="H127" s="4"/>
    </row>
    <row r="128" spans="1:10" s="13" customFormat="1" ht="25" x14ac:dyDescent="0.25">
      <c r="A128" s="5" t="s">
        <v>29</v>
      </c>
      <c r="B128" s="5" t="s">
        <v>167</v>
      </c>
      <c r="C128" s="6" t="s">
        <v>713</v>
      </c>
      <c r="D128" s="5" t="s">
        <v>85</v>
      </c>
      <c r="E128" s="7" t="s">
        <v>714</v>
      </c>
      <c r="F128" s="4"/>
      <c r="G128" s="9">
        <f>E128*F128</f>
        <v>0</v>
      </c>
      <c r="H128" s="4"/>
    </row>
    <row r="129" spans="1:8" s="13" customFormat="1" ht="25" x14ac:dyDescent="0.25">
      <c r="A129" s="5" t="s">
        <v>32</v>
      </c>
      <c r="B129" s="5" t="s">
        <v>715</v>
      </c>
      <c r="C129" s="6" t="s">
        <v>716</v>
      </c>
      <c r="D129" s="5" t="s">
        <v>85</v>
      </c>
      <c r="E129" s="7" t="s">
        <v>714</v>
      </c>
      <c r="F129" s="4"/>
      <c r="G129" s="9">
        <f>E129*F129</f>
        <v>0</v>
      </c>
      <c r="H129" s="4"/>
    </row>
    <row r="130" spans="1:8" s="13" customFormat="1" ht="25" x14ac:dyDescent="0.25">
      <c r="A130" s="5" t="s">
        <v>35</v>
      </c>
      <c r="B130" s="5" t="s">
        <v>717</v>
      </c>
      <c r="C130" s="6" t="s">
        <v>718</v>
      </c>
      <c r="D130" s="5" t="s">
        <v>85</v>
      </c>
      <c r="E130" s="7" t="s">
        <v>719</v>
      </c>
      <c r="F130" s="4"/>
      <c r="G130" s="9">
        <f>E130*F130</f>
        <v>0</v>
      </c>
      <c r="H130" s="4"/>
    </row>
    <row r="131" spans="1:8" s="22" customFormat="1" x14ac:dyDescent="0.25">
      <c r="A131" s="370"/>
      <c r="B131" s="14"/>
      <c r="C131" s="10"/>
      <c r="D131" s="370"/>
      <c r="E131" s="12"/>
      <c r="F131" s="371"/>
      <c r="G131" s="11"/>
      <c r="H131" s="54"/>
    </row>
    <row r="132" spans="1:8" ht="13" x14ac:dyDescent="0.3">
      <c r="B132" s="5"/>
      <c r="C132" s="6" t="s">
        <v>131</v>
      </c>
      <c r="E132" s="7"/>
      <c r="G132" s="3">
        <f>SUM(G126:G131)</f>
        <v>0</v>
      </c>
    </row>
    <row r="133" spans="1:8" ht="13" x14ac:dyDescent="0.3">
      <c r="B133" s="5"/>
      <c r="C133" s="6"/>
      <c r="E133" s="7"/>
      <c r="G133" s="3"/>
    </row>
    <row r="134" spans="1:8" x14ac:dyDescent="0.25">
      <c r="A134" s="19" t="s">
        <v>32</v>
      </c>
      <c r="B134" s="5"/>
      <c r="C134" s="21" t="s">
        <v>72</v>
      </c>
      <c r="D134" s="5"/>
      <c r="E134" s="7"/>
      <c r="F134" s="8"/>
      <c r="G134" s="9"/>
    </row>
    <row r="135" spans="1:8" x14ac:dyDescent="0.25">
      <c r="A135" s="370"/>
      <c r="B135" s="14"/>
      <c r="C135" s="10"/>
      <c r="E135" s="7"/>
      <c r="F135" s="8"/>
      <c r="G135" s="9"/>
    </row>
    <row r="136" spans="1:8" x14ac:dyDescent="0.25">
      <c r="A136" s="19" t="s">
        <v>23</v>
      </c>
      <c r="B136" s="5" t="s">
        <v>169</v>
      </c>
      <c r="C136" s="6" t="s">
        <v>170</v>
      </c>
      <c r="D136" s="19" t="s">
        <v>85</v>
      </c>
      <c r="E136" s="7" t="s">
        <v>712</v>
      </c>
      <c r="F136" s="8"/>
      <c r="G136" s="9">
        <f t="shared" ref="G136:G141" si="2">E136*F136</f>
        <v>0</v>
      </c>
    </row>
    <row r="137" spans="1:8" ht="25" x14ac:dyDescent="0.25">
      <c r="A137" s="19" t="s">
        <v>26</v>
      </c>
      <c r="B137" s="5" t="s">
        <v>171</v>
      </c>
      <c r="C137" s="6" t="s">
        <v>172</v>
      </c>
      <c r="D137" s="19" t="s">
        <v>85</v>
      </c>
      <c r="E137" s="7" t="s">
        <v>712</v>
      </c>
      <c r="F137" s="8"/>
      <c r="G137" s="9">
        <f t="shared" si="2"/>
        <v>0</v>
      </c>
    </row>
    <row r="138" spans="1:8" s="13" customFormat="1" x14ac:dyDescent="0.25">
      <c r="A138" s="19" t="s">
        <v>29</v>
      </c>
      <c r="B138" s="5" t="s">
        <v>173</v>
      </c>
      <c r="C138" s="6" t="s">
        <v>174</v>
      </c>
      <c r="D138" s="5" t="s">
        <v>85</v>
      </c>
      <c r="E138" s="7" t="s">
        <v>720</v>
      </c>
      <c r="F138" s="4"/>
      <c r="G138" s="9">
        <f t="shared" si="2"/>
        <v>0</v>
      </c>
      <c r="H138" s="18"/>
    </row>
    <row r="139" spans="1:8" s="13" customFormat="1" ht="25" x14ac:dyDescent="0.25">
      <c r="A139" s="19" t="s">
        <v>32</v>
      </c>
      <c r="B139" s="5" t="s">
        <v>721</v>
      </c>
      <c r="C139" s="6" t="s">
        <v>722</v>
      </c>
      <c r="D139" s="5" t="s">
        <v>81</v>
      </c>
      <c r="E139" s="7" t="s">
        <v>723</v>
      </c>
      <c r="F139" s="4"/>
      <c r="G139" s="9">
        <f t="shared" si="2"/>
        <v>0</v>
      </c>
      <c r="H139" s="4"/>
    </row>
    <row r="140" spans="1:8" ht="25" x14ac:dyDescent="0.25">
      <c r="A140" s="19" t="s">
        <v>35</v>
      </c>
      <c r="B140" s="5" t="s">
        <v>175</v>
      </c>
      <c r="C140" s="6" t="s">
        <v>724</v>
      </c>
      <c r="D140" s="19" t="s">
        <v>85</v>
      </c>
      <c r="E140" s="7" t="s">
        <v>714</v>
      </c>
      <c r="F140" s="8"/>
      <c r="G140" s="9">
        <f t="shared" si="2"/>
        <v>0</v>
      </c>
    </row>
    <row r="141" spans="1:8" ht="25" x14ac:dyDescent="0.25">
      <c r="A141" s="19" t="s">
        <v>38</v>
      </c>
      <c r="B141" s="5" t="s">
        <v>725</v>
      </c>
      <c r="C141" s="6" t="s">
        <v>726</v>
      </c>
      <c r="D141" s="19" t="s">
        <v>85</v>
      </c>
      <c r="E141" s="7" t="s">
        <v>57</v>
      </c>
      <c r="F141" s="8"/>
      <c r="G141" s="9">
        <f t="shared" si="2"/>
        <v>0</v>
      </c>
    </row>
    <row r="142" spans="1:8" s="22" customFormat="1" x14ac:dyDescent="0.25">
      <c r="A142" s="370"/>
      <c r="B142" s="14"/>
      <c r="C142" s="10"/>
      <c r="D142" s="370"/>
      <c r="E142" s="12"/>
      <c r="F142" s="368"/>
      <c r="G142" s="11"/>
      <c r="H142" s="54"/>
    </row>
    <row r="143" spans="1:8" ht="13" x14ac:dyDescent="0.3">
      <c r="B143" s="5"/>
      <c r="C143" s="6" t="s">
        <v>131</v>
      </c>
      <c r="E143" s="7"/>
      <c r="F143" s="8"/>
      <c r="G143" s="3">
        <f>SUM(G136:G142)</f>
        <v>0</v>
      </c>
    </row>
    <row r="144" spans="1:8" ht="13" x14ac:dyDescent="0.3">
      <c r="B144" s="5"/>
      <c r="C144" s="6"/>
      <c r="E144" s="7"/>
      <c r="F144" s="8"/>
      <c r="G144" s="3"/>
    </row>
    <row r="145" spans="1:10" x14ac:dyDescent="0.25">
      <c r="A145" s="19" t="s">
        <v>35</v>
      </c>
      <c r="B145" s="5"/>
      <c r="C145" s="6" t="s">
        <v>73</v>
      </c>
      <c r="E145" s="7"/>
      <c r="F145" s="8"/>
      <c r="G145" s="9"/>
    </row>
    <row r="146" spans="1:10" x14ac:dyDescent="0.25">
      <c r="A146" s="370"/>
      <c r="B146" s="14"/>
      <c r="C146" s="10"/>
      <c r="E146" s="7"/>
      <c r="F146" s="8"/>
      <c r="G146" s="9"/>
    </row>
    <row r="147" spans="1:10" ht="37.5" x14ac:dyDescent="0.25">
      <c r="A147" s="19" t="s">
        <v>23</v>
      </c>
      <c r="B147" s="5" t="s">
        <v>120</v>
      </c>
      <c r="C147" s="6" t="s">
        <v>727</v>
      </c>
      <c r="D147" s="19" t="s">
        <v>181</v>
      </c>
      <c r="E147" s="7" t="s">
        <v>475</v>
      </c>
      <c r="F147" s="8"/>
      <c r="G147" s="9">
        <f>E147*F147</f>
        <v>0</v>
      </c>
    </row>
    <row r="148" spans="1:10" ht="25" x14ac:dyDescent="0.25">
      <c r="A148" s="19" t="s">
        <v>26</v>
      </c>
      <c r="B148" s="5" t="s">
        <v>120</v>
      </c>
      <c r="C148" s="6" t="s">
        <v>728</v>
      </c>
      <c r="D148" s="19" t="s">
        <v>125</v>
      </c>
      <c r="E148" s="7" t="s">
        <v>130</v>
      </c>
      <c r="F148" s="8"/>
      <c r="G148" s="9">
        <f>E148*F148</f>
        <v>0</v>
      </c>
    </row>
    <row r="149" spans="1:10" ht="25" x14ac:dyDescent="0.25">
      <c r="A149" s="19" t="s">
        <v>29</v>
      </c>
      <c r="B149" s="5" t="s">
        <v>212</v>
      </c>
      <c r="C149" s="6" t="s">
        <v>729</v>
      </c>
      <c r="D149" s="19" t="s">
        <v>181</v>
      </c>
      <c r="E149" s="7" t="s">
        <v>730</v>
      </c>
      <c r="F149" s="8"/>
      <c r="G149" s="9">
        <f>E149*F149</f>
        <v>0</v>
      </c>
    </row>
    <row r="150" spans="1:10" x14ac:dyDescent="0.25">
      <c r="A150" s="19" t="s">
        <v>32</v>
      </c>
      <c r="B150" s="5" t="s">
        <v>201</v>
      </c>
      <c r="C150" s="6" t="s">
        <v>731</v>
      </c>
      <c r="D150" s="19" t="s">
        <v>181</v>
      </c>
      <c r="E150" s="7" t="s">
        <v>205</v>
      </c>
      <c r="F150" s="8"/>
      <c r="G150" s="9">
        <f>E150*F150</f>
        <v>0</v>
      </c>
    </row>
    <row r="151" spans="1:10" ht="37.5" x14ac:dyDescent="0.25">
      <c r="A151" s="19" t="s">
        <v>35</v>
      </c>
      <c r="B151" s="5" t="s">
        <v>120</v>
      </c>
      <c r="C151" s="6" t="s">
        <v>732</v>
      </c>
      <c r="D151" s="19" t="s">
        <v>125</v>
      </c>
      <c r="E151" s="7" t="s">
        <v>182</v>
      </c>
      <c r="F151" s="8"/>
      <c r="G151" s="9">
        <f>E151*F151</f>
        <v>0</v>
      </c>
    </row>
    <row r="152" spans="1:10" s="22" customFormat="1" x14ac:dyDescent="0.25">
      <c r="A152" s="370"/>
      <c r="B152" s="14"/>
      <c r="C152" s="10"/>
      <c r="D152" s="370"/>
      <c r="E152" s="12"/>
      <c r="F152" s="368"/>
      <c r="G152" s="11"/>
      <c r="H152" s="54"/>
      <c r="I152" s="366"/>
      <c r="J152" s="366"/>
    </row>
    <row r="153" spans="1:10" ht="13" x14ac:dyDescent="0.3">
      <c r="B153" s="5"/>
      <c r="C153" s="6" t="s">
        <v>131</v>
      </c>
      <c r="E153" s="7"/>
      <c r="F153" s="8"/>
      <c r="G153" s="3">
        <f>SUM(G147:G151)</f>
        <v>0</v>
      </c>
    </row>
    <row r="154" spans="1:10" ht="13" x14ac:dyDescent="0.3">
      <c r="B154" s="5"/>
      <c r="C154" s="6"/>
      <c r="E154" s="7"/>
      <c r="F154" s="8"/>
      <c r="G154" s="3"/>
    </row>
    <row r="155" spans="1:10" ht="13" x14ac:dyDescent="0.3">
      <c r="B155" s="5"/>
      <c r="C155" s="6"/>
      <c r="E155" s="7"/>
      <c r="F155" s="8"/>
      <c r="G155" s="3"/>
    </row>
    <row r="156" spans="1:10" s="13" customFormat="1" x14ac:dyDescent="0.25">
      <c r="A156" s="5" t="s">
        <v>38</v>
      </c>
      <c r="B156" s="5"/>
      <c r="C156" s="6" t="s">
        <v>40</v>
      </c>
      <c r="D156" s="5"/>
      <c r="E156" s="7"/>
      <c r="F156" s="72"/>
      <c r="G156" s="9"/>
      <c r="H156" s="4"/>
    </row>
    <row r="157" spans="1:10" s="13" customFormat="1" x14ac:dyDescent="0.25">
      <c r="A157" s="14"/>
      <c r="B157" s="14"/>
      <c r="C157" s="10"/>
      <c r="D157" s="5"/>
      <c r="E157" s="7"/>
      <c r="F157" s="72"/>
      <c r="G157" s="9"/>
      <c r="H157" s="4"/>
    </row>
    <row r="158" spans="1:10" s="13" customFormat="1" ht="37.5" x14ac:dyDescent="0.25">
      <c r="A158" s="5" t="s">
        <v>23</v>
      </c>
      <c r="B158" s="57" t="s">
        <v>222</v>
      </c>
      <c r="C158" s="6" t="s">
        <v>733</v>
      </c>
      <c r="D158" s="5" t="s">
        <v>85</v>
      </c>
      <c r="E158" s="7" t="s">
        <v>734</v>
      </c>
      <c r="F158" s="72"/>
      <c r="G158" s="9">
        <f>E158*F158</f>
        <v>0</v>
      </c>
      <c r="H158" s="64"/>
      <c r="I158" s="17"/>
      <c r="J158" s="65"/>
    </row>
    <row r="159" spans="1:10" s="13" customFormat="1" ht="25" x14ac:dyDescent="0.25">
      <c r="A159" s="5" t="s">
        <v>26</v>
      </c>
      <c r="B159" s="57" t="s">
        <v>225</v>
      </c>
      <c r="C159" s="6" t="s">
        <v>735</v>
      </c>
      <c r="D159" s="5" t="s">
        <v>227</v>
      </c>
      <c r="E159" s="7" t="s">
        <v>126</v>
      </c>
      <c r="F159" s="4"/>
      <c r="G159" s="9">
        <f t="shared" ref="G159:G164" si="3">E159*F159</f>
        <v>0</v>
      </c>
      <c r="H159" s="64"/>
      <c r="I159" s="17"/>
      <c r="J159" s="65"/>
    </row>
    <row r="160" spans="1:10" x14ac:dyDescent="0.25">
      <c r="A160" s="19" t="s">
        <v>29</v>
      </c>
      <c r="B160" s="5" t="s">
        <v>229</v>
      </c>
      <c r="C160" s="6" t="s">
        <v>612</v>
      </c>
      <c r="D160" s="19" t="s">
        <v>85</v>
      </c>
      <c r="E160" s="7" t="s">
        <v>734</v>
      </c>
      <c r="F160" s="8"/>
      <c r="G160" s="9">
        <f t="shared" si="3"/>
        <v>0</v>
      </c>
    </row>
    <row r="161" spans="1:10" s="13" customFormat="1" ht="25" x14ac:dyDescent="0.25">
      <c r="A161" s="19" t="s">
        <v>32</v>
      </c>
      <c r="B161" s="5" t="s">
        <v>83</v>
      </c>
      <c r="C161" s="6" t="s">
        <v>231</v>
      </c>
      <c r="D161" s="5" t="s">
        <v>85</v>
      </c>
      <c r="E161" s="7" t="s">
        <v>734</v>
      </c>
      <c r="F161" s="4"/>
      <c r="G161" s="9">
        <f t="shared" si="3"/>
        <v>0</v>
      </c>
      <c r="H161" s="4"/>
    </row>
    <row r="162" spans="1:10" ht="25" x14ac:dyDescent="0.25">
      <c r="A162" s="19" t="s">
        <v>35</v>
      </c>
      <c r="B162" s="5" t="s">
        <v>232</v>
      </c>
      <c r="C162" s="21" t="s">
        <v>736</v>
      </c>
      <c r="D162" s="5" t="s">
        <v>85</v>
      </c>
      <c r="E162" s="24" t="s">
        <v>734</v>
      </c>
      <c r="F162" s="72"/>
      <c r="G162" s="25">
        <f t="shared" si="3"/>
        <v>0</v>
      </c>
      <c r="H162" s="4"/>
      <c r="I162" s="17"/>
    </row>
    <row r="163" spans="1:10" s="13" customFormat="1" ht="37.5" x14ac:dyDescent="0.25">
      <c r="A163" s="19" t="s">
        <v>38</v>
      </c>
      <c r="B163" s="5" t="s">
        <v>234</v>
      </c>
      <c r="C163" s="6" t="s">
        <v>737</v>
      </c>
      <c r="D163" s="5" t="s">
        <v>81</v>
      </c>
      <c r="E163" s="7" t="s">
        <v>738</v>
      </c>
      <c r="F163" s="72"/>
      <c r="G163" s="9">
        <f t="shared" si="3"/>
        <v>0</v>
      </c>
      <c r="H163" s="4"/>
    </row>
    <row r="164" spans="1:10" s="13" customFormat="1" ht="25" x14ac:dyDescent="0.25">
      <c r="A164" s="19" t="s">
        <v>41</v>
      </c>
      <c r="B164" s="5" t="s">
        <v>237</v>
      </c>
      <c r="C164" s="6" t="s">
        <v>238</v>
      </c>
      <c r="D164" s="5" t="s">
        <v>81</v>
      </c>
      <c r="E164" s="7" t="s">
        <v>738</v>
      </c>
      <c r="F164" s="72"/>
      <c r="G164" s="9">
        <f t="shared" si="3"/>
        <v>0</v>
      </c>
      <c r="H164" s="4"/>
    </row>
    <row r="165" spans="1:10" s="13" customFormat="1" x14ac:dyDescent="0.25">
      <c r="A165" s="19" t="s">
        <v>44</v>
      </c>
      <c r="B165" s="57" t="s">
        <v>241</v>
      </c>
      <c r="C165" s="6" t="s">
        <v>242</v>
      </c>
      <c r="D165" s="5" t="s">
        <v>85</v>
      </c>
      <c r="E165" s="7" t="s">
        <v>734</v>
      </c>
      <c r="F165" s="72"/>
      <c r="G165" s="9">
        <f>E165*F165</f>
        <v>0</v>
      </c>
      <c r="H165" s="64"/>
      <c r="I165" s="17"/>
      <c r="J165" s="65"/>
    </row>
    <row r="166" spans="1:10" s="13" customFormat="1" ht="25" x14ac:dyDescent="0.25">
      <c r="A166" s="19" t="s">
        <v>47</v>
      </c>
      <c r="B166" s="57" t="s">
        <v>248</v>
      </c>
      <c r="C166" s="6" t="s">
        <v>739</v>
      </c>
      <c r="D166" s="5" t="s">
        <v>227</v>
      </c>
      <c r="E166" s="7" t="s">
        <v>709</v>
      </c>
      <c r="F166" s="72"/>
      <c r="G166" s="9">
        <f>E166*F166</f>
        <v>0</v>
      </c>
      <c r="H166" s="64"/>
      <c r="I166" s="17"/>
      <c r="J166" s="65"/>
    </row>
    <row r="167" spans="1:10" s="13" customFormat="1" x14ac:dyDescent="0.25">
      <c r="A167" s="19" t="s">
        <v>51</v>
      </c>
      <c r="B167" s="57" t="s">
        <v>251</v>
      </c>
      <c r="C167" s="6" t="s">
        <v>252</v>
      </c>
      <c r="D167" s="5" t="s">
        <v>85</v>
      </c>
      <c r="E167" s="7" t="s">
        <v>734</v>
      </c>
      <c r="F167" s="72"/>
      <c r="G167" s="9">
        <f>E167*F167</f>
        <v>0</v>
      </c>
      <c r="H167" s="64"/>
      <c r="I167" s="17"/>
      <c r="J167" s="65"/>
    </row>
    <row r="168" spans="1:10" s="16" customFormat="1" x14ac:dyDescent="0.25">
      <c r="A168" s="14"/>
      <c r="B168" s="14"/>
      <c r="C168" s="10"/>
      <c r="D168" s="14"/>
      <c r="E168" s="12"/>
      <c r="F168" s="74"/>
      <c r="G168" s="11"/>
      <c r="H168" s="15"/>
    </row>
    <row r="169" spans="1:10" s="13" customFormat="1" ht="13" x14ac:dyDescent="0.3">
      <c r="A169" s="5"/>
      <c r="B169" s="5"/>
      <c r="C169" s="6" t="s">
        <v>131</v>
      </c>
      <c r="D169" s="5"/>
      <c r="E169" s="7"/>
      <c r="F169" s="72"/>
      <c r="G169" s="3">
        <f>SUM(G158:G167)</f>
        <v>0</v>
      </c>
      <c r="H169" s="4"/>
    </row>
    <row r="170" spans="1:10" s="13" customFormat="1" ht="13" x14ac:dyDescent="0.3">
      <c r="A170" s="5"/>
      <c r="B170" s="5"/>
      <c r="C170" s="6"/>
      <c r="D170" s="5"/>
      <c r="E170" s="7"/>
      <c r="F170" s="72"/>
      <c r="G170" s="3"/>
      <c r="H170" s="4"/>
    </row>
    <row r="171" spans="1:10" x14ac:dyDescent="0.25">
      <c r="A171" s="19" t="s">
        <v>41</v>
      </c>
      <c r="B171" s="5"/>
      <c r="C171" s="6" t="s">
        <v>75</v>
      </c>
      <c r="E171" s="7"/>
      <c r="G171" s="9"/>
    </row>
    <row r="172" spans="1:10" x14ac:dyDescent="0.25">
      <c r="A172" s="370"/>
      <c r="B172" s="14"/>
      <c r="C172" s="10"/>
      <c r="E172" s="7"/>
      <c r="G172" s="9"/>
    </row>
    <row r="173" spans="1:10" ht="25" x14ac:dyDescent="0.25">
      <c r="A173" s="19" t="s">
        <v>23</v>
      </c>
      <c r="B173" s="5" t="s">
        <v>253</v>
      </c>
      <c r="C173" s="6" t="s">
        <v>740</v>
      </c>
      <c r="D173" s="19" t="s">
        <v>85</v>
      </c>
      <c r="E173" s="7" t="s">
        <v>689</v>
      </c>
      <c r="G173" s="9">
        <f t="shared" ref="G173:G178" si="4">E173*F173</f>
        <v>0</v>
      </c>
    </row>
    <row r="174" spans="1:10" ht="25" x14ac:dyDescent="0.25">
      <c r="A174" s="19" t="s">
        <v>26</v>
      </c>
      <c r="B174" s="5" t="s">
        <v>255</v>
      </c>
      <c r="C174" s="6" t="s">
        <v>741</v>
      </c>
      <c r="D174" s="19" t="s">
        <v>181</v>
      </c>
      <c r="E174" s="7" t="s">
        <v>742</v>
      </c>
      <c r="G174" s="9">
        <f t="shared" si="4"/>
        <v>0</v>
      </c>
    </row>
    <row r="175" spans="1:10" ht="25" x14ac:dyDescent="0.25">
      <c r="A175" s="19" t="s">
        <v>29</v>
      </c>
      <c r="B175" s="5">
        <v>592173362</v>
      </c>
      <c r="C175" s="6" t="s">
        <v>743</v>
      </c>
      <c r="D175" s="19" t="s">
        <v>125</v>
      </c>
      <c r="E175" s="7" t="s">
        <v>281</v>
      </c>
      <c r="G175" s="9">
        <f t="shared" si="4"/>
        <v>0</v>
      </c>
    </row>
    <row r="176" spans="1:10" ht="25" x14ac:dyDescent="0.25">
      <c r="A176" s="19" t="s">
        <v>32</v>
      </c>
      <c r="B176" s="5" t="s">
        <v>744</v>
      </c>
      <c r="C176" s="6" t="s">
        <v>745</v>
      </c>
      <c r="D176" s="19" t="s">
        <v>181</v>
      </c>
      <c r="E176" s="7" t="s">
        <v>746</v>
      </c>
      <c r="G176" s="9">
        <f t="shared" si="4"/>
        <v>0</v>
      </c>
    </row>
    <row r="177" spans="1:9" ht="25" x14ac:dyDescent="0.25">
      <c r="A177" s="19" t="s">
        <v>35</v>
      </c>
      <c r="B177" s="5" t="s">
        <v>260</v>
      </c>
      <c r="C177" s="6" t="s">
        <v>747</v>
      </c>
      <c r="D177" s="19" t="s">
        <v>81</v>
      </c>
      <c r="E177" s="7" t="s">
        <v>748</v>
      </c>
      <c r="G177" s="9">
        <f t="shared" si="4"/>
        <v>0</v>
      </c>
    </row>
    <row r="178" spans="1:9" ht="25" x14ac:dyDescent="0.25">
      <c r="A178" s="19" t="s">
        <v>38</v>
      </c>
      <c r="B178" s="5" t="s">
        <v>276</v>
      </c>
      <c r="C178" s="6" t="s">
        <v>749</v>
      </c>
      <c r="D178" s="19" t="s">
        <v>85</v>
      </c>
      <c r="E178" s="7" t="s">
        <v>750</v>
      </c>
      <c r="F178" s="8"/>
      <c r="G178" s="9">
        <f t="shared" si="4"/>
        <v>0</v>
      </c>
    </row>
    <row r="179" spans="1:9" s="22" customFormat="1" x14ac:dyDescent="0.25">
      <c r="A179" s="370"/>
      <c r="B179" s="14"/>
      <c r="C179" s="10"/>
      <c r="D179" s="370"/>
      <c r="E179" s="12"/>
      <c r="F179" s="371"/>
      <c r="G179" s="11"/>
      <c r="H179" s="54"/>
      <c r="I179" s="366"/>
    </row>
    <row r="180" spans="1:9" ht="13" x14ac:dyDescent="0.3">
      <c r="B180" s="5"/>
      <c r="C180" s="6" t="s">
        <v>131</v>
      </c>
      <c r="E180" s="7"/>
      <c r="G180" s="3">
        <f>SUM(G173:G179)</f>
        <v>0</v>
      </c>
    </row>
    <row r="181" spans="1:9" ht="13" x14ac:dyDescent="0.3">
      <c r="B181" s="5"/>
      <c r="C181" s="6"/>
      <c r="E181" s="7"/>
      <c r="G181" s="3"/>
    </row>
    <row r="182" spans="1:9" ht="15" customHeight="1" x14ac:dyDescent="0.25">
      <c r="A182" s="19" t="s">
        <v>44</v>
      </c>
      <c r="B182" s="5"/>
      <c r="C182" s="6" t="s">
        <v>76</v>
      </c>
      <c r="E182" s="7"/>
      <c r="G182" s="9"/>
    </row>
    <row r="183" spans="1:9" x14ac:dyDescent="0.25">
      <c r="A183" s="370"/>
      <c r="B183" s="14"/>
      <c r="C183" s="10"/>
      <c r="E183" s="7"/>
      <c r="G183" s="9"/>
    </row>
    <row r="184" spans="1:9" ht="13" x14ac:dyDescent="0.3">
      <c r="A184" s="19" t="s">
        <v>23</v>
      </c>
      <c r="B184" s="5" t="s">
        <v>286</v>
      </c>
      <c r="C184" s="6" t="s">
        <v>532</v>
      </c>
      <c r="D184" s="19" t="s">
        <v>49</v>
      </c>
      <c r="E184" s="7" t="s">
        <v>50</v>
      </c>
      <c r="G184" s="3">
        <f>SUM(G78:G83)*E184%</f>
        <v>0</v>
      </c>
    </row>
    <row r="185" spans="1:9" ht="13" x14ac:dyDescent="0.3">
      <c r="B185" s="5"/>
      <c r="C185" s="6"/>
      <c r="E185" s="7"/>
      <c r="G185" s="3"/>
    </row>
    <row r="186" spans="1:9" ht="13" x14ac:dyDescent="0.3">
      <c r="B186" s="5"/>
      <c r="C186" s="6"/>
      <c r="E186" s="7"/>
      <c r="G186" s="3"/>
    </row>
    <row r="187" spans="1:9" ht="13.5" thickBot="1" x14ac:dyDescent="0.35">
      <c r="A187" s="55" t="s">
        <v>26</v>
      </c>
      <c r="B187" s="5"/>
      <c r="C187" s="26" t="s">
        <v>288</v>
      </c>
      <c r="E187" s="7"/>
      <c r="G187" s="9"/>
    </row>
    <row r="188" spans="1:9" x14ac:dyDescent="0.25">
      <c r="A188" s="56"/>
      <c r="B188" s="43"/>
      <c r="C188" s="27"/>
      <c r="E188" s="7"/>
      <c r="G188" s="9"/>
    </row>
    <row r="189" spans="1:9" x14ac:dyDescent="0.25">
      <c r="A189" s="19" t="s">
        <v>23</v>
      </c>
      <c r="B189" s="5"/>
      <c r="C189" s="6" t="s">
        <v>631</v>
      </c>
      <c r="E189" s="7"/>
      <c r="G189" s="9">
        <f>G203</f>
        <v>0</v>
      </c>
      <c r="H189" s="4"/>
      <c r="I189" s="17"/>
    </row>
    <row r="190" spans="1:9" x14ac:dyDescent="0.25">
      <c r="A190" s="19" t="s">
        <v>26</v>
      </c>
      <c r="B190" s="5"/>
      <c r="C190" s="6" t="s">
        <v>289</v>
      </c>
      <c r="E190" s="7"/>
      <c r="G190" s="9">
        <f>G213</f>
        <v>0</v>
      </c>
      <c r="H190" s="4"/>
      <c r="I190" s="17"/>
    </row>
    <row r="191" spans="1:9" x14ac:dyDescent="0.25">
      <c r="A191" s="19" t="s">
        <v>29</v>
      </c>
      <c r="B191" s="5"/>
      <c r="C191" s="6" t="s">
        <v>751</v>
      </c>
      <c r="E191" s="7"/>
      <c r="G191" s="9">
        <f>G223</f>
        <v>0</v>
      </c>
      <c r="H191" s="4"/>
      <c r="I191" s="17"/>
    </row>
    <row r="192" spans="1:9" x14ac:dyDescent="0.25">
      <c r="A192" s="19" t="s">
        <v>32</v>
      </c>
      <c r="B192" s="5"/>
      <c r="C192" s="6" t="s">
        <v>290</v>
      </c>
      <c r="E192" s="7"/>
      <c r="G192" s="9">
        <f>G236</f>
        <v>0</v>
      </c>
      <c r="H192" s="4"/>
      <c r="I192" s="17"/>
    </row>
    <row r="193" spans="1:10" s="22" customFormat="1" x14ac:dyDescent="0.25">
      <c r="A193" s="370"/>
      <c r="B193" s="14"/>
      <c r="C193" s="10"/>
      <c r="D193" s="370"/>
      <c r="E193" s="12"/>
      <c r="F193" s="371"/>
      <c r="G193" s="11"/>
      <c r="H193" s="54"/>
      <c r="I193" s="366"/>
      <c r="J193" s="366"/>
    </row>
    <row r="194" spans="1:10" ht="13" x14ac:dyDescent="0.3">
      <c r="B194" s="5"/>
      <c r="C194" s="6" t="s">
        <v>131</v>
      </c>
      <c r="E194" s="7"/>
      <c r="G194" s="3">
        <f>SUM(G189:G193)</f>
        <v>0</v>
      </c>
    </row>
    <row r="195" spans="1:10" ht="13" x14ac:dyDescent="0.3">
      <c r="B195" s="5"/>
      <c r="C195" s="6"/>
      <c r="E195" s="7"/>
      <c r="G195" s="3"/>
    </row>
    <row r="196" spans="1:10" x14ac:dyDescent="0.25">
      <c r="A196" s="19" t="s">
        <v>23</v>
      </c>
      <c r="B196" s="5"/>
      <c r="C196" s="6" t="s">
        <v>631</v>
      </c>
      <c r="E196" s="7"/>
      <c r="F196" s="8"/>
      <c r="G196" s="9"/>
    </row>
    <row r="197" spans="1:10" x14ac:dyDescent="0.25">
      <c r="A197" s="370"/>
      <c r="B197" s="14"/>
      <c r="C197" s="10"/>
      <c r="E197" s="7"/>
      <c r="F197" s="8"/>
      <c r="G197" s="9"/>
    </row>
    <row r="198" spans="1:10" ht="25" x14ac:dyDescent="0.25">
      <c r="A198" s="19" t="s">
        <v>23</v>
      </c>
      <c r="B198" s="57" t="s">
        <v>408</v>
      </c>
      <c r="C198" s="6" t="s">
        <v>752</v>
      </c>
      <c r="D198" s="19" t="s">
        <v>85</v>
      </c>
      <c r="E198" s="7" t="s">
        <v>753</v>
      </c>
      <c r="F198" s="8"/>
      <c r="G198" s="9">
        <f>E198*F198</f>
        <v>0</v>
      </c>
      <c r="H198" s="86"/>
      <c r="J198" s="80"/>
    </row>
    <row r="199" spans="1:10" ht="37.5" x14ac:dyDescent="0.25">
      <c r="A199" s="19" t="s">
        <v>26</v>
      </c>
      <c r="B199" s="57" t="s">
        <v>201</v>
      </c>
      <c r="C199" s="6" t="s">
        <v>754</v>
      </c>
      <c r="D199" s="19" t="s">
        <v>125</v>
      </c>
      <c r="E199" s="7" t="s">
        <v>130</v>
      </c>
      <c r="F199" s="8"/>
      <c r="G199" s="9">
        <f>E199*F199</f>
        <v>0</v>
      </c>
      <c r="H199" s="86"/>
      <c r="J199" s="80"/>
    </row>
    <row r="200" spans="1:10" x14ac:dyDescent="0.25">
      <c r="B200" s="5"/>
      <c r="C200" s="6"/>
      <c r="E200" s="7"/>
      <c r="F200" s="8"/>
      <c r="G200" s="11">
        <f>SUM(G198:G199)</f>
        <v>0</v>
      </c>
    </row>
    <row r="201" spans="1:10" x14ac:dyDescent="0.25">
      <c r="A201" s="19" t="s">
        <v>29</v>
      </c>
      <c r="B201" s="5" t="s">
        <v>538</v>
      </c>
      <c r="C201" s="6" t="s">
        <v>315</v>
      </c>
      <c r="D201" s="19" t="s">
        <v>49</v>
      </c>
      <c r="E201" s="7" t="s">
        <v>50</v>
      </c>
      <c r="F201" s="8"/>
      <c r="G201" s="9">
        <f>G200*E201%</f>
        <v>0</v>
      </c>
    </row>
    <row r="202" spans="1:10" s="22" customFormat="1" x14ac:dyDescent="0.25">
      <c r="A202" s="370"/>
      <c r="B202" s="14"/>
      <c r="C202" s="10"/>
      <c r="D202" s="370"/>
      <c r="E202" s="12"/>
      <c r="F202" s="368"/>
      <c r="G202" s="11"/>
      <c r="H202" s="54"/>
      <c r="I202" s="366"/>
      <c r="J202" s="366"/>
    </row>
    <row r="203" spans="1:10" ht="13" x14ac:dyDescent="0.3">
      <c r="B203" s="5"/>
      <c r="C203" s="6" t="s">
        <v>131</v>
      </c>
      <c r="E203" s="7"/>
      <c r="F203" s="8"/>
      <c r="G203" s="3">
        <f>SUM(G200:G202)</f>
        <v>0</v>
      </c>
    </row>
    <row r="204" spans="1:10" ht="13" x14ac:dyDescent="0.3">
      <c r="B204" s="5"/>
      <c r="C204" s="6"/>
      <c r="E204" s="7"/>
      <c r="F204" s="8"/>
      <c r="G204" s="3"/>
    </row>
    <row r="205" spans="1:10" ht="14.25" customHeight="1" x14ac:dyDescent="0.25">
      <c r="A205" s="19" t="s">
        <v>26</v>
      </c>
      <c r="B205" s="5"/>
      <c r="C205" s="6" t="s">
        <v>289</v>
      </c>
      <c r="E205" s="7"/>
      <c r="G205" s="9"/>
    </row>
    <row r="206" spans="1:10" x14ac:dyDescent="0.25">
      <c r="A206" s="370"/>
      <c r="B206" s="14"/>
      <c r="C206" s="10"/>
      <c r="E206" s="7"/>
      <c r="G206" s="9"/>
    </row>
    <row r="207" spans="1:10" s="13" customFormat="1" ht="50" x14ac:dyDescent="0.25">
      <c r="A207" s="19" t="s">
        <v>23</v>
      </c>
      <c r="B207" s="356" t="s">
        <v>293</v>
      </c>
      <c r="C207" s="6" t="s">
        <v>755</v>
      </c>
      <c r="D207" s="5" t="s">
        <v>125</v>
      </c>
      <c r="E207" s="7" t="s">
        <v>730</v>
      </c>
      <c r="F207" s="4"/>
      <c r="G207" s="9">
        <f>E207*F207</f>
        <v>0</v>
      </c>
      <c r="H207" s="4"/>
    </row>
    <row r="208" spans="1:10" ht="37.5" x14ac:dyDescent="0.25">
      <c r="A208" s="19" t="s">
        <v>26</v>
      </c>
      <c r="B208" s="356" t="s">
        <v>295</v>
      </c>
      <c r="C208" s="60" t="s">
        <v>756</v>
      </c>
      <c r="D208" s="19" t="s">
        <v>85</v>
      </c>
      <c r="E208" s="7" t="s">
        <v>757</v>
      </c>
      <c r="F208" s="8"/>
      <c r="G208" s="9">
        <f>E208*F208</f>
        <v>0</v>
      </c>
      <c r="H208" s="4"/>
    </row>
    <row r="209" spans="1:10" x14ac:dyDescent="0.25">
      <c r="A209" s="19" t="s">
        <v>29</v>
      </c>
      <c r="B209" s="356" t="s">
        <v>301</v>
      </c>
      <c r="C209" s="6" t="s">
        <v>313</v>
      </c>
      <c r="D209" s="19" t="s">
        <v>125</v>
      </c>
      <c r="E209" s="58">
        <v>1</v>
      </c>
      <c r="F209" s="8"/>
      <c r="G209" s="9">
        <f>E209*F209</f>
        <v>0</v>
      </c>
      <c r="H209" s="4"/>
    </row>
    <row r="210" spans="1:10" x14ac:dyDescent="0.25">
      <c r="B210" s="5"/>
      <c r="C210" s="6"/>
      <c r="E210" s="7"/>
      <c r="G210" s="11">
        <f>SUM(G207:G209)</f>
        <v>0</v>
      </c>
    </row>
    <row r="211" spans="1:10" x14ac:dyDescent="0.25">
      <c r="A211" s="19" t="s">
        <v>32</v>
      </c>
      <c r="B211" s="5" t="s">
        <v>314</v>
      </c>
      <c r="C211" s="6" t="s">
        <v>315</v>
      </c>
      <c r="D211" s="19" t="s">
        <v>49</v>
      </c>
      <c r="E211" s="7" t="s">
        <v>50</v>
      </c>
      <c r="G211" s="9">
        <f>G210*E211%</f>
        <v>0</v>
      </c>
    </row>
    <row r="212" spans="1:10" s="22" customFormat="1" x14ac:dyDescent="0.25">
      <c r="A212" s="370"/>
      <c r="B212" s="14"/>
      <c r="C212" s="10"/>
      <c r="D212" s="370"/>
      <c r="E212" s="12"/>
      <c r="F212" s="371"/>
      <c r="G212" s="11"/>
      <c r="H212" s="54"/>
      <c r="I212" s="366"/>
      <c r="J212" s="366"/>
    </row>
    <row r="213" spans="1:10" ht="13" x14ac:dyDescent="0.3">
      <c r="B213" s="5"/>
      <c r="C213" s="6" t="s">
        <v>131</v>
      </c>
      <c r="E213" s="7"/>
      <c r="G213" s="3">
        <f>SUM(G210:G212)</f>
        <v>0</v>
      </c>
    </row>
    <row r="214" spans="1:10" ht="13" x14ac:dyDescent="0.3">
      <c r="B214" s="5"/>
      <c r="C214" s="6"/>
      <c r="E214" s="7"/>
      <c r="G214" s="3"/>
    </row>
    <row r="215" spans="1:10" x14ac:dyDescent="0.25">
      <c r="A215" s="19" t="s">
        <v>29</v>
      </c>
      <c r="B215" s="5"/>
      <c r="C215" s="6" t="s">
        <v>751</v>
      </c>
      <c r="E215" s="7"/>
      <c r="F215" s="8"/>
      <c r="G215" s="9"/>
    </row>
    <row r="216" spans="1:10" x14ac:dyDescent="0.25">
      <c r="A216" s="370"/>
      <c r="B216" s="14"/>
      <c r="C216" s="10"/>
      <c r="E216" s="7"/>
      <c r="F216" s="8"/>
      <c r="G216" s="9"/>
    </row>
    <row r="217" spans="1:10" ht="25" x14ac:dyDescent="0.25">
      <c r="A217" s="19" t="s">
        <v>23</v>
      </c>
      <c r="B217" s="57" t="s">
        <v>120</v>
      </c>
      <c r="C217" s="6" t="s">
        <v>758</v>
      </c>
      <c r="D217" s="19" t="s">
        <v>125</v>
      </c>
      <c r="E217" s="7" t="s">
        <v>475</v>
      </c>
      <c r="F217" s="8"/>
      <c r="G217" s="9">
        <f>E217*F217</f>
        <v>0</v>
      </c>
      <c r="H217" s="86"/>
      <c r="J217" s="80"/>
    </row>
    <row r="218" spans="1:10" ht="25" x14ac:dyDescent="0.25">
      <c r="A218" s="19" t="s">
        <v>26</v>
      </c>
      <c r="B218" s="57" t="s">
        <v>120</v>
      </c>
      <c r="C218" s="6" t="s">
        <v>759</v>
      </c>
      <c r="D218" s="19" t="s">
        <v>125</v>
      </c>
      <c r="E218" s="7" t="s">
        <v>475</v>
      </c>
      <c r="F218" s="8"/>
      <c r="G218" s="9">
        <f>E218*F218</f>
        <v>0</v>
      </c>
      <c r="H218" s="86"/>
      <c r="J218" s="80"/>
    </row>
    <row r="219" spans="1:10" ht="50" x14ac:dyDescent="0.25">
      <c r="A219" s="19" t="s">
        <v>29</v>
      </c>
      <c r="B219" s="57" t="s">
        <v>120</v>
      </c>
      <c r="C219" s="6" t="s">
        <v>760</v>
      </c>
      <c r="D219" s="19" t="s">
        <v>125</v>
      </c>
      <c r="E219" s="7" t="s">
        <v>130</v>
      </c>
      <c r="F219" s="8"/>
      <c r="G219" s="9">
        <f>E219*F219</f>
        <v>0</v>
      </c>
      <c r="H219" s="86"/>
      <c r="J219" s="80"/>
    </row>
    <row r="220" spans="1:10" x14ac:dyDescent="0.25">
      <c r="B220" s="5"/>
      <c r="C220" s="6"/>
      <c r="E220" s="7"/>
      <c r="F220" s="8"/>
      <c r="G220" s="11">
        <f>SUM(G217:G219)</f>
        <v>0</v>
      </c>
    </row>
    <row r="221" spans="1:10" x14ac:dyDescent="0.25">
      <c r="A221" s="19" t="s">
        <v>32</v>
      </c>
      <c r="B221" s="5" t="s">
        <v>538</v>
      </c>
      <c r="C221" s="6" t="s">
        <v>315</v>
      </c>
      <c r="D221" s="19" t="s">
        <v>49</v>
      </c>
      <c r="E221" s="7" t="s">
        <v>50</v>
      </c>
      <c r="F221" s="8"/>
      <c r="G221" s="9">
        <f>G220*E221%</f>
        <v>0</v>
      </c>
    </row>
    <row r="222" spans="1:10" s="22" customFormat="1" x14ac:dyDescent="0.25">
      <c r="A222" s="370"/>
      <c r="B222" s="14"/>
      <c r="C222" s="10"/>
      <c r="D222" s="370"/>
      <c r="E222" s="12"/>
      <c r="F222" s="368"/>
      <c r="G222" s="11"/>
      <c r="H222" s="54"/>
      <c r="I222" s="366"/>
      <c r="J222" s="366"/>
    </row>
    <row r="223" spans="1:10" ht="13" x14ac:dyDescent="0.3">
      <c r="B223" s="5"/>
      <c r="C223" s="6" t="s">
        <v>131</v>
      </c>
      <c r="E223" s="7"/>
      <c r="F223" s="8"/>
      <c r="G223" s="3">
        <f>SUM(G220:G222)</f>
        <v>0</v>
      </c>
    </row>
    <row r="224" spans="1:10" ht="13" x14ac:dyDescent="0.3">
      <c r="B224" s="5"/>
      <c r="C224" s="6"/>
      <c r="E224" s="7"/>
      <c r="F224" s="8"/>
      <c r="G224" s="3"/>
    </row>
    <row r="225" spans="1:12" x14ac:dyDescent="0.25">
      <c r="A225" s="19" t="s">
        <v>32</v>
      </c>
      <c r="B225" s="5"/>
      <c r="C225" s="6" t="s">
        <v>290</v>
      </c>
      <c r="E225" s="7"/>
      <c r="G225" s="9"/>
    </row>
    <row r="226" spans="1:12" x14ac:dyDescent="0.25">
      <c r="A226" s="370"/>
      <c r="B226" s="14"/>
      <c r="C226" s="10"/>
      <c r="E226" s="7"/>
      <c r="G226" s="9"/>
    </row>
    <row r="227" spans="1:12" s="13" customFormat="1" ht="37.5" x14ac:dyDescent="0.25">
      <c r="A227" s="5" t="s">
        <v>23</v>
      </c>
      <c r="B227" s="5" t="s">
        <v>316</v>
      </c>
      <c r="C227" s="6" t="s">
        <v>761</v>
      </c>
      <c r="D227" s="5" t="s">
        <v>85</v>
      </c>
      <c r="E227" s="7" t="s">
        <v>712</v>
      </c>
      <c r="F227" s="4"/>
      <c r="G227" s="9">
        <f t="shared" ref="G227:G232" si="5">E227*F227</f>
        <v>0</v>
      </c>
      <c r="H227" s="4"/>
    </row>
    <row r="228" spans="1:12" s="13" customFormat="1" ht="50" x14ac:dyDescent="0.25">
      <c r="A228" s="5" t="s">
        <v>26</v>
      </c>
      <c r="B228" s="5" t="s">
        <v>319</v>
      </c>
      <c r="C228" s="6" t="s">
        <v>762</v>
      </c>
      <c r="D228" s="5" t="s">
        <v>85</v>
      </c>
      <c r="E228" s="7" t="s">
        <v>596</v>
      </c>
      <c r="F228" s="4"/>
      <c r="G228" s="9">
        <f t="shared" si="5"/>
        <v>0</v>
      </c>
      <c r="H228" s="4"/>
    </row>
    <row r="229" spans="1:12" s="13" customFormat="1" ht="37.5" x14ac:dyDescent="0.25">
      <c r="A229" s="5" t="s">
        <v>29</v>
      </c>
      <c r="B229" s="5" t="s">
        <v>322</v>
      </c>
      <c r="C229" s="6" t="s">
        <v>763</v>
      </c>
      <c r="D229" s="5" t="s">
        <v>181</v>
      </c>
      <c r="E229" s="7" t="s">
        <v>764</v>
      </c>
      <c r="F229" s="72"/>
      <c r="G229" s="9">
        <f t="shared" si="5"/>
        <v>0</v>
      </c>
      <c r="H229" s="4"/>
    </row>
    <row r="230" spans="1:12" s="13" customFormat="1" ht="37.5" x14ac:dyDescent="0.25">
      <c r="A230" s="5" t="s">
        <v>32</v>
      </c>
      <c r="B230" s="5" t="s">
        <v>324</v>
      </c>
      <c r="C230" s="6" t="s">
        <v>765</v>
      </c>
      <c r="D230" s="5" t="s">
        <v>125</v>
      </c>
      <c r="E230" s="7" t="s">
        <v>746</v>
      </c>
      <c r="F230" s="4"/>
      <c r="G230" s="9">
        <f t="shared" si="5"/>
        <v>0</v>
      </c>
      <c r="H230" s="4"/>
    </row>
    <row r="231" spans="1:12" s="13" customFormat="1" ht="37.5" x14ac:dyDescent="0.25">
      <c r="A231" s="5" t="s">
        <v>35</v>
      </c>
      <c r="B231" s="5" t="s">
        <v>327</v>
      </c>
      <c r="C231" s="6" t="s">
        <v>766</v>
      </c>
      <c r="D231" s="19" t="s">
        <v>125</v>
      </c>
      <c r="E231" s="7" t="s">
        <v>746</v>
      </c>
      <c r="F231" s="8"/>
      <c r="G231" s="9">
        <f t="shared" si="5"/>
        <v>0</v>
      </c>
      <c r="H231" s="4"/>
    </row>
    <row r="232" spans="1:12" x14ac:dyDescent="0.25">
      <c r="A232" s="5" t="s">
        <v>38</v>
      </c>
      <c r="B232" s="5" t="s">
        <v>330</v>
      </c>
      <c r="C232" s="6" t="s">
        <v>553</v>
      </c>
      <c r="D232" s="19" t="s">
        <v>129</v>
      </c>
      <c r="E232" s="7" t="s">
        <v>130</v>
      </c>
      <c r="G232" s="9">
        <f t="shared" si="5"/>
        <v>0</v>
      </c>
    </row>
    <row r="233" spans="1:12" x14ac:dyDescent="0.25">
      <c r="B233" s="5"/>
      <c r="C233" s="6"/>
      <c r="E233" s="7"/>
      <c r="G233" s="11">
        <f>SUM(G227:G232)</f>
        <v>0</v>
      </c>
    </row>
    <row r="234" spans="1:12" x14ac:dyDescent="0.25">
      <c r="A234" s="19" t="s">
        <v>41</v>
      </c>
      <c r="B234" s="5" t="s">
        <v>314</v>
      </c>
      <c r="C234" s="6" t="s">
        <v>315</v>
      </c>
      <c r="D234" s="19" t="s">
        <v>49</v>
      </c>
      <c r="E234" s="7" t="s">
        <v>50</v>
      </c>
      <c r="G234" s="9">
        <f>G233*E234%</f>
        <v>0</v>
      </c>
    </row>
    <row r="235" spans="1:12" s="22" customFormat="1" x14ac:dyDescent="0.25">
      <c r="A235" s="370"/>
      <c r="B235" s="14"/>
      <c r="C235" s="10"/>
      <c r="D235" s="370"/>
      <c r="E235" s="12"/>
      <c r="F235" s="371"/>
      <c r="G235" s="11"/>
      <c r="H235" s="54"/>
      <c r="I235" s="366"/>
      <c r="J235" s="366"/>
      <c r="K235" s="366"/>
      <c r="L235" s="366"/>
    </row>
    <row r="236" spans="1:12" ht="13" x14ac:dyDescent="0.3">
      <c r="B236" s="5"/>
      <c r="C236" s="6" t="s">
        <v>131</v>
      </c>
      <c r="E236" s="7"/>
      <c r="G236" s="3">
        <f>SUM(G233:G235)</f>
        <v>0</v>
      </c>
    </row>
    <row r="237" spans="1:12" ht="13" x14ac:dyDescent="0.3">
      <c r="B237" s="5"/>
      <c r="C237" s="6"/>
      <c r="E237" s="7"/>
      <c r="G237" s="3"/>
    </row>
    <row r="238" spans="1:12" ht="13" x14ac:dyDescent="0.3">
      <c r="B238" s="5"/>
      <c r="C238" s="6"/>
      <c r="E238" s="7"/>
      <c r="F238" s="8"/>
      <c r="G238" s="3"/>
    </row>
    <row r="239" spans="1:12" ht="13.5" thickBot="1" x14ac:dyDescent="0.35">
      <c r="A239" s="34" t="s">
        <v>32</v>
      </c>
      <c r="B239" s="5"/>
      <c r="C239" s="26" t="s">
        <v>65</v>
      </c>
      <c r="D239" s="5"/>
      <c r="E239" s="7"/>
      <c r="F239" s="72"/>
      <c r="G239" s="9"/>
      <c r="H239" s="4"/>
      <c r="I239" s="13"/>
      <c r="J239" s="4"/>
      <c r="K239" s="13" t="s">
        <v>371</v>
      </c>
      <c r="L239" s="13"/>
    </row>
    <row r="240" spans="1:12" s="13" customFormat="1" ht="16.5" customHeight="1" x14ac:dyDescent="0.3">
      <c r="A240" s="43"/>
      <c r="B240" s="43"/>
      <c r="C240" s="27"/>
      <c r="D240" s="5"/>
      <c r="E240" s="7"/>
      <c r="F240" s="72"/>
      <c r="G240" s="9"/>
      <c r="H240" s="4"/>
      <c r="J240" s="4"/>
      <c r="K240" s="69"/>
      <c r="L240" s="68"/>
    </row>
    <row r="241" spans="1:13" s="13" customFormat="1" ht="25" x14ac:dyDescent="0.25">
      <c r="A241" s="5" t="s">
        <v>23</v>
      </c>
      <c r="B241" s="5" t="s">
        <v>767</v>
      </c>
      <c r="C241" s="6" t="s">
        <v>768</v>
      </c>
      <c r="D241" s="5" t="s">
        <v>85</v>
      </c>
      <c r="E241" s="7" t="s">
        <v>769</v>
      </c>
      <c r="F241" s="4"/>
      <c r="G241" s="9">
        <f t="shared" ref="G241:G264" si="6">E241*F241</f>
        <v>0</v>
      </c>
      <c r="H241" s="4"/>
      <c r="J241" s="79" t="s">
        <v>770</v>
      </c>
      <c r="K241" s="80">
        <f t="shared" ref="K241:K254" si="7">E241*J241</f>
        <v>25.872000000000003</v>
      </c>
      <c r="L241" s="67" t="s">
        <v>388</v>
      </c>
      <c r="M241" s="17"/>
    </row>
    <row r="242" spans="1:13" x14ac:dyDescent="0.25">
      <c r="A242" s="5" t="s">
        <v>26</v>
      </c>
      <c r="B242" s="357" t="s">
        <v>771</v>
      </c>
      <c r="C242" s="358" t="s">
        <v>772</v>
      </c>
      <c r="D242" s="19" t="s">
        <v>85</v>
      </c>
      <c r="E242" s="7" t="s">
        <v>769</v>
      </c>
      <c r="F242" s="8"/>
      <c r="G242" s="9">
        <f t="shared" si="6"/>
        <v>0</v>
      </c>
      <c r="H242" s="4"/>
      <c r="J242" s="24" t="s">
        <v>773</v>
      </c>
      <c r="K242" s="80">
        <f t="shared" si="7"/>
        <v>8.6240000000000006</v>
      </c>
      <c r="L242" s="67" t="s">
        <v>388</v>
      </c>
    </row>
    <row r="243" spans="1:13" ht="25.5" x14ac:dyDescent="0.3">
      <c r="A243" s="5" t="s">
        <v>29</v>
      </c>
      <c r="B243" s="5" t="s">
        <v>381</v>
      </c>
      <c r="C243" s="60" t="s">
        <v>774</v>
      </c>
      <c r="D243" s="19" t="s">
        <v>181</v>
      </c>
      <c r="E243" s="58">
        <v>82</v>
      </c>
      <c r="F243" s="8"/>
      <c r="G243" s="9">
        <f t="shared" si="6"/>
        <v>0</v>
      </c>
      <c r="H243" s="4"/>
      <c r="J243" s="20">
        <v>0.22</v>
      </c>
      <c r="K243" s="81">
        <f t="shared" si="7"/>
        <v>18.04</v>
      </c>
      <c r="L243" s="13" t="s">
        <v>659</v>
      </c>
    </row>
    <row r="244" spans="1:13" ht="25.5" x14ac:dyDescent="0.3">
      <c r="A244" s="5" t="s">
        <v>32</v>
      </c>
      <c r="B244" s="5" t="s">
        <v>389</v>
      </c>
      <c r="C244" s="60" t="s">
        <v>775</v>
      </c>
      <c r="D244" s="19" t="s">
        <v>81</v>
      </c>
      <c r="E244" s="58">
        <v>6.5</v>
      </c>
      <c r="F244" s="8"/>
      <c r="G244" s="9">
        <f t="shared" si="6"/>
        <v>0</v>
      </c>
      <c r="H244" s="4"/>
      <c r="J244" s="20">
        <v>2</v>
      </c>
      <c r="K244" s="81">
        <f t="shared" si="7"/>
        <v>13</v>
      </c>
      <c r="L244" s="13" t="s">
        <v>659</v>
      </c>
    </row>
    <row r="245" spans="1:13" ht="25.5" x14ac:dyDescent="0.3">
      <c r="A245" s="5" t="s">
        <v>35</v>
      </c>
      <c r="B245" s="5" t="s">
        <v>398</v>
      </c>
      <c r="C245" s="60" t="s">
        <v>776</v>
      </c>
      <c r="D245" s="19" t="s">
        <v>85</v>
      </c>
      <c r="E245" s="58">
        <v>25.2</v>
      </c>
      <c r="F245" s="8"/>
      <c r="G245" s="9">
        <f t="shared" si="6"/>
        <v>0</v>
      </c>
      <c r="H245" s="4"/>
      <c r="J245" s="20">
        <v>0.36</v>
      </c>
      <c r="K245" s="81">
        <f t="shared" si="7"/>
        <v>9.0719999999999992</v>
      </c>
      <c r="L245" s="13" t="s">
        <v>659</v>
      </c>
    </row>
    <row r="246" spans="1:13" ht="13" x14ac:dyDescent="0.3">
      <c r="A246" s="5" t="s">
        <v>38</v>
      </c>
      <c r="B246" s="5" t="s">
        <v>120</v>
      </c>
      <c r="C246" s="60" t="s">
        <v>777</v>
      </c>
      <c r="D246" s="19" t="s">
        <v>85</v>
      </c>
      <c r="E246" s="58">
        <v>95.5</v>
      </c>
      <c r="F246" s="8"/>
      <c r="G246" s="9">
        <f t="shared" si="6"/>
        <v>0</v>
      </c>
      <c r="H246" s="4" t="s">
        <v>778</v>
      </c>
      <c r="J246" s="20">
        <v>1.4999999999999999E-2</v>
      </c>
      <c r="K246" s="108">
        <f t="shared" si="7"/>
        <v>1.4324999999999999</v>
      </c>
      <c r="L246" s="13" t="s">
        <v>661</v>
      </c>
    </row>
    <row r="247" spans="1:13" ht="25.5" x14ac:dyDescent="0.3">
      <c r="A247" s="5" t="s">
        <v>41</v>
      </c>
      <c r="B247" s="5" t="s">
        <v>779</v>
      </c>
      <c r="C247" s="60" t="s">
        <v>780</v>
      </c>
      <c r="D247" s="19" t="s">
        <v>85</v>
      </c>
      <c r="E247" s="58">
        <v>25.2</v>
      </c>
      <c r="F247" s="8"/>
      <c r="G247" s="9">
        <f t="shared" si="6"/>
        <v>0</v>
      </c>
      <c r="H247" s="4"/>
      <c r="J247" s="20">
        <v>0.17599999999999999</v>
      </c>
      <c r="K247" s="108">
        <f t="shared" si="7"/>
        <v>4.4352</v>
      </c>
      <c r="L247" s="13" t="s">
        <v>663</v>
      </c>
    </row>
    <row r="248" spans="1:13" ht="13" x14ac:dyDescent="0.3">
      <c r="A248" s="5" t="s">
        <v>44</v>
      </c>
      <c r="B248" s="5" t="s">
        <v>781</v>
      </c>
      <c r="C248" s="60" t="s">
        <v>782</v>
      </c>
      <c r="D248" s="19" t="s">
        <v>85</v>
      </c>
      <c r="E248" s="58">
        <v>95.5</v>
      </c>
      <c r="F248" s="8"/>
      <c r="G248" s="9">
        <f t="shared" si="6"/>
        <v>0</v>
      </c>
      <c r="H248" s="4"/>
      <c r="J248" s="20">
        <v>0.22</v>
      </c>
      <c r="K248" s="108">
        <f t="shared" si="7"/>
        <v>21.01</v>
      </c>
      <c r="L248" s="13" t="s">
        <v>663</v>
      </c>
    </row>
    <row r="249" spans="1:13" ht="25" x14ac:dyDescent="0.25">
      <c r="A249" s="5" t="s">
        <v>47</v>
      </c>
      <c r="B249" s="5" t="s">
        <v>783</v>
      </c>
      <c r="C249" s="60" t="s">
        <v>784</v>
      </c>
      <c r="D249" s="19" t="s">
        <v>85</v>
      </c>
      <c r="E249" s="58">
        <v>50</v>
      </c>
      <c r="F249" s="8"/>
      <c r="G249" s="9">
        <f t="shared" si="6"/>
        <v>0</v>
      </c>
      <c r="H249" s="4"/>
      <c r="J249" s="20">
        <v>0.55000000000000004</v>
      </c>
      <c r="K249" s="82">
        <f t="shared" si="7"/>
        <v>27.500000000000004</v>
      </c>
      <c r="L249" s="13" t="s">
        <v>388</v>
      </c>
    </row>
    <row r="250" spans="1:13" ht="25" x14ac:dyDescent="0.25">
      <c r="A250" s="5" t="s">
        <v>51</v>
      </c>
      <c r="B250" s="5" t="s">
        <v>120</v>
      </c>
      <c r="C250" s="60" t="s">
        <v>785</v>
      </c>
      <c r="D250" s="19" t="s">
        <v>85</v>
      </c>
      <c r="E250" s="58">
        <v>8</v>
      </c>
      <c r="F250" s="8"/>
      <c r="G250" s="9">
        <f t="shared" si="6"/>
        <v>0</v>
      </c>
      <c r="H250" s="4"/>
      <c r="J250" s="20">
        <v>1.2999999999999999E-2</v>
      </c>
      <c r="K250" s="82">
        <f t="shared" si="7"/>
        <v>0.104</v>
      </c>
      <c r="L250" s="13" t="s">
        <v>659</v>
      </c>
    </row>
    <row r="251" spans="1:13" x14ac:dyDescent="0.25">
      <c r="A251" s="5" t="s">
        <v>53</v>
      </c>
      <c r="B251" s="5" t="s">
        <v>120</v>
      </c>
      <c r="C251" s="60" t="s">
        <v>786</v>
      </c>
      <c r="D251" s="19" t="s">
        <v>125</v>
      </c>
      <c r="E251" s="58">
        <v>4</v>
      </c>
      <c r="F251" s="8"/>
      <c r="G251" s="9">
        <f t="shared" si="6"/>
        <v>0</v>
      </c>
      <c r="H251" s="4"/>
      <c r="J251" s="20">
        <v>1.4999999999999999E-2</v>
      </c>
      <c r="K251" s="82">
        <f t="shared" si="7"/>
        <v>0.06</v>
      </c>
      <c r="L251" s="13" t="s">
        <v>659</v>
      </c>
    </row>
    <row r="252" spans="1:13" x14ac:dyDescent="0.25">
      <c r="A252" s="5" t="s">
        <v>55</v>
      </c>
      <c r="B252" s="5" t="s">
        <v>120</v>
      </c>
      <c r="C252" s="60" t="s">
        <v>787</v>
      </c>
      <c r="D252" s="19" t="s">
        <v>85</v>
      </c>
      <c r="E252" s="58">
        <v>2.2999999999999998</v>
      </c>
      <c r="F252" s="8"/>
      <c r="G252" s="9">
        <f t="shared" si="6"/>
        <v>0</v>
      </c>
      <c r="H252" s="4"/>
      <c r="J252" s="20">
        <v>4.4999999999999998E-2</v>
      </c>
      <c r="K252" s="82">
        <f t="shared" si="7"/>
        <v>0.10349999999999999</v>
      </c>
      <c r="L252" s="13" t="s">
        <v>388</v>
      </c>
    </row>
    <row r="253" spans="1:13" x14ac:dyDescent="0.25">
      <c r="A253" s="5" t="s">
        <v>111</v>
      </c>
      <c r="B253" s="5" t="s">
        <v>120</v>
      </c>
      <c r="C253" s="60" t="s">
        <v>788</v>
      </c>
      <c r="D253" s="19" t="s">
        <v>125</v>
      </c>
      <c r="E253" s="58">
        <v>1</v>
      </c>
      <c r="F253" s="8"/>
      <c r="G253" s="9">
        <f t="shared" si="6"/>
        <v>0</v>
      </c>
      <c r="H253" s="4"/>
      <c r="J253" s="20">
        <v>0.06</v>
      </c>
      <c r="K253" s="82">
        <f t="shared" si="7"/>
        <v>0.06</v>
      </c>
      <c r="L253" s="13" t="s">
        <v>659</v>
      </c>
    </row>
    <row r="254" spans="1:13" ht="25" x14ac:dyDescent="0.25">
      <c r="A254" s="5" t="s">
        <v>114</v>
      </c>
      <c r="B254" s="5" t="s">
        <v>120</v>
      </c>
      <c r="C254" s="60" t="s">
        <v>789</v>
      </c>
      <c r="D254" s="19" t="s">
        <v>125</v>
      </c>
      <c r="E254" s="58">
        <v>2</v>
      </c>
      <c r="F254" s="8"/>
      <c r="G254" s="9">
        <f t="shared" si="6"/>
        <v>0</v>
      </c>
      <c r="H254" s="4"/>
      <c r="J254" s="20">
        <v>5.5E-2</v>
      </c>
      <c r="K254" s="82">
        <f t="shared" si="7"/>
        <v>0.11</v>
      </c>
      <c r="L254" s="13" t="s">
        <v>659</v>
      </c>
    </row>
    <row r="255" spans="1:13" x14ac:dyDescent="0.25">
      <c r="A255" s="5" t="s">
        <v>119</v>
      </c>
      <c r="B255" s="5" t="s">
        <v>282</v>
      </c>
      <c r="C255" s="6" t="s">
        <v>416</v>
      </c>
      <c r="D255" s="19" t="s">
        <v>284</v>
      </c>
      <c r="E255" s="58">
        <v>20</v>
      </c>
      <c r="F255" s="8"/>
      <c r="G255" s="9">
        <f t="shared" si="6"/>
        <v>0</v>
      </c>
      <c r="H255" s="4"/>
      <c r="J255" s="20">
        <v>5.0000000000000001E-3</v>
      </c>
      <c r="K255" s="80">
        <f>E255*J255</f>
        <v>0.1</v>
      </c>
      <c r="L255" s="13" t="s">
        <v>659</v>
      </c>
    </row>
    <row r="256" spans="1:13" s="13" customFormat="1" ht="38" x14ac:dyDescent="0.3">
      <c r="A256" s="5" t="s">
        <v>123</v>
      </c>
      <c r="B256" s="5" t="s">
        <v>418</v>
      </c>
      <c r="C256" s="6" t="s">
        <v>790</v>
      </c>
      <c r="D256" s="5" t="s">
        <v>117</v>
      </c>
      <c r="E256" s="7" t="s">
        <v>791</v>
      </c>
      <c r="F256" s="4"/>
      <c r="G256" s="9">
        <f t="shared" si="6"/>
        <v>0</v>
      </c>
      <c r="H256" s="4"/>
      <c r="J256" s="78"/>
      <c r="K256" s="68"/>
      <c r="L256" s="67"/>
    </row>
    <row r="257" spans="1:12" s="13" customFormat="1" ht="13" x14ac:dyDescent="0.3">
      <c r="A257" s="5" t="s">
        <v>127</v>
      </c>
      <c r="B257" s="5" t="s">
        <v>422</v>
      </c>
      <c r="C257" s="6" t="s">
        <v>792</v>
      </c>
      <c r="D257" s="5" t="s">
        <v>117</v>
      </c>
      <c r="E257" s="7" t="s">
        <v>793</v>
      </c>
      <c r="F257" s="4"/>
      <c r="G257" s="9">
        <f t="shared" si="6"/>
        <v>0</v>
      </c>
      <c r="H257" s="4"/>
      <c r="J257" s="78"/>
      <c r="K257" s="68">
        <f>SUM(K241:K256)</f>
        <v>129.52320000000003</v>
      </c>
      <c r="L257" s="67"/>
    </row>
    <row r="258" spans="1:12" s="13" customFormat="1" ht="25" x14ac:dyDescent="0.25">
      <c r="A258" s="5" t="s">
        <v>410</v>
      </c>
      <c r="B258" s="5" t="s">
        <v>426</v>
      </c>
      <c r="C258" s="6" t="s">
        <v>427</v>
      </c>
      <c r="D258" s="5" t="s">
        <v>117</v>
      </c>
      <c r="E258" s="7" t="s">
        <v>791</v>
      </c>
      <c r="F258" s="4"/>
      <c r="G258" s="9">
        <f t="shared" si="6"/>
        <v>0</v>
      </c>
      <c r="H258" s="4"/>
      <c r="J258" s="4"/>
      <c r="K258" s="67"/>
      <c r="L258" s="67"/>
    </row>
    <row r="259" spans="1:12" s="13" customFormat="1" ht="38" x14ac:dyDescent="0.3">
      <c r="A259" s="5" t="s">
        <v>413</v>
      </c>
      <c r="B259" s="5" t="s">
        <v>418</v>
      </c>
      <c r="C259" s="6" t="s">
        <v>794</v>
      </c>
      <c r="D259" s="5" t="s">
        <v>117</v>
      </c>
      <c r="E259" s="7" t="s">
        <v>795</v>
      </c>
      <c r="F259" s="4"/>
      <c r="G259" s="9">
        <f t="shared" si="6"/>
        <v>0</v>
      </c>
      <c r="H259" s="4"/>
      <c r="J259" s="78"/>
      <c r="K259" s="68"/>
      <c r="L259" s="67"/>
    </row>
    <row r="260" spans="1:12" s="13" customFormat="1" ht="13" x14ac:dyDescent="0.3">
      <c r="A260" s="5" t="s">
        <v>415</v>
      </c>
      <c r="B260" s="5" t="s">
        <v>422</v>
      </c>
      <c r="C260" s="6" t="s">
        <v>796</v>
      </c>
      <c r="D260" s="5" t="s">
        <v>117</v>
      </c>
      <c r="E260" s="7" t="s">
        <v>797</v>
      </c>
      <c r="F260" s="4"/>
      <c r="G260" s="9">
        <f t="shared" si="6"/>
        <v>0</v>
      </c>
      <c r="H260" s="4"/>
      <c r="J260" s="78"/>
      <c r="K260" s="68"/>
      <c r="L260" s="67"/>
    </row>
    <row r="261" spans="1:12" s="13" customFormat="1" ht="25" x14ac:dyDescent="0.25">
      <c r="A261" s="5" t="s">
        <v>417</v>
      </c>
      <c r="B261" s="5" t="s">
        <v>435</v>
      </c>
      <c r="C261" s="6" t="s">
        <v>436</v>
      </c>
      <c r="D261" s="5" t="s">
        <v>117</v>
      </c>
      <c r="E261" s="7" t="s">
        <v>795</v>
      </c>
      <c r="F261" s="4"/>
      <c r="G261" s="9">
        <f t="shared" si="6"/>
        <v>0</v>
      </c>
      <c r="H261" s="4"/>
      <c r="J261" s="4"/>
      <c r="K261" s="67"/>
      <c r="L261" s="67"/>
    </row>
    <row r="262" spans="1:12" s="13" customFormat="1" ht="37.5" x14ac:dyDescent="0.25">
      <c r="A262" s="5" t="s">
        <v>421</v>
      </c>
      <c r="B262" s="5" t="s">
        <v>418</v>
      </c>
      <c r="C262" s="6" t="s">
        <v>798</v>
      </c>
      <c r="D262" s="5" t="s">
        <v>117</v>
      </c>
      <c r="E262" s="7" t="s">
        <v>799</v>
      </c>
      <c r="F262" s="4"/>
      <c r="G262" s="9">
        <f t="shared" si="6"/>
        <v>0</v>
      </c>
      <c r="H262" s="4"/>
      <c r="J262" s="4"/>
      <c r="K262" s="67"/>
      <c r="L262" s="67"/>
    </row>
    <row r="263" spans="1:12" s="13" customFormat="1" x14ac:dyDescent="0.25">
      <c r="A263" s="5" t="s">
        <v>425</v>
      </c>
      <c r="B263" s="5" t="s">
        <v>422</v>
      </c>
      <c r="C263" s="6" t="s">
        <v>800</v>
      </c>
      <c r="D263" s="5" t="s">
        <v>117</v>
      </c>
      <c r="E263" s="7" t="s">
        <v>801</v>
      </c>
      <c r="F263" s="4"/>
      <c r="G263" s="9">
        <f t="shared" si="6"/>
        <v>0</v>
      </c>
      <c r="H263" s="4"/>
      <c r="J263" s="4"/>
      <c r="K263" s="67"/>
      <c r="L263" s="67"/>
    </row>
    <row r="264" spans="1:12" s="13" customFormat="1" ht="25" x14ac:dyDescent="0.25">
      <c r="A264" s="5" t="s">
        <v>428</v>
      </c>
      <c r="B264" s="5" t="s">
        <v>668</v>
      </c>
      <c r="C264" s="6" t="s">
        <v>683</v>
      </c>
      <c r="D264" s="5" t="s">
        <v>117</v>
      </c>
      <c r="E264" s="7" t="s">
        <v>799</v>
      </c>
      <c r="F264" s="4"/>
      <c r="G264" s="9">
        <f t="shared" si="6"/>
        <v>0</v>
      </c>
      <c r="H264" s="4"/>
      <c r="J264" s="4"/>
      <c r="K264" s="67"/>
      <c r="L264" s="67"/>
    </row>
    <row r="265" spans="1:12" s="13" customFormat="1" x14ac:dyDescent="0.25">
      <c r="A265" s="14"/>
      <c r="B265" s="14"/>
      <c r="C265" s="10"/>
      <c r="D265" s="14"/>
      <c r="E265" s="12"/>
      <c r="F265" s="74"/>
      <c r="G265" s="11"/>
      <c r="H265" s="15"/>
      <c r="I265" s="16"/>
      <c r="J265" s="15"/>
      <c r="K265" s="16"/>
      <c r="L265" s="16"/>
    </row>
    <row r="266" spans="1:12" s="16" customFormat="1" ht="13" x14ac:dyDescent="0.3">
      <c r="A266" s="5"/>
      <c r="B266" s="5"/>
      <c r="C266" s="6" t="s">
        <v>131</v>
      </c>
      <c r="D266" s="5"/>
      <c r="E266" s="7"/>
      <c r="F266" s="72"/>
      <c r="G266" s="3">
        <f>SUM(G241:G265)</f>
        <v>0</v>
      </c>
      <c r="H266" s="4"/>
      <c r="I266" s="13"/>
      <c r="J266" s="4"/>
      <c r="K266" s="13"/>
      <c r="L266" s="13"/>
    </row>
    <row r="267" spans="1:12" s="13" customFormat="1" ht="13" x14ac:dyDescent="0.3">
      <c r="A267" s="19"/>
      <c r="B267" s="5"/>
      <c r="C267" s="6"/>
      <c r="D267" s="19"/>
      <c r="E267" s="7"/>
      <c r="F267" s="70"/>
      <c r="G267" s="3"/>
      <c r="H267" s="18"/>
      <c r="I267" s="20"/>
      <c r="J267" s="20"/>
      <c r="K267" s="20"/>
      <c r="L267" s="20"/>
    </row>
    <row r="268" spans="1:12" ht="13" x14ac:dyDescent="0.3">
      <c r="A268" s="5"/>
      <c r="B268" s="49"/>
      <c r="D268" s="5"/>
      <c r="F268" s="76"/>
      <c r="G268" s="3"/>
      <c r="H268" s="51"/>
      <c r="I268" s="17"/>
    </row>
    <row r="269" spans="1:12" ht="13" x14ac:dyDescent="0.3">
      <c r="A269" s="5"/>
      <c r="B269" s="49"/>
      <c r="D269" s="5"/>
      <c r="F269" s="76"/>
      <c r="G269" s="3"/>
      <c r="H269" s="51"/>
      <c r="I269" s="17"/>
    </row>
    <row r="270" spans="1:12" ht="13" x14ac:dyDescent="0.3">
      <c r="A270" s="5"/>
      <c r="B270" s="5"/>
      <c r="D270" s="5"/>
      <c r="F270" s="72"/>
      <c r="G270" s="42"/>
      <c r="H270" s="4"/>
      <c r="I270" s="17"/>
    </row>
    <row r="271" spans="1:12" ht="13" x14ac:dyDescent="0.3">
      <c r="A271" s="5"/>
      <c r="B271" s="5"/>
      <c r="D271" s="5"/>
      <c r="F271" s="72"/>
      <c r="G271" s="42"/>
      <c r="H271" s="4"/>
      <c r="I271" s="17"/>
    </row>
    <row r="272" spans="1:12" ht="13" x14ac:dyDescent="0.3">
      <c r="A272" s="5"/>
      <c r="B272" s="5"/>
      <c r="D272" s="5"/>
      <c r="F272" s="72"/>
      <c r="G272" s="42"/>
      <c r="H272" s="4"/>
      <c r="I272" s="17"/>
    </row>
    <row r="273" spans="1:9" ht="13" x14ac:dyDescent="0.3">
      <c r="A273" s="5"/>
      <c r="B273" s="5"/>
      <c r="D273" s="5"/>
      <c r="F273" s="72"/>
      <c r="G273" s="42"/>
      <c r="H273" s="4"/>
      <c r="I273" s="17"/>
    </row>
    <row r="274" spans="1:9" ht="13" x14ac:dyDescent="0.3">
      <c r="A274" s="5"/>
      <c r="B274" s="5"/>
      <c r="D274" s="5"/>
      <c r="F274" s="72"/>
      <c r="G274" s="42"/>
      <c r="H274" s="4"/>
      <c r="I274" s="17"/>
    </row>
    <row r="275" spans="1:9" ht="13" x14ac:dyDescent="0.3">
      <c r="A275" s="5"/>
      <c r="B275" s="5"/>
      <c r="D275" s="5"/>
      <c r="F275" s="72"/>
      <c r="G275" s="42"/>
      <c r="H275" s="4"/>
      <c r="I275" s="17"/>
    </row>
    <row r="276" spans="1:9" ht="13" x14ac:dyDescent="0.3">
      <c r="A276" s="5"/>
      <c r="B276" s="5"/>
      <c r="D276" s="5"/>
      <c r="F276" s="72"/>
      <c r="G276" s="42"/>
      <c r="H276" s="4"/>
      <c r="I276" s="17"/>
    </row>
    <row r="277" spans="1:9" ht="13" x14ac:dyDescent="0.3">
      <c r="A277" s="5"/>
      <c r="B277" s="5"/>
      <c r="D277" s="5"/>
      <c r="F277" s="72"/>
      <c r="G277" s="42"/>
      <c r="H277" s="4"/>
      <c r="I277" s="17"/>
    </row>
    <row r="278" spans="1:9" ht="13" x14ac:dyDescent="0.3">
      <c r="A278" s="5"/>
      <c r="B278" s="5"/>
      <c r="D278" s="5"/>
      <c r="F278" s="72"/>
      <c r="G278" s="42"/>
      <c r="H278" s="4"/>
      <c r="I278" s="17"/>
    </row>
    <row r="279" spans="1:9" ht="13" x14ac:dyDescent="0.3">
      <c r="B279" s="5"/>
      <c r="C279" s="6"/>
      <c r="E279" s="7"/>
      <c r="G279" s="3"/>
    </row>
    <row r="280" spans="1:9" ht="13" x14ac:dyDescent="0.3">
      <c r="B280" s="5"/>
      <c r="C280" s="6"/>
      <c r="E280" s="7"/>
      <c r="G280" s="3"/>
    </row>
    <row r="281" spans="1:9" ht="13" x14ac:dyDescent="0.3">
      <c r="B281" s="5"/>
      <c r="C281" s="6"/>
      <c r="E281" s="7"/>
      <c r="G281" s="3"/>
    </row>
    <row r="282" spans="1:9" ht="13" x14ac:dyDescent="0.3">
      <c r="B282" s="5"/>
      <c r="C282" s="6"/>
      <c r="E282" s="7"/>
      <c r="G282" s="3"/>
    </row>
    <row r="283" spans="1:9" ht="13" x14ac:dyDescent="0.3">
      <c r="B283" s="5"/>
      <c r="C283" s="6"/>
      <c r="E283" s="7"/>
      <c r="G283" s="3"/>
    </row>
    <row r="284" spans="1:9" ht="13" x14ac:dyDescent="0.3">
      <c r="B284" s="5"/>
      <c r="C284" s="6"/>
      <c r="E284" s="7"/>
      <c r="G284" s="3"/>
    </row>
    <row r="285" spans="1:9" ht="13" x14ac:dyDescent="0.3">
      <c r="B285" s="5"/>
      <c r="C285" s="6"/>
      <c r="E285" s="7"/>
      <c r="G285" s="3"/>
    </row>
    <row r="286" spans="1:9" ht="13" x14ac:dyDescent="0.3">
      <c r="B286" s="5"/>
      <c r="C286" s="6"/>
      <c r="E286" s="7"/>
      <c r="G286" s="3"/>
    </row>
    <row r="287" spans="1:9" ht="13" x14ac:dyDescent="0.3">
      <c r="B287" s="5"/>
      <c r="C287" s="6"/>
      <c r="E287" s="7"/>
      <c r="G287" s="3"/>
    </row>
    <row r="288" spans="1:9" ht="13" x14ac:dyDescent="0.3">
      <c r="B288" s="5"/>
      <c r="C288" s="6"/>
      <c r="E288" s="7"/>
      <c r="G288" s="3"/>
    </row>
    <row r="289" spans="2:7" ht="13" x14ac:dyDescent="0.3">
      <c r="B289" s="5"/>
      <c r="C289" s="6"/>
      <c r="E289" s="7"/>
      <c r="G289" s="3"/>
    </row>
    <row r="290" spans="2:7" ht="13" x14ac:dyDescent="0.3">
      <c r="B290" s="5"/>
      <c r="C290" s="6"/>
      <c r="E290" s="7"/>
      <c r="G290" s="3"/>
    </row>
    <row r="291" spans="2:7" ht="13" x14ac:dyDescent="0.3">
      <c r="B291" s="5"/>
      <c r="C291" s="6"/>
      <c r="E291" s="7"/>
      <c r="G291" s="3"/>
    </row>
    <row r="292" spans="2:7" ht="13" x14ac:dyDescent="0.3">
      <c r="B292" s="5"/>
      <c r="C292" s="6"/>
      <c r="E292" s="7"/>
      <c r="G292" s="3"/>
    </row>
    <row r="293" spans="2:7" ht="13" x14ac:dyDescent="0.3">
      <c r="B293" s="5"/>
      <c r="C293" s="6"/>
      <c r="E293" s="7"/>
      <c r="G293" s="3"/>
    </row>
    <row r="294" spans="2:7" ht="13" x14ac:dyDescent="0.3">
      <c r="B294" s="5"/>
      <c r="C294" s="6"/>
      <c r="E294" s="7"/>
      <c r="G294" s="3"/>
    </row>
    <row r="295" spans="2:7" ht="13" x14ac:dyDescent="0.3">
      <c r="B295" s="5"/>
      <c r="C295" s="6"/>
      <c r="E295" s="7"/>
      <c r="G295" s="3"/>
    </row>
    <row r="296" spans="2:7" ht="13" x14ac:dyDescent="0.3">
      <c r="B296" s="5"/>
      <c r="C296" s="6"/>
      <c r="E296" s="7"/>
      <c r="G296" s="3"/>
    </row>
    <row r="297" spans="2:7" ht="13" x14ac:dyDescent="0.3">
      <c r="B297" s="5"/>
      <c r="C297" s="6"/>
      <c r="E297" s="7"/>
      <c r="G297" s="3"/>
    </row>
    <row r="298" spans="2:7" ht="13" x14ac:dyDescent="0.3">
      <c r="B298" s="5"/>
      <c r="C298" s="6"/>
      <c r="E298" s="7"/>
      <c r="G298" s="3"/>
    </row>
    <row r="299" spans="2:7" ht="13" x14ac:dyDescent="0.3">
      <c r="B299" s="5"/>
      <c r="C299" s="6"/>
      <c r="E299" s="7"/>
      <c r="G299" s="3"/>
    </row>
    <row r="300" spans="2:7" ht="13" x14ac:dyDescent="0.3">
      <c r="B300" s="5"/>
      <c r="C300" s="6"/>
      <c r="E300" s="7"/>
      <c r="G300" s="3"/>
    </row>
    <row r="301" spans="2:7" ht="13" x14ac:dyDescent="0.3">
      <c r="B301" s="5"/>
      <c r="C301" s="6"/>
      <c r="E301" s="7"/>
      <c r="G301" s="3"/>
    </row>
    <row r="302" spans="2:7" ht="13" x14ac:dyDescent="0.3">
      <c r="B302" s="5"/>
      <c r="C302" s="6"/>
      <c r="E302" s="7"/>
      <c r="G302" s="3"/>
    </row>
    <row r="303" spans="2:7" ht="13" x14ac:dyDescent="0.3">
      <c r="B303" s="5"/>
      <c r="C303" s="6"/>
      <c r="E303" s="7"/>
      <c r="G303" s="3"/>
    </row>
    <row r="304" spans="2:7" ht="13" x14ac:dyDescent="0.3">
      <c r="B304" s="5"/>
      <c r="C304" s="6"/>
      <c r="E304" s="7"/>
      <c r="G304" s="3"/>
    </row>
    <row r="305" spans="1:7" ht="13" x14ac:dyDescent="0.3">
      <c r="B305" s="5"/>
      <c r="C305" s="6"/>
      <c r="E305" s="7"/>
      <c r="G305" s="3"/>
    </row>
    <row r="306" spans="1:7" ht="13" x14ac:dyDescent="0.3">
      <c r="B306" s="5"/>
      <c r="C306" s="6"/>
      <c r="E306" s="7"/>
      <c r="G306" s="3"/>
    </row>
    <row r="307" spans="1:7" ht="13" x14ac:dyDescent="0.3">
      <c r="B307" s="5"/>
      <c r="C307" s="6"/>
      <c r="E307" s="7"/>
      <c r="G307" s="3"/>
    </row>
    <row r="308" spans="1:7" ht="13" x14ac:dyDescent="0.3">
      <c r="B308" s="5"/>
      <c r="C308" s="6"/>
      <c r="E308" s="7"/>
      <c r="G308" s="3"/>
    </row>
    <row r="309" spans="1:7" ht="13" x14ac:dyDescent="0.3">
      <c r="B309" s="5"/>
      <c r="C309" s="6"/>
      <c r="E309" s="7"/>
      <c r="G309" s="3"/>
    </row>
    <row r="310" spans="1:7" ht="13" x14ac:dyDescent="0.3">
      <c r="B310" s="5"/>
      <c r="C310" s="6"/>
      <c r="E310" s="7"/>
      <c r="G310" s="3"/>
    </row>
    <row r="311" spans="1:7" ht="13" x14ac:dyDescent="0.3">
      <c r="B311" s="5"/>
      <c r="C311" s="6"/>
      <c r="E311" s="7"/>
      <c r="G311" s="3"/>
    </row>
    <row r="312" spans="1:7" ht="13" x14ac:dyDescent="0.3">
      <c r="B312" s="5"/>
      <c r="C312" s="6"/>
      <c r="E312" s="7"/>
      <c r="G312" s="3"/>
    </row>
    <row r="313" spans="1:7" ht="13" x14ac:dyDescent="0.3">
      <c r="B313" s="5"/>
      <c r="C313" s="6"/>
      <c r="E313" s="7"/>
      <c r="G313" s="3"/>
    </row>
    <row r="314" spans="1:7" ht="13" x14ac:dyDescent="0.3">
      <c r="B314" s="5"/>
      <c r="C314" s="6"/>
      <c r="E314" s="7"/>
      <c r="G314" s="3"/>
    </row>
    <row r="315" spans="1:7" ht="13" x14ac:dyDescent="0.3">
      <c r="B315" s="5"/>
      <c r="C315" s="6"/>
      <c r="E315" s="7"/>
      <c r="G315" s="3"/>
    </row>
    <row r="316" spans="1:7" ht="13" x14ac:dyDescent="0.3">
      <c r="B316" s="5"/>
      <c r="C316" s="6"/>
      <c r="E316" s="7"/>
      <c r="G316" s="3"/>
    </row>
    <row r="317" spans="1:7" x14ac:dyDescent="0.25">
      <c r="A317" s="49"/>
      <c r="B317" s="49"/>
      <c r="C317" s="6"/>
      <c r="E317" s="7"/>
      <c r="G317" s="9"/>
    </row>
    <row r="318" spans="1:7" x14ac:dyDescent="0.25">
      <c r="A318" s="49"/>
      <c r="C318" s="6"/>
      <c r="E318" s="7"/>
      <c r="G318" s="9"/>
    </row>
    <row r="319" spans="1:7" x14ac:dyDescent="0.25">
      <c r="A319" s="49"/>
      <c r="C319" s="6"/>
      <c r="E319" s="7"/>
      <c r="G319" s="9"/>
    </row>
    <row r="320" spans="1:7" x14ac:dyDescent="0.25">
      <c r="A320" s="49"/>
      <c r="C320" s="6"/>
      <c r="E320" s="7"/>
      <c r="G320" s="9"/>
    </row>
    <row r="321" spans="1:7" x14ac:dyDescent="0.25">
      <c r="A321" s="49"/>
      <c r="C321" s="6"/>
      <c r="E321" s="7"/>
      <c r="G321" s="9"/>
    </row>
    <row r="322" spans="1:7" x14ac:dyDescent="0.25">
      <c r="A322" s="49"/>
      <c r="C322" s="6"/>
      <c r="E322" s="7"/>
      <c r="G322" s="9"/>
    </row>
    <row r="323" spans="1:7" x14ac:dyDescent="0.25">
      <c r="A323" s="49"/>
      <c r="C323" s="6"/>
      <c r="E323" s="7"/>
      <c r="G323" s="9"/>
    </row>
    <row r="324" spans="1:7" x14ac:dyDescent="0.25">
      <c r="A324" s="49"/>
      <c r="C324" s="6"/>
      <c r="E324" s="7"/>
      <c r="G324" s="9"/>
    </row>
    <row r="325" spans="1:7" x14ac:dyDescent="0.25">
      <c r="A325" s="49"/>
      <c r="C325" s="6"/>
      <c r="E325" s="7"/>
      <c r="G325" s="9"/>
    </row>
    <row r="326" spans="1:7" x14ac:dyDescent="0.25">
      <c r="A326" s="49"/>
      <c r="C326" s="6"/>
      <c r="E326" s="7"/>
      <c r="G326" s="9"/>
    </row>
    <row r="327" spans="1:7" x14ac:dyDescent="0.25">
      <c r="A327" s="49"/>
      <c r="C327" s="6"/>
      <c r="E327" s="7"/>
      <c r="G327" s="9"/>
    </row>
    <row r="328" spans="1:7" x14ac:dyDescent="0.25">
      <c r="A328" s="49"/>
      <c r="C328" s="6"/>
      <c r="E328" s="7"/>
      <c r="G328" s="9"/>
    </row>
    <row r="329" spans="1:7" x14ac:dyDescent="0.25">
      <c r="A329" s="49"/>
      <c r="C329" s="6"/>
      <c r="E329" s="7"/>
      <c r="G329" s="9"/>
    </row>
    <row r="330" spans="1:7" x14ac:dyDescent="0.25">
      <c r="A330" s="49"/>
      <c r="C330" s="6"/>
      <c r="E330" s="7"/>
      <c r="G330" s="9"/>
    </row>
    <row r="331" spans="1:7" x14ac:dyDescent="0.25">
      <c r="A331" s="49"/>
      <c r="C331" s="6"/>
      <c r="E331" s="7"/>
      <c r="G331" s="9"/>
    </row>
    <row r="332" spans="1:7" x14ac:dyDescent="0.25">
      <c r="A332" s="49"/>
      <c r="C332" s="6"/>
      <c r="E332" s="7"/>
      <c r="G332" s="9"/>
    </row>
    <row r="333" spans="1:7" x14ac:dyDescent="0.25">
      <c r="A333" s="49"/>
      <c r="C333" s="6"/>
      <c r="E333" s="7"/>
      <c r="G333" s="9"/>
    </row>
    <row r="334" spans="1:7" x14ac:dyDescent="0.25">
      <c r="A334" s="49"/>
      <c r="C334" s="6"/>
      <c r="E334" s="7"/>
      <c r="G334" s="9"/>
    </row>
    <row r="335" spans="1:7" x14ac:dyDescent="0.25">
      <c r="A335" s="49"/>
      <c r="C335" s="6"/>
      <c r="E335" s="7"/>
      <c r="G335" s="9"/>
    </row>
    <row r="336" spans="1:7" x14ac:dyDescent="0.25">
      <c r="A336" s="49"/>
      <c r="C336" s="6"/>
      <c r="E336" s="7"/>
      <c r="G336" s="9"/>
    </row>
    <row r="337" spans="1:7" x14ac:dyDescent="0.25">
      <c r="A337" s="49"/>
      <c r="C337" s="6"/>
      <c r="E337" s="7"/>
      <c r="G337" s="9"/>
    </row>
    <row r="338" spans="1:7" x14ac:dyDescent="0.25">
      <c r="C338" s="6"/>
      <c r="E338" s="7"/>
      <c r="G338" s="9"/>
    </row>
  </sheetData>
  <phoneticPr fontId="12" type="noConversion"/>
  <printOptions horizontalCentered="1" gridLines="1"/>
  <pageMargins left="0.78740157480314965" right="0.78740157480314965" top="0.98425196850393704" bottom="0.98425196850393704" header="0.51181102362204722" footer="0.51181102362204722"/>
  <pageSetup paperSize="9" scale="58" orientation="portrait" r:id="rId1"/>
  <headerFooter>
    <oddHeader>&amp;LSportovní projekty spol. s r.o., Sokolovská 87/95, Praha 8&amp;C&amp;F&amp;R05/2022</oddHeader>
    <oddFooter>&amp;C&amp;A&amp;Rstránka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61"/>
  <sheetViews>
    <sheetView workbookViewId="0">
      <selection activeCell="E235" sqref="E235"/>
    </sheetView>
  </sheetViews>
  <sheetFormatPr defaultColWidth="9.1796875" defaultRowHeight="12.5" x14ac:dyDescent="0.25"/>
  <cols>
    <col min="1" max="1" width="6.453125" style="19" customWidth="1"/>
    <col min="2" max="2" width="19.54296875" style="59" customWidth="1"/>
    <col min="3" max="3" width="42.453125" style="21" customWidth="1"/>
    <col min="4" max="4" width="8.453125" style="19" customWidth="1"/>
    <col min="5" max="5" width="13.453125" style="24" customWidth="1"/>
    <col min="6" max="6" width="13.81640625" style="70" customWidth="1"/>
    <col min="7" max="7" width="23.453125" style="25" customWidth="1"/>
    <col min="8" max="8" width="20.54296875" style="18" customWidth="1"/>
    <col min="9" max="9" width="4.54296875" style="20" hidden="1" customWidth="1"/>
    <col min="10" max="10" width="12.453125" style="20" customWidth="1"/>
    <col min="11" max="16384" width="9.1796875" style="20"/>
  </cols>
  <sheetData>
    <row r="1" spans="1:10" s="19" customFormat="1" ht="31.5" customHeight="1" thickBot="1" x14ac:dyDescent="0.3">
      <c r="A1" s="28" t="s">
        <v>0</v>
      </c>
      <c r="B1" s="29" t="s">
        <v>1</v>
      </c>
      <c r="C1" s="30" t="s">
        <v>2</v>
      </c>
      <c r="D1" s="29" t="s">
        <v>3</v>
      </c>
      <c r="E1" s="31" t="s">
        <v>4</v>
      </c>
      <c r="F1" s="71" t="s">
        <v>5</v>
      </c>
      <c r="G1" s="32" t="s">
        <v>6</v>
      </c>
      <c r="H1" s="29" t="s">
        <v>7</v>
      </c>
      <c r="I1" s="33"/>
    </row>
    <row r="2" spans="1:10" ht="13" x14ac:dyDescent="0.3">
      <c r="A2" s="34"/>
      <c r="B2" s="5"/>
      <c r="C2" s="35"/>
      <c r="D2" s="5"/>
      <c r="E2" s="36"/>
      <c r="F2" s="72"/>
      <c r="H2" s="4"/>
      <c r="I2" s="37"/>
    </row>
    <row r="3" spans="1:10" ht="13" x14ac:dyDescent="0.3">
      <c r="A3" s="34"/>
      <c r="B3" s="5"/>
      <c r="C3" s="35"/>
      <c r="D3" s="5"/>
      <c r="E3" s="36"/>
      <c r="F3" s="72"/>
      <c r="H3" s="4"/>
      <c r="I3" s="17"/>
    </row>
    <row r="4" spans="1:10" ht="13" x14ac:dyDescent="0.3">
      <c r="A4" s="34"/>
      <c r="B4" s="5"/>
      <c r="C4" s="35"/>
      <c r="D4" s="5"/>
      <c r="E4" s="36"/>
      <c r="F4" s="72"/>
      <c r="H4" s="4"/>
      <c r="I4" s="17"/>
    </row>
    <row r="5" spans="1:10" ht="13" x14ac:dyDescent="0.3">
      <c r="A5" s="61"/>
      <c r="B5" s="62"/>
      <c r="C5" s="21" t="s">
        <v>8</v>
      </c>
      <c r="D5" s="66"/>
      <c r="F5" s="72"/>
      <c r="H5" s="4"/>
      <c r="I5" s="17"/>
      <c r="J5" s="8"/>
    </row>
    <row r="6" spans="1:10" ht="13" x14ac:dyDescent="0.3">
      <c r="A6" s="61"/>
      <c r="B6" s="62"/>
      <c r="C6" s="35" t="s">
        <v>9</v>
      </c>
      <c r="D6" s="5"/>
      <c r="F6" s="72"/>
      <c r="H6" s="4"/>
      <c r="I6" s="17"/>
      <c r="J6" s="8"/>
    </row>
    <row r="7" spans="1:10" ht="13" x14ac:dyDescent="0.3">
      <c r="A7" s="61"/>
      <c r="B7" s="62"/>
      <c r="C7" s="35"/>
      <c r="D7" s="5"/>
      <c r="F7" s="72"/>
      <c r="H7" s="4"/>
      <c r="I7" s="17"/>
      <c r="J7" s="8"/>
    </row>
    <row r="8" spans="1:10" ht="13" x14ac:dyDescent="0.3">
      <c r="A8" s="61"/>
      <c r="B8" s="62"/>
      <c r="C8" s="35"/>
      <c r="D8" s="5"/>
      <c r="F8" s="72"/>
      <c r="H8" s="4"/>
      <c r="I8" s="17"/>
      <c r="J8" s="8"/>
    </row>
    <row r="9" spans="1:10" ht="13" x14ac:dyDescent="0.3">
      <c r="A9" s="61"/>
      <c r="B9" s="62"/>
      <c r="C9" s="35"/>
      <c r="D9" s="5"/>
      <c r="F9" s="72"/>
      <c r="H9" s="4"/>
      <c r="I9" s="17"/>
      <c r="J9" s="8"/>
    </row>
    <row r="10" spans="1:10" x14ac:dyDescent="0.25">
      <c r="A10" s="61"/>
      <c r="B10" s="62"/>
      <c r="D10" s="63"/>
      <c r="E10" s="2"/>
      <c r="F10" s="73"/>
      <c r="H10" s="4"/>
      <c r="I10" s="17"/>
      <c r="J10" s="8"/>
    </row>
    <row r="11" spans="1:10" ht="13" x14ac:dyDescent="0.3">
      <c r="A11" s="61"/>
      <c r="B11" s="62"/>
      <c r="C11" s="21" t="s">
        <v>10</v>
      </c>
      <c r="D11" s="5"/>
      <c r="F11" s="72"/>
      <c r="H11" s="4"/>
      <c r="I11" s="17"/>
      <c r="J11" s="8"/>
    </row>
    <row r="12" spans="1:10" ht="13" x14ac:dyDescent="0.3">
      <c r="A12" s="61"/>
      <c r="B12" s="62"/>
      <c r="C12" s="35" t="s">
        <v>11</v>
      </c>
      <c r="D12" s="5"/>
      <c r="F12" s="72"/>
      <c r="H12" s="4"/>
      <c r="I12" s="17"/>
      <c r="J12" s="8"/>
    </row>
    <row r="13" spans="1:10" ht="13" x14ac:dyDescent="0.3">
      <c r="A13" s="61"/>
      <c r="B13" s="62"/>
      <c r="C13" s="35" t="s">
        <v>12</v>
      </c>
      <c r="D13" s="5"/>
      <c r="F13" s="72"/>
      <c r="H13" s="4"/>
      <c r="I13" s="17"/>
      <c r="J13" s="8"/>
    </row>
    <row r="14" spans="1:10" ht="13" x14ac:dyDescent="0.3">
      <c r="A14" s="5"/>
      <c r="B14" s="5"/>
      <c r="C14" s="35"/>
      <c r="D14" s="5"/>
      <c r="F14" s="72"/>
      <c r="H14" s="4"/>
      <c r="I14" s="17"/>
    </row>
    <row r="15" spans="1:10" ht="13" x14ac:dyDescent="0.3">
      <c r="A15" s="5"/>
      <c r="B15" s="5"/>
      <c r="C15" s="35"/>
      <c r="D15" s="5"/>
      <c r="F15" s="72"/>
      <c r="H15" s="4"/>
      <c r="I15" s="17"/>
    </row>
    <row r="16" spans="1:10" ht="13" x14ac:dyDescent="0.3">
      <c r="A16" s="5"/>
      <c r="B16" s="5"/>
      <c r="C16" s="21" t="s">
        <v>802</v>
      </c>
      <c r="D16" s="5"/>
      <c r="F16" s="72"/>
      <c r="H16" s="4"/>
      <c r="I16" s="17"/>
    </row>
    <row r="17" spans="1:11" x14ac:dyDescent="0.25">
      <c r="A17" s="5"/>
      <c r="B17" s="5"/>
      <c r="D17" s="5"/>
      <c r="F17" s="72"/>
      <c r="H17" s="4"/>
      <c r="I17" s="17"/>
    </row>
    <row r="18" spans="1:11" x14ac:dyDescent="0.25">
      <c r="A18" s="5"/>
      <c r="B18" s="5"/>
      <c r="D18" s="5"/>
      <c r="F18" s="72"/>
      <c r="H18" s="4"/>
      <c r="I18" s="17"/>
    </row>
    <row r="19" spans="1:11" ht="15.75" customHeight="1" thickBot="1" x14ac:dyDescent="0.35">
      <c r="A19" s="5"/>
      <c r="B19" s="5"/>
      <c r="C19" s="38" t="s">
        <v>14</v>
      </c>
      <c r="D19" s="5"/>
      <c r="F19" s="72"/>
      <c r="H19" s="4"/>
      <c r="I19" s="17"/>
    </row>
    <row r="20" spans="1:11" x14ac:dyDescent="0.25">
      <c r="A20" s="5"/>
      <c r="B20" s="5"/>
      <c r="C20" s="39"/>
      <c r="D20" s="5"/>
      <c r="F20" s="72"/>
      <c r="H20" s="4"/>
      <c r="I20" s="17"/>
    </row>
    <row r="21" spans="1:11" x14ac:dyDescent="0.25">
      <c r="A21" s="5"/>
      <c r="B21" s="5"/>
      <c r="C21" s="40"/>
      <c r="D21" s="5"/>
      <c r="F21" s="72"/>
      <c r="H21" s="4"/>
      <c r="I21" s="17"/>
    </row>
    <row r="22" spans="1:11" x14ac:dyDescent="0.25">
      <c r="A22" s="5"/>
      <c r="B22" s="5"/>
      <c r="C22" s="40"/>
      <c r="D22" s="5"/>
      <c r="F22" s="72"/>
      <c r="H22" s="4"/>
      <c r="I22" s="17"/>
    </row>
    <row r="23" spans="1:11" x14ac:dyDescent="0.25">
      <c r="A23" s="5"/>
      <c r="B23" s="5"/>
      <c r="C23" s="40"/>
      <c r="D23" s="5"/>
      <c r="F23" s="72"/>
      <c r="H23" s="4"/>
      <c r="I23" s="17"/>
    </row>
    <row r="24" spans="1:11" ht="13" x14ac:dyDescent="0.3">
      <c r="A24" s="5"/>
      <c r="B24" s="5"/>
      <c r="C24" s="35"/>
      <c r="D24" s="5"/>
      <c r="F24" s="72"/>
      <c r="H24" s="4"/>
      <c r="I24" s="17"/>
    </row>
    <row r="25" spans="1:11" ht="13" x14ac:dyDescent="0.3">
      <c r="A25" s="5"/>
      <c r="B25" s="5"/>
      <c r="C25" s="21" t="s">
        <v>15</v>
      </c>
      <c r="D25" s="5"/>
      <c r="F25" s="72"/>
      <c r="H25" s="4"/>
      <c r="I25" s="17"/>
    </row>
    <row r="26" spans="1:11" ht="13" x14ac:dyDescent="0.3">
      <c r="A26" s="5"/>
      <c r="B26" s="5"/>
      <c r="C26" s="35" t="s">
        <v>16</v>
      </c>
      <c r="D26" s="5"/>
      <c r="F26" s="72"/>
      <c r="H26" s="4"/>
      <c r="I26" s="17"/>
    </row>
    <row r="27" spans="1:11" ht="13" x14ac:dyDescent="0.3">
      <c r="A27" s="5"/>
      <c r="B27" s="5"/>
      <c r="C27" s="35" t="s">
        <v>17</v>
      </c>
      <c r="D27" s="5"/>
      <c r="F27" s="72"/>
      <c r="H27" s="4"/>
      <c r="I27" s="17"/>
      <c r="K27" s="21"/>
    </row>
    <row r="28" spans="1:11" ht="13" x14ac:dyDescent="0.3">
      <c r="A28" s="5"/>
      <c r="B28" s="5"/>
      <c r="C28" s="35"/>
      <c r="D28" s="5"/>
      <c r="F28" s="72"/>
      <c r="H28" s="4"/>
      <c r="I28" s="17"/>
    </row>
    <row r="29" spans="1:11" ht="13" x14ac:dyDescent="0.3">
      <c r="A29" s="5"/>
      <c r="B29" s="5"/>
      <c r="C29" s="35"/>
      <c r="D29" s="5"/>
      <c r="F29" s="72"/>
      <c r="H29" s="4"/>
      <c r="I29" s="17"/>
    </row>
    <row r="30" spans="1:11" x14ac:dyDescent="0.25">
      <c r="A30" s="5"/>
      <c r="B30" s="5"/>
      <c r="D30" s="5"/>
      <c r="F30" s="72"/>
      <c r="H30" s="4"/>
      <c r="I30" s="17"/>
    </row>
    <row r="31" spans="1:11" ht="13" x14ac:dyDescent="0.3">
      <c r="A31" s="5"/>
      <c r="B31" s="5"/>
      <c r="C31" s="21" t="s">
        <v>18</v>
      </c>
      <c r="D31" s="5"/>
      <c r="F31" s="72"/>
      <c r="H31" s="4"/>
      <c r="I31" s="17"/>
    </row>
    <row r="32" spans="1:11" ht="13" x14ac:dyDescent="0.3">
      <c r="A32" s="5"/>
      <c r="B32" s="5"/>
      <c r="C32" s="35" t="s">
        <v>19</v>
      </c>
      <c r="D32" s="5"/>
      <c r="F32" s="72"/>
      <c r="H32" s="4"/>
      <c r="I32" s="17"/>
    </row>
    <row r="33" spans="1:9" ht="13" x14ac:dyDescent="0.3">
      <c r="A33" s="5"/>
      <c r="B33" s="5"/>
      <c r="C33" s="35"/>
      <c r="D33" s="5"/>
      <c r="F33" s="72"/>
      <c r="H33" s="4"/>
      <c r="I33" s="17"/>
    </row>
    <row r="34" spans="1:9" ht="13" x14ac:dyDescent="0.3">
      <c r="A34" s="5"/>
      <c r="B34" s="5"/>
      <c r="C34" s="35"/>
      <c r="D34" s="5"/>
      <c r="F34" s="72"/>
      <c r="H34" s="4"/>
      <c r="I34" s="17"/>
    </row>
    <row r="35" spans="1:9" ht="13" x14ac:dyDescent="0.3">
      <c r="A35" s="5"/>
      <c r="B35" s="5"/>
      <c r="C35" s="35"/>
      <c r="D35" s="5"/>
      <c r="F35" s="72"/>
      <c r="H35" s="4"/>
      <c r="I35" s="17"/>
    </row>
    <row r="36" spans="1:9" ht="13" x14ac:dyDescent="0.3">
      <c r="A36" s="5"/>
      <c r="B36" s="5"/>
      <c r="C36" s="21" t="s">
        <v>20</v>
      </c>
      <c r="D36" s="5"/>
      <c r="F36" s="72"/>
      <c r="H36" s="4"/>
      <c r="I36" s="17"/>
    </row>
    <row r="37" spans="1:9" x14ac:dyDescent="0.25">
      <c r="A37" s="5"/>
      <c r="B37" s="5"/>
      <c r="D37" s="5"/>
      <c r="F37" s="72"/>
      <c r="H37" s="4"/>
      <c r="I37" s="17"/>
    </row>
    <row r="38" spans="1:9" x14ac:dyDescent="0.25">
      <c r="A38" s="5"/>
      <c r="B38" s="5"/>
      <c r="D38" s="5"/>
      <c r="F38" s="72"/>
      <c r="H38" s="4"/>
      <c r="I38" s="17"/>
    </row>
    <row r="39" spans="1:9" ht="15" customHeight="1" thickBot="1" x14ac:dyDescent="0.35">
      <c r="A39" s="5"/>
      <c r="B39" s="5"/>
      <c r="C39" s="35" t="s">
        <v>61</v>
      </c>
      <c r="D39" s="5"/>
      <c r="F39" s="72"/>
      <c r="H39" s="4"/>
      <c r="I39" s="17"/>
    </row>
    <row r="40" spans="1:9" ht="13" x14ac:dyDescent="0.3">
      <c r="A40" s="5"/>
      <c r="B40" s="5"/>
      <c r="C40" s="41"/>
      <c r="D40" s="5"/>
      <c r="F40" s="72"/>
      <c r="H40" s="4"/>
      <c r="I40" s="17"/>
    </row>
    <row r="41" spans="1:9" ht="13" x14ac:dyDescent="0.3">
      <c r="A41" s="5"/>
      <c r="B41" s="5"/>
      <c r="C41" s="26"/>
      <c r="D41" s="5"/>
      <c r="F41" s="72"/>
      <c r="H41" s="4"/>
      <c r="I41" s="17"/>
    </row>
    <row r="42" spans="1:9" ht="13" x14ac:dyDescent="0.3">
      <c r="A42" s="34"/>
      <c r="B42" s="5"/>
      <c r="C42" s="26"/>
      <c r="D42" s="5"/>
      <c r="F42" s="72"/>
      <c r="H42" s="4"/>
      <c r="I42" s="17"/>
    </row>
    <row r="43" spans="1:9" x14ac:dyDescent="0.25">
      <c r="A43" s="5" t="s">
        <v>23</v>
      </c>
      <c r="B43" s="5"/>
      <c r="C43" s="21" t="s">
        <v>62</v>
      </c>
      <c r="D43" s="5"/>
      <c r="F43" s="72"/>
      <c r="G43" s="25">
        <f>G87</f>
        <v>0</v>
      </c>
      <c r="H43" s="4"/>
      <c r="I43" s="17"/>
    </row>
    <row r="44" spans="1:9" x14ac:dyDescent="0.25">
      <c r="A44" s="5"/>
      <c r="B44" s="5"/>
      <c r="D44" s="5"/>
      <c r="F44" s="72"/>
      <c r="H44" s="4"/>
      <c r="I44" s="17"/>
    </row>
    <row r="45" spans="1:9" x14ac:dyDescent="0.25">
      <c r="A45" s="5" t="s">
        <v>26</v>
      </c>
      <c r="B45" s="5"/>
      <c r="C45" s="21" t="s">
        <v>63</v>
      </c>
      <c r="D45" s="5"/>
      <c r="F45" s="72"/>
      <c r="G45" s="25">
        <f>G188</f>
        <v>0</v>
      </c>
      <c r="H45" s="4"/>
      <c r="I45" s="17"/>
    </row>
    <row r="46" spans="1:9" x14ac:dyDescent="0.25">
      <c r="A46" s="5"/>
      <c r="B46" s="5"/>
      <c r="D46" s="5"/>
      <c r="F46" s="72"/>
      <c r="H46" s="4"/>
      <c r="I46" s="17"/>
    </row>
    <row r="47" spans="1:9" x14ac:dyDescent="0.25">
      <c r="A47" s="5" t="s">
        <v>29</v>
      </c>
      <c r="B47" s="5"/>
      <c r="C47" s="21" t="s">
        <v>64</v>
      </c>
      <c r="D47" s="5"/>
      <c r="F47" s="72"/>
      <c r="G47" s="25">
        <v>0</v>
      </c>
      <c r="H47" s="4"/>
      <c r="I47" s="17"/>
    </row>
    <row r="48" spans="1:9" x14ac:dyDescent="0.25">
      <c r="A48" s="5"/>
      <c r="B48" s="5"/>
      <c r="D48" s="5"/>
      <c r="F48" s="72"/>
      <c r="H48" s="4"/>
      <c r="I48" s="17"/>
    </row>
    <row r="49" spans="1:9" x14ac:dyDescent="0.25">
      <c r="A49" s="5" t="s">
        <v>32</v>
      </c>
      <c r="B49" s="5"/>
      <c r="C49" s="21" t="s">
        <v>65</v>
      </c>
      <c r="D49" s="5"/>
      <c r="F49" s="72"/>
      <c r="G49" s="25">
        <f>G263</f>
        <v>0</v>
      </c>
      <c r="H49" s="4"/>
      <c r="I49" s="17"/>
    </row>
    <row r="50" spans="1:9" x14ac:dyDescent="0.25">
      <c r="A50" s="5"/>
      <c r="B50" s="5"/>
      <c r="D50" s="5"/>
      <c r="F50" s="72"/>
      <c r="H50" s="4"/>
      <c r="I50" s="17"/>
    </row>
    <row r="51" spans="1:9" s="22" customFormat="1" x14ac:dyDescent="0.25">
      <c r="A51" s="14"/>
      <c r="B51" s="14"/>
      <c r="C51" s="362"/>
      <c r="D51" s="14"/>
      <c r="E51" s="363"/>
      <c r="F51" s="74"/>
      <c r="G51" s="364"/>
      <c r="H51" s="15"/>
      <c r="I51" s="367"/>
    </row>
    <row r="52" spans="1:9" ht="13" x14ac:dyDescent="0.3">
      <c r="A52" s="5"/>
      <c r="B52" s="5"/>
      <c r="C52" s="21" t="s">
        <v>6</v>
      </c>
      <c r="D52" s="5"/>
      <c r="F52" s="72"/>
      <c r="G52" s="42">
        <f>SUM(G43:G51)</f>
        <v>0</v>
      </c>
      <c r="H52" s="4"/>
      <c r="I52" s="17"/>
    </row>
    <row r="53" spans="1:9" x14ac:dyDescent="0.25">
      <c r="A53" s="5"/>
      <c r="B53" s="5"/>
      <c r="D53" s="5"/>
      <c r="F53" s="72"/>
      <c r="H53" s="4"/>
      <c r="I53" s="17"/>
    </row>
    <row r="54" spans="1:9" x14ac:dyDescent="0.25">
      <c r="A54" s="5" t="s">
        <v>35</v>
      </c>
      <c r="B54" s="5"/>
      <c r="C54" s="21" t="s">
        <v>48</v>
      </c>
      <c r="D54" s="5" t="s">
        <v>49</v>
      </c>
      <c r="E54" s="24" t="s">
        <v>50</v>
      </c>
      <c r="F54" s="72"/>
      <c r="G54" s="25">
        <f>G52*E54%</f>
        <v>0</v>
      </c>
      <c r="H54" s="4"/>
      <c r="I54" s="17"/>
    </row>
    <row r="55" spans="1:9" x14ac:dyDescent="0.25">
      <c r="A55" s="5"/>
      <c r="B55" s="5"/>
      <c r="D55" s="5"/>
      <c r="F55" s="72"/>
      <c r="H55" s="4"/>
      <c r="I55" s="17"/>
    </row>
    <row r="56" spans="1:9" x14ac:dyDescent="0.25">
      <c r="A56" s="5" t="s">
        <v>38</v>
      </c>
      <c r="B56" s="5"/>
      <c r="C56" s="21" t="s">
        <v>52</v>
      </c>
      <c r="D56" s="5" t="s">
        <v>49</v>
      </c>
      <c r="E56" s="24" t="s">
        <v>50</v>
      </c>
      <c r="F56" s="72"/>
      <c r="G56" s="25">
        <f>G52*E56%</f>
        <v>0</v>
      </c>
      <c r="H56" s="4"/>
      <c r="I56" s="17"/>
    </row>
    <row r="57" spans="1:9" x14ac:dyDescent="0.25">
      <c r="A57" s="5"/>
      <c r="B57" s="5"/>
      <c r="D57" s="5"/>
      <c r="F57" s="72"/>
      <c r="H57" s="4"/>
      <c r="I57" s="17"/>
    </row>
    <row r="58" spans="1:9" x14ac:dyDescent="0.25">
      <c r="A58" s="5" t="s">
        <v>41</v>
      </c>
      <c r="B58" s="5"/>
      <c r="C58" s="21" t="s">
        <v>54</v>
      </c>
      <c r="D58" s="5" t="s">
        <v>49</v>
      </c>
      <c r="E58" s="24" t="s">
        <v>50</v>
      </c>
      <c r="F58" s="72"/>
      <c r="G58" s="25">
        <f>G52*E58%</f>
        <v>0</v>
      </c>
      <c r="H58" s="4"/>
      <c r="I58" s="17"/>
    </row>
    <row r="59" spans="1:9" x14ac:dyDescent="0.25">
      <c r="A59" s="5"/>
      <c r="B59" s="5"/>
      <c r="D59" s="5"/>
      <c r="F59" s="72"/>
      <c r="H59" s="4"/>
      <c r="I59" s="17"/>
    </row>
    <row r="60" spans="1:9" s="22" customFormat="1" x14ac:dyDescent="0.25">
      <c r="A60" s="14"/>
      <c r="B60" s="14"/>
      <c r="C60" s="362"/>
      <c r="D60" s="14"/>
      <c r="E60" s="363"/>
      <c r="F60" s="74"/>
      <c r="G60" s="364"/>
      <c r="H60" s="15"/>
      <c r="I60" s="367"/>
    </row>
    <row r="61" spans="1:9" ht="13" x14ac:dyDescent="0.3">
      <c r="A61" s="5"/>
      <c r="B61" s="5"/>
      <c r="C61" s="21" t="s">
        <v>6</v>
      </c>
      <c r="D61" s="5"/>
      <c r="F61" s="72"/>
      <c r="G61" s="42">
        <f>SUM(G52:G60)</f>
        <v>0</v>
      </c>
      <c r="H61" s="4"/>
      <c r="I61" s="17"/>
    </row>
    <row r="62" spans="1:9" x14ac:dyDescent="0.25">
      <c r="A62" s="5"/>
      <c r="B62" s="5"/>
      <c r="D62" s="5"/>
      <c r="F62" s="72"/>
      <c r="H62" s="4"/>
      <c r="I62" s="17"/>
    </row>
    <row r="63" spans="1:9" x14ac:dyDescent="0.25">
      <c r="A63" s="5" t="s">
        <v>44</v>
      </c>
      <c r="B63" s="5"/>
      <c r="C63" s="21" t="s">
        <v>66</v>
      </c>
      <c r="D63" s="5" t="s">
        <v>49</v>
      </c>
      <c r="E63" s="24" t="s">
        <v>57</v>
      </c>
      <c r="F63" s="72"/>
      <c r="G63" s="25">
        <f>G61*E63%</f>
        <v>0</v>
      </c>
      <c r="H63" s="4"/>
      <c r="I63" s="17"/>
    </row>
    <row r="64" spans="1:9" ht="13" thickBot="1" x14ac:dyDescent="0.3">
      <c r="A64" s="5"/>
      <c r="B64" s="5"/>
      <c r="D64" s="5"/>
      <c r="F64" s="72"/>
      <c r="H64" s="4"/>
      <c r="I64" s="17"/>
    </row>
    <row r="65" spans="1:9" s="23" customFormat="1" ht="13" thickBot="1" x14ac:dyDescent="0.3">
      <c r="A65" s="43"/>
      <c r="B65" s="43"/>
      <c r="C65" s="44"/>
      <c r="D65" s="43"/>
      <c r="E65" s="45"/>
      <c r="F65" s="75"/>
      <c r="G65" s="47"/>
      <c r="H65" s="46"/>
      <c r="I65" s="48"/>
    </row>
    <row r="66" spans="1:9" ht="14" thickTop="1" thickBot="1" x14ac:dyDescent="0.35">
      <c r="A66" s="5"/>
      <c r="B66" s="49"/>
      <c r="C66" s="21" t="s">
        <v>67</v>
      </c>
      <c r="D66" s="5"/>
      <c r="F66" s="76"/>
      <c r="G66" s="50">
        <f>SUM(G61:G65)</f>
        <v>0</v>
      </c>
      <c r="H66" s="51"/>
      <c r="I66" s="17"/>
    </row>
    <row r="67" spans="1:9" ht="13.5" thickTop="1" x14ac:dyDescent="0.3">
      <c r="A67" s="5"/>
      <c r="B67" s="49"/>
      <c r="D67" s="5"/>
      <c r="F67" s="76"/>
      <c r="G67" s="52"/>
      <c r="H67" s="51"/>
      <c r="I67" s="17"/>
    </row>
    <row r="68" spans="1:9" ht="13" x14ac:dyDescent="0.3">
      <c r="A68" s="5"/>
      <c r="B68" s="49"/>
      <c r="D68" s="5"/>
      <c r="F68" s="76"/>
      <c r="G68" s="3"/>
      <c r="H68" s="51"/>
      <c r="I68" s="17"/>
    </row>
    <row r="69" spans="1:9" ht="13" x14ac:dyDescent="0.3">
      <c r="A69" s="5"/>
      <c r="B69" s="49"/>
      <c r="D69" s="5"/>
      <c r="F69" s="76"/>
      <c r="G69" s="3"/>
      <c r="H69" s="51"/>
      <c r="I69" s="17"/>
    </row>
    <row r="70" spans="1:9" ht="13" x14ac:dyDescent="0.3">
      <c r="A70" s="5"/>
      <c r="B70" s="49"/>
      <c r="D70" s="5"/>
      <c r="F70" s="76"/>
      <c r="G70" s="3"/>
      <c r="H70" s="51"/>
      <c r="I70" s="17"/>
    </row>
    <row r="71" spans="1:9" ht="13" x14ac:dyDescent="0.3">
      <c r="A71" s="5"/>
      <c r="B71" s="49"/>
      <c r="C71" s="21" t="s">
        <v>59</v>
      </c>
      <c r="D71" s="5"/>
      <c r="F71" s="76"/>
      <c r="G71" s="3"/>
      <c r="H71" s="51"/>
      <c r="I71" s="17"/>
    </row>
    <row r="72" spans="1:9" ht="13" x14ac:dyDescent="0.3">
      <c r="A72" s="5"/>
      <c r="B72" s="49"/>
      <c r="D72" s="5"/>
      <c r="F72" s="76"/>
      <c r="G72" s="3"/>
      <c r="H72" s="51"/>
      <c r="I72" s="17"/>
    </row>
    <row r="73" spans="1:9" ht="13" x14ac:dyDescent="0.3">
      <c r="A73" s="5"/>
      <c r="B73" s="49"/>
      <c r="D73" s="5"/>
      <c r="F73" s="76"/>
      <c r="G73" s="3"/>
      <c r="H73" s="51"/>
      <c r="I73" s="17"/>
    </row>
    <row r="74" spans="1:9" ht="13" x14ac:dyDescent="0.3">
      <c r="A74" s="5"/>
      <c r="B74" s="49"/>
      <c r="D74" s="5"/>
      <c r="F74" s="76"/>
      <c r="G74" s="3"/>
      <c r="H74" s="51"/>
      <c r="I74" s="17"/>
    </row>
    <row r="75" spans="1:9" ht="13" x14ac:dyDescent="0.3">
      <c r="A75" s="5"/>
      <c r="B75" s="49"/>
      <c r="D75" s="5"/>
      <c r="F75" s="76"/>
      <c r="G75" s="3"/>
      <c r="H75" s="51"/>
      <c r="I75" s="17"/>
    </row>
    <row r="76" spans="1:9" ht="13" x14ac:dyDescent="0.3">
      <c r="A76" s="5"/>
      <c r="B76" s="49"/>
      <c r="D76" s="5"/>
      <c r="F76" s="76"/>
      <c r="G76" s="3"/>
      <c r="H76" s="51"/>
      <c r="I76" s="17"/>
    </row>
    <row r="77" spans="1:9" ht="13.5" thickBot="1" x14ac:dyDescent="0.35">
      <c r="A77" s="34" t="s">
        <v>23</v>
      </c>
      <c r="B77" s="5"/>
      <c r="C77" s="35" t="s">
        <v>62</v>
      </c>
      <c r="D77" s="5"/>
      <c r="F77" s="72"/>
      <c r="H77" s="4"/>
      <c r="I77" s="17"/>
    </row>
    <row r="78" spans="1:9" x14ac:dyDescent="0.25">
      <c r="A78" s="43"/>
      <c r="B78" s="43"/>
      <c r="C78" s="53"/>
      <c r="D78" s="5"/>
      <c r="F78" s="72"/>
      <c r="H78" s="4"/>
      <c r="I78" s="17"/>
    </row>
    <row r="79" spans="1:9" x14ac:dyDescent="0.25">
      <c r="A79" s="5" t="s">
        <v>23</v>
      </c>
      <c r="B79" s="5"/>
      <c r="C79" s="21" t="s">
        <v>69</v>
      </c>
      <c r="D79" s="5"/>
      <c r="F79" s="72"/>
      <c r="G79" s="25">
        <f>G111</f>
        <v>0</v>
      </c>
      <c r="H79" s="4"/>
      <c r="I79" s="17"/>
    </row>
    <row r="80" spans="1:9" x14ac:dyDescent="0.25">
      <c r="A80" s="5" t="s">
        <v>26</v>
      </c>
      <c r="B80" s="5"/>
      <c r="C80" s="6" t="s">
        <v>70</v>
      </c>
      <c r="D80" s="5"/>
      <c r="F80" s="72"/>
      <c r="G80" s="25">
        <f>G122</f>
        <v>0</v>
      </c>
      <c r="H80" s="4"/>
      <c r="I80" s="17"/>
    </row>
    <row r="81" spans="1:9" x14ac:dyDescent="0.25">
      <c r="A81" s="5" t="s">
        <v>29</v>
      </c>
      <c r="B81" s="5"/>
      <c r="C81" s="6" t="s">
        <v>71</v>
      </c>
      <c r="D81" s="5"/>
      <c r="F81" s="72"/>
      <c r="G81" s="25">
        <f>G130</f>
        <v>0</v>
      </c>
      <c r="H81" s="4"/>
      <c r="I81" s="17"/>
    </row>
    <row r="82" spans="1:9" x14ac:dyDescent="0.25">
      <c r="A82" s="5" t="s">
        <v>32</v>
      </c>
      <c r="B82" s="5"/>
      <c r="C82" s="21" t="s">
        <v>72</v>
      </c>
      <c r="D82" s="5"/>
      <c r="F82" s="72"/>
      <c r="G82" s="25">
        <f>G141</f>
        <v>0</v>
      </c>
      <c r="H82" s="4"/>
      <c r="I82" s="17"/>
    </row>
    <row r="83" spans="1:9" x14ac:dyDescent="0.25">
      <c r="A83" s="5" t="s">
        <v>35</v>
      </c>
      <c r="B83" s="5"/>
      <c r="C83" s="21" t="s">
        <v>74</v>
      </c>
      <c r="D83" s="5"/>
      <c r="F83" s="72"/>
      <c r="G83" s="25">
        <f>G157</f>
        <v>0</v>
      </c>
      <c r="H83" s="4"/>
      <c r="I83" s="17"/>
    </row>
    <row r="84" spans="1:9" x14ac:dyDescent="0.25">
      <c r="A84" s="5" t="s">
        <v>38</v>
      </c>
      <c r="B84" s="5"/>
      <c r="C84" s="21" t="s">
        <v>75</v>
      </c>
      <c r="D84" s="5"/>
      <c r="F84" s="72"/>
      <c r="G84" s="25">
        <f>G173</f>
        <v>0</v>
      </c>
      <c r="H84" s="4"/>
      <c r="I84" s="17"/>
    </row>
    <row r="85" spans="1:9" x14ac:dyDescent="0.25">
      <c r="A85" s="5" t="s">
        <v>41</v>
      </c>
      <c r="B85" s="5"/>
      <c r="C85" s="21" t="s">
        <v>76</v>
      </c>
      <c r="D85" s="5"/>
      <c r="F85" s="72"/>
      <c r="G85" s="25">
        <f>G177</f>
        <v>0</v>
      </c>
      <c r="H85" s="4"/>
      <c r="I85" s="17"/>
    </row>
    <row r="86" spans="1:9" x14ac:dyDescent="0.25">
      <c r="A86" s="14"/>
      <c r="B86" s="14"/>
      <c r="C86" s="362"/>
      <c r="D86" s="14"/>
      <c r="E86" s="363"/>
      <c r="F86" s="74"/>
      <c r="G86" s="364"/>
      <c r="H86" s="15"/>
      <c r="I86" s="17"/>
    </row>
    <row r="87" spans="1:9" ht="13" x14ac:dyDescent="0.3">
      <c r="A87" s="5"/>
      <c r="B87" s="5"/>
      <c r="C87" s="21" t="s">
        <v>77</v>
      </c>
      <c r="D87" s="5"/>
      <c r="F87" s="72"/>
      <c r="G87" s="42">
        <f>SUM(G79:G86)</f>
        <v>0</v>
      </c>
      <c r="H87" s="4"/>
      <c r="I87" s="17"/>
    </row>
    <row r="88" spans="1:9" ht="13" x14ac:dyDescent="0.3">
      <c r="A88" s="5"/>
      <c r="B88" s="5"/>
      <c r="D88" s="5"/>
      <c r="F88" s="72"/>
      <c r="G88" s="42"/>
      <c r="H88" s="4"/>
      <c r="I88" s="17"/>
    </row>
    <row r="89" spans="1:9" ht="13" x14ac:dyDescent="0.3">
      <c r="A89" s="5"/>
      <c r="B89" s="5"/>
      <c r="D89" s="5"/>
      <c r="F89" s="72"/>
      <c r="G89" s="42"/>
      <c r="H89" s="4"/>
      <c r="I89" s="17"/>
    </row>
    <row r="90" spans="1:9" ht="13" x14ac:dyDescent="0.3">
      <c r="A90" s="5"/>
      <c r="B90" s="5"/>
      <c r="D90" s="5"/>
      <c r="F90" s="72"/>
      <c r="G90" s="42"/>
      <c r="H90" s="4"/>
      <c r="I90" s="17"/>
    </row>
    <row r="91" spans="1:9" ht="13" x14ac:dyDescent="0.3">
      <c r="A91" s="5"/>
      <c r="B91" s="5"/>
      <c r="D91" s="5"/>
      <c r="F91" s="72"/>
      <c r="G91" s="42"/>
      <c r="H91" s="4"/>
      <c r="I91" s="17"/>
    </row>
    <row r="92" spans="1:9" ht="13" x14ac:dyDescent="0.3">
      <c r="A92" s="5"/>
      <c r="B92" s="5"/>
      <c r="D92" s="5"/>
      <c r="F92" s="72"/>
      <c r="G92" s="42"/>
      <c r="H92" s="4"/>
      <c r="I92" s="17"/>
    </row>
    <row r="93" spans="1:9" ht="13" x14ac:dyDescent="0.3">
      <c r="A93" s="5"/>
      <c r="B93" s="5"/>
      <c r="D93" s="5"/>
      <c r="F93" s="72"/>
      <c r="G93" s="42"/>
      <c r="H93" s="4"/>
      <c r="I93" s="17"/>
    </row>
    <row r="94" spans="1:9" ht="13" x14ac:dyDescent="0.3">
      <c r="A94" s="5"/>
      <c r="B94" s="5"/>
      <c r="D94" s="5"/>
      <c r="F94" s="72"/>
      <c r="G94" s="42"/>
      <c r="H94" s="4"/>
      <c r="I94" s="17"/>
    </row>
    <row r="95" spans="1:9" ht="13" x14ac:dyDescent="0.3">
      <c r="A95" s="5"/>
      <c r="B95" s="5"/>
      <c r="D95" s="5"/>
      <c r="F95" s="72"/>
      <c r="G95" s="42"/>
      <c r="H95" s="4"/>
      <c r="I95" s="17"/>
    </row>
    <row r="96" spans="1:9" ht="13" x14ac:dyDescent="0.3">
      <c r="A96" s="5"/>
      <c r="B96" s="5"/>
      <c r="D96" s="5"/>
      <c r="F96" s="72"/>
      <c r="G96" s="42"/>
      <c r="H96" s="4"/>
      <c r="I96" s="17"/>
    </row>
    <row r="97" spans="1:9" x14ac:dyDescent="0.25">
      <c r="A97" s="5" t="s">
        <v>23</v>
      </c>
      <c r="B97" s="5"/>
      <c r="C97" s="21" t="s">
        <v>69</v>
      </c>
      <c r="D97" s="5"/>
      <c r="F97" s="72"/>
      <c r="H97" s="4"/>
      <c r="I97" s="17"/>
    </row>
    <row r="98" spans="1:9" x14ac:dyDescent="0.25">
      <c r="A98" s="14"/>
      <c r="B98" s="14"/>
      <c r="C98" s="369"/>
      <c r="D98" s="5"/>
      <c r="F98" s="72"/>
      <c r="H98" s="4"/>
      <c r="I98" s="17"/>
    </row>
    <row r="99" spans="1:9" ht="37.5" x14ac:dyDescent="0.25">
      <c r="A99" s="5" t="s">
        <v>23</v>
      </c>
      <c r="B99" s="5" t="s">
        <v>685</v>
      </c>
      <c r="C99" s="21" t="s">
        <v>803</v>
      </c>
      <c r="D99" s="5" t="s">
        <v>81</v>
      </c>
      <c r="E99" s="24" t="s">
        <v>804</v>
      </c>
      <c r="F99" s="72"/>
      <c r="G99" s="25">
        <f>E99*F99</f>
        <v>0</v>
      </c>
      <c r="H99" s="4"/>
      <c r="I99" s="17"/>
    </row>
    <row r="100" spans="1:9" ht="25" x14ac:dyDescent="0.25">
      <c r="A100" s="5" t="s">
        <v>26</v>
      </c>
      <c r="B100" s="5" t="s">
        <v>805</v>
      </c>
      <c r="C100" s="21" t="s">
        <v>806</v>
      </c>
      <c r="D100" s="5" t="s">
        <v>85</v>
      </c>
      <c r="E100" s="24" t="s">
        <v>807</v>
      </c>
      <c r="F100" s="72"/>
      <c r="G100" s="25">
        <f t="shared" ref="G100:G109" si="0">E100*F100</f>
        <v>0</v>
      </c>
      <c r="H100" s="4"/>
      <c r="I100" s="17"/>
    </row>
    <row r="101" spans="1:9" ht="37.5" x14ac:dyDescent="0.25">
      <c r="A101" s="5" t="s">
        <v>29</v>
      </c>
      <c r="B101" s="5" t="s">
        <v>587</v>
      </c>
      <c r="C101" s="21" t="s">
        <v>808</v>
      </c>
      <c r="D101" s="5" t="s">
        <v>81</v>
      </c>
      <c r="E101" s="24" t="s">
        <v>809</v>
      </c>
      <c r="F101" s="72"/>
      <c r="G101" s="25">
        <f t="shared" si="0"/>
        <v>0</v>
      </c>
      <c r="H101" s="4"/>
      <c r="I101" s="17"/>
    </row>
    <row r="102" spans="1:9" x14ac:dyDescent="0.25">
      <c r="A102" s="5" t="s">
        <v>32</v>
      </c>
      <c r="B102" s="5" t="s">
        <v>590</v>
      </c>
      <c r="C102" s="21" t="s">
        <v>91</v>
      </c>
      <c r="D102" s="5" t="s">
        <v>81</v>
      </c>
      <c r="E102" s="24" t="s">
        <v>809</v>
      </c>
      <c r="F102" s="72"/>
      <c r="G102" s="25">
        <f t="shared" si="0"/>
        <v>0</v>
      </c>
      <c r="H102" s="4"/>
      <c r="I102" s="17"/>
    </row>
    <row r="103" spans="1:9" ht="25" x14ac:dyDescent="0.25">
      <c r="A103" s="5" t="s">
        <v>35</v>
      </c>
      <c r="B103" s="5" t="s">
        <v>591</v>
      </c>
      <c r="C103" s="21" t="s">
        <v>810</v>
      </c>
      <c r="D103" s="5" t="s">
        <v>81</v>
      </c>
      <c r="E103" s="24" t="s">
        <v>704</v>
      </c>
      <c r="F103" s="72"/>
      <c r="G103" s="25">
        <f t="shared" si="0"/>
        <v>0</v>
      </c>
      <c r="H103" s="4"/>
      <c r="I103" s="17"/>
    </row>
    <row r="104" spans="1:9" x14ac:dyDescent="0.25">
      <c r="A104" s="5" t="s">
        <v>38</v>
      </c>
      <c r="B104" s="5" t="s">
        <v>594</v>
      </c>
      <c r="C104" s="21" t="s">
        <v>91</v>
      </c>
      <c r="D104" s="5" t="s">
        <v>81</v>
      </c>
      <c r="E104" s="24" t="s">
        <v>704</v>
      </c>
      <c r="F104" s="72"/>
      <c r="G104" s="25">
        <f t="shared" si="0"/>
        <v>0</v>
      </c>
      <c r="H104" s="4"/>
      <c r="I104" s="17"/>
    </row>
    <row r="105" spans="1:9" ht="25" x14ac:dyDescent="0.25">
      <c r="A105" s="5" t="s">
        <v>41</v>
      </c>
      <c r="B105" s="5" t="s">
        <v>811</v>
      </c>
      <c r="C105" s="21" t="s">
        <v>812</v>
      </c>
      <c r="D105" s="5" t="s">
        <v>81</v>
      </c>
      <c r="E105" s="24" t="s">
        <v>813</v>
      </c>
      <c r="F105" s="4"/>
      <c r="G105" s="25">
        <f t="shared" si="0"/>
        <v>0</v>
      </c>
      <c r="H105" s="4"/>
      <c r="I105" s="17"/>
    </row>
    <row r="106" spans="1:9" s="13" customFormat="1" x14ac:dyDescent="0.25">
      <c r="A106" s="5" t="s">
        <v>44</v>
      </c>
      <c r="B106" s="5" t="s">
        <v>234</v>
      </c>
      <c r="C106" s="6" t="s">
        <v>814</v>
      </c>
      <c r="D106" s="5" t="s">
        <v>81</v>
      </c>
      <c r="E106" s="7" t="s">
        <v>813</v>
      </c>
      <c r="F106" s="72"/>
      <c r="G106" s="9">
        <f t="shared" si="0"/>
        <v>0</v>
      </c>
      <c r="H106" s="4"/>
    </row>
    <row r="107" spans="1:9" s="13" customFormat="1" ht="25" x14ac:dyDescent="0.25">
      <c r="A107" s="5" t="s">
        <v>47</v>
      </c>
      <c r="B107" s="5" t="s">
        <v>815</v>
      </c>
      <c r="C107" s="6" t="s">
        <v>816</v>
      </c>
      <c r="D107" s="5" t="s">
        <v>81</v>
      </c>
      <c r="E107" s="7" t="s">
        <v>813</v>
      </c>
      <c r="F107" s="72"/>
      <c r="G107" s="9">
        <f t="shared" si="0"/>
        <v>0</v>
      </c>
      <c r="H107" s="4"/>
    </row>
    <row r="108" spans="1:9" ht="25" x14ac:dyDescent="0.25">
      <c r="A108" s="5" t="s">
        <v>51</v>
      </c>
      <c r="B108" s="5" t="s">
        <v>120</v>
      </c>
      <c r="C108" s="21" t="s">
        <v>124</v>
      </c>
      <c r="D108" s="5" t="s">
        <v>129</v>
      </c>
      <c r="E108" s="24" t="s">
        <v>130</v>
      </c>
      <c r="F108" s="72"/>
      <c r="G108" s="25">
        <f t="shared" si="0"/>
        <v>0</v>
      </c>
      <c r="H108" s="4"/>
      <c r="I108" s="17"/>
    </row>
    <row r="109" spans="1:9" ht="25" x14ac:dyDescent="0.25">
      <c r="A109" s="5" t="s">
        <v>53</v>
      </c>
      <c r="B109" s="5" t="s">
        <v>120</v>
      </c>
      <c r="C109" s="21" t="s">
        <v>128</v>
      </c>
      <c r="D109" s="5" t="s">
        <v>129</v>
      </c>
      <c r="E109" s="24" t="s">
        <v>130</v>
      </c>
      <c r="F109" s="72"/>
      <c r="G109" s="25">
        <f t="shared" si="0"/>
        <v>0</v>
      </c>
      <c r="H109" s="4"/>
      <c r="I109" s="17"/>
    </row>
    <row r="110" spans="1:9" s="22" customFormat="1" x14ac:dyDescent="0.25">
      <c r="A110" s="14"/>
      <c r="B110" s="14"/>
      <c r="C110" s="362"/>
      <c r="D110" s="14"/>
      <c r="E110" s="363"/>
      <c r="F110" s="74"/>
      <c r="G110" s="364"/>
      <c r="H110" s="15"/>
      <c r="I110" s="367"/>
    </row>
    <row r="111" spans="1:9" ht="13" x14ac:dyDescent="0.3">
      <c r="A111" s="5"/>
      <c r="B111" s="5"/>
      <c r="C111" s="21" t="s">
        <v>131</v>
      </c>
      <c r="D111" s="5"/>
      <c r="F111" s="72"/>
      <c r="G111" s="42">
        <f>SUM(G99:G110)</f>
        <v>0</v>
      </c>
      <c r="H111" s="4"/>
      <c r="I111" s="17"/>
    </row>
    <row r="112" spans="1:9" ht="13" x14ac:dyDescent="0.3">
      <c r="A112" s="5"/>
      <c r="B112" s="5"/>
      <c r="D112" s="5"/>
      <c r="F112" s="72"/>
      <c r="G112" s="42"/>
      <c r="H112" s="4"/>
      <c r="I112" s="17"/>
    </row>
    <row r="113" spans="1:8" x14ac:dyDescent="0.25">
      <c r="A113" s="19" t="s">
        <v>26</v>
      </c>
      <c r="B113" s="5"/>
      <c r="C113" s="6" t="s">
        <v>70</v>
      </c>
      <c r="E113" s="7"/>
      <c r="G113" s="9"/>
    </row>
    <row r="114" spans="1:8" x14ac:dyDescent="0.25">
      <c r="A114" s="370"/>
      <c r="B114" s="14"/>
      <c r="C114" s="10"/>
      <c r="E114" s="7"/>
      <c r="G114" s="9"/>
    </row>
    <row r="115" spans="1:8" ht="37.5" x14ac:dyDescent="0.25">
      <c r="A115" s="19" t="s">
        <v>23</v>
      </c>
      <c r="B115" s="5" t="s">
        <v>134</v>
      </c>
      <c r="C115" s="6" t="s">
        <v>817</v>
      </c>
      <c r="D115" s="19" t="s">
        <v>81</v>
      </c>
      <c r="E115" s="7" t="s">
        <v>704</v>
      </c>
      <c r="G115" s="9">
        <f t="shared" ref="G115:G120" si="1">E115*F115</f>
        <v>0</v>
      </c>
    </row>
    <row r="116" spans="1:8" ht="25" x14ac:dyDescent="0.25">
      <c r="A116" s="5" t="s">
        <v>26</v>
      </c>
      <c r="B116" s="5" t="s">
        <v>139</v>
      </c>
      <c r="C116" s="6" t="s">
        <v>818</v>
      </c>
      <c r="D116" s="19" t="s">
        <v>85</v>
      </c>
      <c r="E116" s="7" t="s">
        <v>819</v>
      </c>
      <c r="G116" s="9">
        <f t="shared" si="1"/>
        <v>0</v>
      </c>
    </row>
    <row r="117" spans="1:8" x14ac:dyDescent="0.25">
      <c r="A117" s="5" t="s">
        <v>29</v>
      </c>
      <c r="B117" s="5" t="s">
        <v>142</v>
      </c>
      <c r="C117" s="6" t="s">
        <v>143</v>
      </c>
      <c r="D117" s="19" t="s">
        <v>85</v>
      </c>
      <c r="E117" s="7" t="s">
        <v>819</v>
      </c>
      <c r="G117" s="9">
        <f t="shared" si="1"/>
        <v>0</v>
      </c>
    </row>
    <row r="118" spans="1:8" ht="25" x14ac:dyDescent="0.25">
      <c r="A118" s="5" t="s">
        <v>32</v>
      </c>
      <c r="B118" s="5" t="s">
        <v>132</v>
      </c>
      <c r="C118" s="6" t="s">
        <v>820</v>
      </c>
      <c r="D118" s="19" t="s">
        <v>81</v>
      </c>
      <c r="E118" s="7" t="s">
        <v>706</v>
      </c>
      <c r="G118" s="9">
        <f t="shared" si="1"/>
        <v>0</v>
      </c>
    </row>
    <row r="119" spans="1:8" ht="25" x14ac:dyDescent="0.25">
      <c r="A119" s="5" t="s">
        <v>35</v>
      </c>
      <c r="B119" s="5" t="s">
        <v>493</v>
      </c>
      <c r="C119" s="6" t="s">
        <v>821</v>
      </c>
      <c r="D119" s="19" t="s">
        <v>85</v>
      </c>
      <c r="E119" s="7" t="s">
        <v>822</v>
      </c>
      <c r="G119" s="9">
        <f t="shared" si="1"/>
        <v>0</v>
      </c>
    </row>
    <row r="120" spans="1:8" x14ac:dyDescent="0.25">
      <c r="A120" s="5" t="s">
        <v>38</v>
      </c>
      <c r="B120" s="5" t="s">
        <v>142</v>
      </c>
      <c r="C120" s="6" t="s">
        <v>143</v>
      </c>
      <c r="D120" s="19" t="s">
        <v>85</v>
      </c>
      <c r="E120" s="7" t="s">
        <v>822</v>
      </c>
      <c r="G120" s="9">
        <f t="shared" si="1"/>
        <v>0</v>
      </c>
    </row>
    <row r="121" spans="1:8" s="22" customFormat="1" x14ac:dyDescent="0.25">
      <c r="A121" s="370"/>
      <c r="B121" s="14"/>
      <c r="C121" s="10"/>
      <c r="D121" s="370"/>
      <c r="E121" s="12"/>
      <c r="F121" s="371"/>
      <c r="G121" s="11"/>
      <c r="H121" s="54"/>
    </row>
    <row r="122" spans="1:8" ht="13" x14ac:dyDescent="0.3">
      <c r="B122" s="5"/>
      <c r="C122" s="6" t="s">
        <v>131</v>
      </c>
      <c r="E122" s="7"/>
      <c r="G122" s="3">
        <f>SUM(G115:G121)</f>
        <v>0</v>
      </c>
    </row>
    <row r="123" spans="1:8" ht="13" x14ac:dyDescent="0.3">
      <c r="B123" s="5"/>
      <c r="C123" s="6"/>
      <c r="E123" s="7"/>
      <c r="G123" s="3"/>
    </row>
    <row r="124" spans="1:8" x14ac:dyDescent="0.25">
      <c r="A124" s="19" t="s">
        <v>29</v>
      </c>
      <c r="B124" s="5"/>
      <c r="C124" s="6" t="s">
        <v>71</v>
      </c>
      <c r="E124" s="7"/>
      <c r="G124" s="9"/>
    </row>
    <row r="125" spans="1:8" x14ac:dyDescent="0.25">
      <c r="A125" s="370"/>
      <c r="B125" s="14"/>
      <c r="C125" s="10"/>
      <c r="E125" s="7"/>
      <c r="G125" s="9"/>
    </row>
    <row r="126" spans="1:8" s="13" customFormat="1" ht="25" x14ac:dyDescent="0.25">
      <c r="A126" s="5" t="s">
        <v>23</v>
      </c>
      <c r="B126" s="5" t="s">
        <v>161</v>
      </c>
      <c r="C126" s="6" t="s">
        <v>608</v>
      </c>
      <c r="D126" s="5" t="s">
        <v>85</v>
      </c>
      <c r="E126" s="7" t="s">
        <v>720</v>
      </c>
      <c r="F126" s="4"/>
      <c r="G126" s="9">
        <f>E126*F126</f>
        <v>0</v>
      </c>
      <c r="H126" s="4"/>
    </row>
    <row r="127" spans="1:8" s="13" customFormat="1" ht="25" x14ac:dyDescent="0.25">
      <c r="A127" s="5" t="s">
        <v>26</v>
      </c>
      <c r="B127" s="5" t="s">
        <v>167</v>
      </c>
      <c r="C127" s="6" t="s">
        <v>823</v>
      </c>
      <c r="D127" s="5" t="s">
        <v>85</v>
      </c>
      <c r="E127" s="7" t="s">
        <v>824</v>
      </c>
      <c r="F127" s="4"/>
      <c r="G127" s="9">
        <f>E127*F127</f>
        <v>0</v>
      </c>
      <c r="H127" s="4"/>
    </row>
    <row r="128" spans="1:8" s="13" customFormat="1" x14ac:dyDescent="0.25">
      <c r="A128" s="5" t="s">
        <v>29</v>
      </c>
      <c r="B128" s="5" t="s">
        <v>164</v>
      </c>
      <c r="C128" s="6" t="s">
        <v>165</v>
      </c>
      <c r="D128" s="5" t="s">
        <v>85</v>
      </c>
      <c r="E128" s="7" t="s">
        <v>720</v>
      </c>
      <c r="F128" s="4"/>
      <c r="G128" s="9">
        <f>E128*F128</f>
        <v>0</v>
      </c>
      <c r="H128" s="4"/>
    </row>
    <row r="129" spans="1:9" s="22" customFormat="1" x14ac:dyDescent="0.25">
      <c r="A129" s="370"/>
      <c r="B129" s="14"/>
      <c r="C129" s="10"/>
      <c r="D129" s="370"/>
      <c r="E129" s="12"/>
      <c r="F129" s="371"/>
      <c r="G129" s="11"/>
      <c r="H129" s="54"/>
      <c r="I129" s="366"/>
    </row>
    <row r="130" spans="1:9" ht="13" x14ac:dyDescent="0.3">
      <c r="B130" s="5"/>
      <c r="C130" s="6" t="s">
        <v>131</v>
      </c>
      <c r="E130" s="7"/>
      <c r="G130" s="3">
        <f>SUM(G126:G129)</f>
        <v>0</v>
      </c>
    </row>
    <row r="131" spans="1:9" ht="13" x14ac:dyDescent="0.3">
      <c r="B131" s="5"/>
      <c r="C131" s="6"/>
      <c r="E131" s="7"/>
      <c r="G131" s="3"/>
    </row>
    <row r="132" spans="1:9" x14ac:dyDescent="0.25">
      <c r="A132" s="19" t="s">
        <v>32</v>
      </c>
      <c r="B132" s="5"/>
      <c r="C132" s="21" t="s">
        <v>72</v>
      </c>
      <c r="D132" s="5"/>
      <c r="E132" s="7"/>
      <c r="F132" s="8"/>
      <c r="G132" s="9"/>
    </row>
    <row r="133" spans="1:9" x14ac:dyDescent="0.25">
      <c r="A133" s="370"/>
      <c r="B133" s="14"/>
      <c r="C133" s="10"/>
      <c r="E133" s="7"/>
      <c r="F133" s="8"/>
      <c r="G133" s="9"/>
    </row>
    <row r="134" spans="1:9" ht="37.5" x14ac:dyDescent="0.25">
      <c r="A134" s="19" t="s">
        <v>23</v>
      </c>
      <c r="B134" s="5" t="s">
        <v>175</v>
      </c>
      <c r="C134" s="6" t="s">
        <v>176</v>
      </c>
      <c r="D134" s="19" t="s">
        <v>85</v>
      </c>
      <c r="E134" s="7" t="s">
        <v>824</v>
      </c>
      <c r="F134" s="8"/>
      <c r="G134" s="9">
        <f t="shared" ref="G134:G139" si="2">E134*F134</f>
        <v>0</v>
      </c>
    </row>
    <row r="135" spans="1:9" ht="25" x14ac:dyDescent="0.25">
      <c r="A135" s="19" t="s">
        <v>26</v>
      </c>
      <c r="B135" s="5" t="s">
        <v>177</v>
      </c>
      <c r="C135" s="6" t="s">
        <v>178</v>
      </c>
      <c r="D135" s="19" t="s">
        <v>85</v>
      </c>
      <c r="E135" s="7" t="s">
        <v>824</v>
      </c>
      <c r="F135" s="8"/>
      <c r="G135" s="9">
        <f t="shared" si="2"/>
        <v>0</v>
      </c>
    </row>
    <row r="136" spans="1:9" ht="25" x14ac:dyDescent="0.25">
      <c r="A136" s="19" t="s">
        <v>29</v>
      </c>
      <c r="B136" s="5" t="s">
        <v>179</v>
      </c>
      <c r="C136" s="6" t="s">
        <v>180</v>
      </c>
      <c r="D136" s="19" t="s">
        <v>181</v>
      </c>
      <c r="E136" s="7" t="s">
        <v>825</v>
      </c>
      <c r="F136" s="8"/>
      <c r="G136" s="9">
        <f t="shared" si="2"/>
        <v>0</v>
      </c>
      <c r="H136" s="4"/>
    </row>
    <row r="137" spans="1:9" x14ac:dyDescent="0.25">
      <c r="A137" s="19" t="s">
        <v>32</v>
      </c>
      <c r="B137" s="5" t="s">
        <v>169</v>
      </c>
      <c r="C137" s="6" t="s">
        <v>170</v>
      </c>
      <c r="D137" s="19" t="s">
        <v>85</v>
      </c>
      <c r="E137" s="7" t="s">
        <v>720</v>
      </c>
      <c r="F137" s="8"/>
      <c r="G137" s="9">
        <f t="shared" si="2"/>
        <v>0</v>
      </c>
    </row>
    <row r="138" spans="1:9" ht="25" x14ac:dyDescent="0.25">
      <c r="A138" s="19" t="s">
        <v>35</v>
      </c>
      <c r="B138" s="5" t="s">
        <v>171</v>
      </c>
      <c r="C138" s="6" t="s">
        <v>172</v>
      </c>
      <c r="D138" s="19" t="s">
        <v>85</v>
      </c>
      <c r="E138" s="7" t="s">
        <v>720</v>
      </c>
      <c r="F138" s="8"/>
      <c r="G138" s="9">
        <f t="shared" si="2"/>
        <v>0</v>
      </c>
    </row>
    <row r="139" spans="1:9" s="13" customFormat="1" x14ac:dyDescent="0.25">
      <c r="A139" s="19" t="s">
        <v>38</v>
      </c>
      <c r="B139" s="5" t="s">
        <v>173</v>
      </c>
      <c r="C139" s="6" t="s">
        <v>174</v>
      </c>
      <c r="D139" s="5" t="s">
        <v>85</v>
      </c>
      <c r="E139" s="7" t="s">
        <v>720</v>
      </c>
      <c r="F139" s="4"/>
      <c r="G139" s="9">
        <f t="shared" si="2"/>
        <v>0</v>
      </c>
      <c r="H139" s="18"/>
    </row>
    <row r="140" spans="1:9" s="22" customFormat="1" x14ac:dyDescent="0.25">
      <c r="A140" s="370"/>
      <c r="B140" s="14"/>
      <c r="C140" s="10"/>
      <c r="D140" s="370"/>
      <c r="E140" s="12"/>
      <c r="F140" s="368"/>
      <c r="G140" s="11"/>
      <c r="H140" s="54"/>
      <c r="I140" s="366"/>
    </row>
    <row r="141" spans="1:9" ht="13" x14ac:dyDescent="0.3">
      <c r="B141" s="5"/>
      <c r="C141" s="6" t="s">
        <v>131</v>
      </c>
      <c r="E141" s="7"/>
      <c r="F141" s="8"/>
      <c r="G141" s="3">
        <f>SUM(G134:G140)</f>
        <v>0</v>
      </c>
    </row>
    <row r="142" spans="1:9" ht="13" x14ac:dyDescent="0.3">
      <c r="B142" s="5"/>
      <c r="C142" s="6"/>
      <c r="E142" s="7"/>
      <c r="F142" s="8"/>
      <c r="G142" s="3"/>
    </row>
    <row r="143" spans="1:9" s="13" customFormat="1" x14ac:dyDescent="0.25">
      <c r="A143" s="5" t="s">
        <v>35</v>
      </c>
      <c r="B143" s="5"/>
      <c r="C143" s="6" t="s">
        <v>74</v>
      </c>
      <c r="D143" s="5"/>
      <c r="E143" s="7"/>
      <c r="F143" s="4"/>
      <c r="G143" s="9"/>
      <c r="H143" s="4"/>
      <c r="I143" s="17"/>
    </row>
    <row r="144" spans="1:9" s="13" customFormat="1" x14ac:dyDescent="0.25">
      <c r="A144" s="14"/>
      <c r="B144" s="14"/>
      <c r="C144" s="10"/>
      <c r="D144" s="5"/>
      <c r="E144" s="7"/>
      <c r="F144" s="4"/>
      <c r="G144" s="9"/>
      <c r="H144" s="4"/>
      <c r="I144" s="17"/>
    </row>
    <row r="145" spans="1:8" ht="37.5" x14ac:dyDescent="0.25">
      <c r="A145" s="19" t="s">
        <v>23</v>
      </c>
      <c r="B145" s="5" t="s">
        <v>826</v>
      </c>
      <c r="C145" s="6" t="s">
        <v>827</v>
      </c>
      <c r="D145" s="19" t="s">
        <v>81</v>
      </c>
      <c r="E145" s="7" t="s">
        <v>828</v>
      </c>
      <c r="F145" s="8"/>
      <c r="G145" s="9">
        <f t="shared" ref="G145:G155" si="3">E145*F145</f>
        <v>0</v>
      </c>
    </row>
    <row r="146" spans="1:8" ht="37.5" x14ac:dyDescent="0.25">
      <c r="A146" s="19" t="s">
        <v>26</v>
      </c>
      <c r="B146" s="5" t="s">
        <v>201</v>
      </c>
      <c r="C146" s="6" t="s">
        <v>829</v>
      </c>
      <c r="D146" s="19" t="s">
        <v>125</v>
      </c>
      <c r="E146" s="7" t="s">
        <v>182</v>
      </c>
      <c r="F146" s="8"/>
      <c r="G146" s="9">
        <f t="shared" si="3"/>
        <v>0</v>
      </c>
    </row>
    <row r="147" spans="1:8" x14ac:dyDescent="0.25">
      <c r="A147" s="19" t="s">
        <v>29</v>
      </c>
      <c r="B147" s="5" t="s">
        <v>201</v>
      </c>
      <c r="C147" s="6" t="s">
        <v>830</v>
      </c>
      <c r="D147" s="19" t="s">
        <v>125</v>
      </c>
      <c r="E147" s="7" t="s">
        <v>480</v>
      </c>
      <c r="F147" s="8"/>
      <c r="G147" s="9">
        <f t="shared" si="3"/>
        <v>0</v>
      </c>
    </row>
    <row r="148" spans="1:8" x14ac:dyDescent="0.25">
      <c r="A148" s="19" t="s">
        <v>32</v>
      </c>
      <c r="B148" s="5" t="s">
        <v>120</v>
      </c>
      <c r="C148" s="6" t="s">
        <v>831</v>
      </c>
      <c r="D148" s="19" t="s">
        <v>125</v>
      </c>
      <c r="E148" s="7" t="s">
        <v>182</v>
      </c>
      <c r="F148" s="8"/>
      <c r="G148" s="9">
        <f t="shared" si="3"/>
        <v>0</v>
      </c>
    </row>
    <row r="149" spans="1:8" ht="25" x14ac:dyDescent="0.25">
      <c r="A149" s="19" t="s">
        <v>35</v>
      </c>
      <c r="B149" s="5" t="s">
        <v>217</v>
      </c>
      <c r="C149" s="6" t="s">
        <v>832</v>
      </c>
      <c r="D149" s="19" t="s">
        <v>181</v>
      </c>
      <c r="E149" s="7" t="s">
        <v>833</v>
      </c>
      <c r="G149" s="9">
        <f t="shared" si="3"/>
        <v>0</v>
      </c>
    </row>
    <row r="150" spans="1:8" ht="25" x14ac:dyDescent="0.25">
      <c r="A150" s="19" t="s">
        <v>38</v>
      </c>
      <c r="B150" s="5" t="s">
        <v>834</v>
      </c>
      <c r="C150" s="6" t="s">
        <v>835</v>
      </c>
      <c r="D150" s="19" t="s">
        <v>181</v>
      </c>
      <c r="E150" s="7" t="s">
        <v>495</v>
      </c>
      <c r="G150" s="9">
        <f>E150*F150</f>
        <v>0</v>
      </c>
    </row>
    <row r="151" spans="1:8" ht="25" x14ac:dyDescent="0.25">
      <c r="A151" s="19" t="s">
        <v>41</v>
      </c>
      <c r="B151" s="5" t="s">
        <v>201</v>
      </c>
      <c r="C151" s="6" t="s">
        <v>836</v>
      </c>
      <c r="D151" s="19" t="s">
        <v>125</v>
      </c>
      <c r="E151" s="7" t="s">
        <v>837</v>
      </c>
      <c r="G151" s="9">
        <f t="shared" si="3"/>
        <v>0</v>
      </c>
    </row>
    <row r="152" spans="1:8" ht="25" x14ac:dyDescent="0.25">
      <c r="A152" s="19" t="s">
        <v>44</v>
      </c>
      <c r="B152" s="5" t="s">
        <v>201</v>
      </c>
      <c r="C152" s="6" t="s">
        <v>838</v>
      </c>
      <c r="D152" s="19" t="s">
        <v>125</v>
      </c>
      <c r="E152" s="7" t="s">
        <v>839</v>
      </c>
      <c r="F152" s="8"/>
      <c r="G152" s="9">
        <f t="shared" si="3"/>
        <v>0</v>
      </c>
    </row>
    <row r="153" spans="1:8" ht="25" x14ac:dyDescent="0.25">
      <c r="A153" s="19" t="s">
        <v>47</v>
      </c>
      <c r="B153" s="5" t="s">
        <v>840</v>
      </c>
      <c r="C153" s="6" t="s">
        <v>841</v>
      </c>
      <c r="D153" s="19" t="s">
        <v>125</v>
      </c>
      <c r="E153" s="7" t="s">
        <v>475</v>
      </c>
      <c r="F153" s="8"/>
      <c r="G153" s="9">
        <f t="shared" si="3"/>
        <v>0</v>
      </c>
    </row>
    <row r="154" spans="1:8" ht="25" x14ac:dyDescent="0.25">
      <c r="A154" s="19" t="s">
        <v>51</v>
      </c>
      <c r="B154" s="5" t="s">
        <v>842</v>
      </c>
      <c r="C154" s="6" t="s">
        <v>843</v>
      </c>
      <c r="D154" s="19" t="s">
        <v>125</v>
      </c>
      <c r="E154" s="7" t="s">
        <v>475</v>
      </c>
      <c r="F154" s="8"/>
      <c r="G154" s="9">
        <f t="shared" si="3"/>
        <v>0</v>
      </c>
    </row>
    <row r="155" spans="1:8" x14ac:dyDescent="0.25">
      <c r="A155" s="19" t="s">
        <v>53</v>
      </c>
      <c r="B155" s="5" t="s">
        <v>408</v>
      </c>
      <c r="C155" s="6" t="s">
        <v>844</v>
      </c>
      <c r="D155" s="19" t="s">
        <v>125</v>
      </c>
      <c r="E155" s="7" t="s">
        <v>182</v>
      </c>
      <c r="F155" s="8"/>
      <c r="G155" s="9">
        <f t="shared" si="3"/>
        <v>0</v>
      </c>
    </row>
    <row r="156" spans="1:8" s="16" customFormat="1" x14ac:dyDescent="0.25">
      <c r="A156" s="14"/>
      <c r="B156" s="14"/>
      <c r="C156" s="10"/>
      <c r="D156" s="14"/>
      <c r="E156" s="12"/>
      <c r="F156" s="15"/>
      <c r="G156" s="11"/>
      <c r="H156" s="15"/>
    </row>
    <row r="157" spans="1:8" s="13" customFormat="1" ht="13" x14ac:dyDescent="0.3">
      <c r="A157" s="5"/>
      <c r="B157" s="5"/>
      <c r="C157" s="6" t="s">
        <v>131</v>
      </c>
      <c r="D157" s="5"/>
      <c r="E157" s="7"/>
      <c r="F157" s="4"/>
      <c r="G157" s="3">
        <f>SUM(G145:G156)</f>
        <v>0</v>
      </c>
      <c r="H157" s="4"/>
    </row>
    <row r="158" spans="1:8" s="13" customFormat="1" ht="13" x14ac:dyDescent="0.3">
      <c r="A158" s="5"/>
      <c r="B158" s="5"/>
      <c r="C158" s="6"/>
      <c r="D158" s="5"/>
      <c r="E158" s="7"/>
      <c r="F158" s="4"/>
      <c r="G158" s="3"/>
      <c r="H158" s="4"/>
    </row>
    <row r="159" spans="1:8" x14ac:dyDescent="0.25">
      <c r="A159" s="19" t="s">
        <v>38</v>
      </c>
      <c r="B159" s="5"/>
      <c r="C159" s="6" t="s">
        <v>75</v>
      </c>
      <c r="E159" s="7"/>
      <c r="G159" s="9"/>
    </row>
    <row r="160" spans="1:8" x14ac:dyDescent="0.25">
      <c r="A160" s="370"/>
      <c r="B160" s="14"/>
      <c r="C160" s="10"/>
      <c r="E160" s="7"/>
      <c r="G160" s="9"/>
    </row>
    <row r="161" spans="1:8" ht="25" x14ac:dyDescent="0.25">
      <c r="A161" s="19" t="s">
        <v>23</v>
      </c>
      <c r="B161" s="5" t="s">
        <v>253</v>
      </c>
      <c r="C161" s="6" t="s">
        <v>845</v>
      </c>
      <c r="D161" s="19" t="s">
        <v>85</v>
      </c>
      <c r="E161" s="7" t="s">
        <v>807</v>
      </c>
      <c r="G161" s="9">
        <f t="shared" ref="G161:G171" si="4">E161*F161</f>
        <v>0</v>
      </c>
    </row>
    <row r="162" spans="1:8" ht="25" x14ac:dyDescent="0.25">
      <c r="A162" s="19" t="s">
        <v>26</v>
      </c>
      <c r="B162" s="5" t="s">
        <v>255</v>
      </c>
      <c r="C162" s="6" t="s">
        <v>741</v>
      </c>
      <c r="D162" s="19" t="s">
        <v>181</v>
      </c>
      <c r="E162" s="7" t="s">
        <v>846</v>
      </c>
      <c r="G162" s="9">
        <f t="shared" si="4"/>
        <v>0</v>
      </c>
    </row>
    <row r="163" spans="1:8" ht="25" x14ac:dyDescent="0.25">
      <c r="A163" s="19" t="s">
        <v>29</v>
      </c>
      <c r="B163" s="5">
        <v>592173362</v>
      </c>
      <c r="C163" s="6" t="s">
        <v>847</v>
      </c>
      <c r="D163" s="19" t="s">
        <v>125</v>
      </c>
      <c r="E163" s="7" t="s">
        <v>848</v>
      </c>
      <c r="G163" s="9">
        <f t="shared" si="4"/>
        <v>0</v>
      </c>
    </row>
    <row r="164" spans="1:8" ht="25" x14ac:dyDescent="0.25">
      <c r="A164" s="19" t="s">
        <v>32</v>
      </c>
      <c r="B164" s="5" t="s">
        <v>260</v>
      </c>
      <c r="C164" s="6" t="s">
        <v>849</v>
      </c>
      <c r="D164" s="19" t="s">
        <v>81</v>
      </c>
      <c r="E164" s="7" t="s">
        <v>850</v>
      </c>
      <c r="G164" s="9">
        <f t="shared" si="4"/>
        <v>0</v>
      </c>
    </row>
    <row r="165" spans="1:8" ht="25" x14ac:dyDescent="0.25">
      <c r="A165" s="19" t="s">
        <v>35</v>
      </c>
      <c r="B165" s="5" t="s">
        <v>260</v>
      </c>
      <c r="C165" s="6" t="s">
        <v>851</v>
      </c>
      <c r="D165" s="19" t="s">
        <v>81</v>
      </c>
      <c r="E165" s="7" t="s">
        <v>149</v>
      </c>
      <c r="G165" s="9">
        <f t="shared" si="4"/>
        <v>0</v>
      </c>
    </row>
    <row r="166" spans="1:8" ht="37.5" x14ac:dyDescent="0.25">
      <c r="A166" s="19" t="s">
        <v>38</v>
      </c>
      <c r="B166" s="5" t="s">
        <v>267</v>
      </c>
      <c r="C166" s="6" t="s">
        <v>852</v>
      </c>
      <c r="D166" s="19" t="s">
        <v>125</v>
      </c>
      <c r="E166" s="7" t="s">
        <v>278</v>
      </c>
      <c r="F166" s="8"/>
      <c r="G166" s="9">
        <f t="shared" si="4"/>
        <v>0</v>
      </c>
      <c r="H166" s="4"/>
    </row>
    <row r="167" spans="1:8" x14ac:dyDescent="0.25">
      <c r="A167" s="19" t="s">
        <v>41</v>
      </c>
      <c r="B167" s="5" t="s">
        <v>270</v>
      </c>
      <c r="C167" s="6" t="s">
        <v>271</v>
      </c>
      <c r="D167" s="19" t="s">
        <v>125</v>
      </c>
      <c r="E167" s="7" t="s">
        <v>278</v>
      </c>
      <c r="F167" s="8"/>
      <c r="G167" s="9">
        <f t="shared" si="4"/>
        <v>0</v>
      </c>
      <c r="H167" s="4"/>
    </row>
    <row r="168" spans="1:8" x14ac:dyDescent="0.25">
      <c r="A168" s="19" t="s">
        <v>44</v>
      </c>
      <c r="B168" s="5" t="s">
        <v>272</v>
      </c>
      <c r="C168" s="85" t="s">
        <v>273</v>
      </c>
      <c r="D168" s="19" t="s">
        <v>125</v>
      </c>
      <c r="E168" s="7" t="s">
        <v>278</v>
      </c>
      <c r="F168" s="8"/>
      <c r="G168" s="9">
        <f>E168*F168</f>
        <v>0</v>
      </c>
      <c r="H168" s="4"/>
    </row>
    <row r="169" spans="1:8" x14ac:dyDescent="0.25">
      <c r="A169" s="19" t="s">
        <v>47</v>
      </c>
      <c r="B169" s="5" t="s">
        <v>274</v>
      </c>
      <c r="C169" s="6" t="s">
        <v>275</v>
      </c>
      <c r="D169" s="19" t="s">
        <v>125</v>
      </c>
      <c r="E169" s="7" t="s">
        <v>278</v>
      </c>
      <c r="F169" s="8"/>
      <c r="G169" s="9">
        <f>E169*F169</f>
        <v>0</v>
      </c>
      <c r="H169" s="4"/>
    </row>
    <row r="170" spans="1:8" ht="25" x14ac:dyDescent="0.25">
      <c r="A170" s="19" t="s">
        <v>51</v>
      </c>
      <c r="B170" s="5" t="s">
        <v>627</v>
      </c>
      <c r="C170" s="6" t="s">
        <v>853</v>
      </c>
      <c r="D170" s="19" t="s">
        <v>85</v>
      </c>
      <c r="E170" s="7" t="s">
        <v>854</v>
      </c>
      <c r="G170" s="9">
        <f t="shared" si="4"/>
        <v>0</v>
      </c>
    </row>
    <row r="171" spans="1:8" x14ac:dyDescent="0.25">
      <c r="A171" s="19" t="s">
        <v>53</v>
      </c>
      <c r="B171" s="5" t="s">
        <v>855</v>
      </c>
      <c r="C171" s="6" t="s">
        <v>856</v>
      </c>
      <c r="D171" s="19" t="s">
        <v>85</v>
      </c>
      <c r="E171" s="7" t="s">
        <v>138</v>
      </c>
      <c r="G171" s="9">
        <f t="shared" si="4"/>
        <v>0</v>
      </c>
    </row>
    <row r="172" spans="1:8" s="22" customFormat="1" x14ac:dyDescent="0.25">
      <c r="A172" s="370"/>
      <c r="B172" s="14"/>
      <c r="C172" s="10"/>
      <c r="D172" s="370"/>
      <c r="E172" s="12"/>
      <c r="F172" s="371"/>
      <c r="G172" s="11"/>
      <c r="H172" s="54"/>
    </row>
    <row r="173" spans="1:8" ht="13" x14ac:dyDescent="0.3">
      <c r="B173" s="5"/>
      <c r="C173" s="6" t="s">
        <v>131</v>
      </c>
      <c r="E173" s="7"/>
      <c r="G173" s="3">
        <f>SUM(G161:G172)</f>
        <v>0</v>
      </c>
    </row>
    <row r="174" spans="1:8" ht="13" x14ac:dyDescent="0.3">
      <c r="B174" s="5"/>
      <c r="C174" s="6"/>
      <c r="E174" s="7"/>
      <c r="G174" s="3"/>
    </row>
    <row r="175" spans="1:8" ht="15" customHeight="1" x14ac:dyDescent="0.25">
      <c r="A175" s="19" t="s">
        <v>41</v>
      </c>
      <c r="B175" s="5"/>
      <c r="C175" s="6" t="s">
        <v>76</v>
      </c>
      <c r="E175" s="7"/>
      <c r="G175" s="9"/>
    </row>
    <row r="176" spans="1:8" x14ac:dyDescent="0.25">
      <c r="A176" s="370"/>
      <c r="B176" s="14"/>
      <c r="C176" s="10"/>
      <c r="E176" s="7"/>
      <c r="G176" s="9"/>
    </row>
    <row r="177" spans="1:9" ht="13" x14ac:dyDescent="0.3">
      <c r="A177" s="19" t="s">
        <v>23</v>
      </c>
      <c r="B177" s="5" t="s">
        <v>286</v>
      </c>
      <c r="C177" s="6" t="s">
        <v>630</v>
      </c>
      <c r="D177" s="19" t="s">
        <v>49</v>
      </c>
      <c r="E177" s="7" t="s">
        <v>50</v>
      </c>
      <c r="G177" s="3">
        <f>SUM(G80:G84)*E177%</f>
        <v>0</v>
      </c>
    </row>
    <row r="178" spans="1:9" ht="13" x14ac:dyDescent="0.3">
      <c r="B178" s="5"/>
      <c r="C178" s="6"/>
      <c r="E178" s="7"/>
      <c r="G178" s="3"/>
    </row>
    <row r="179" spans="1:9" ht="13" x14ac:dyDescent="0.3">
      <c r="B179" s="5"/>
      <c r="C179" s="6"/>
      <c r="E179" s="7"/>
      <c r="G179" s="3"/>
    </row>
    <row r="180" spans="1:9" ht="13" x14ac:dyDescent="0.3">
      <c r="B180" s="5"/>
      <c r="C180" s="6"/>
      <c r="E180" s="7"/>
      <c r="G180" s="3"/>
    </row>
    <row r="181" spans="1:9" ht="13.5" thickBot="1" x14ac:dyDescent="0.35">
      <c r="A181" s="55" t="s">
        <v>26</v>
      </c>
      <c r="B181" s="5"/>
      <c r="C181" s="26" t="s">
        <v>288</v>
      </c>
      <c r="E181" s="7"/>
      <c r="G181" s="9"/>
    </row>
    <row r="182" spans="1:9" x14ac:dyDescent="0.25">
      <c r="A182" s="56"/>
      <c r="B182" s="43"/>
      <c r="C182" s="27"/>
      <c r="E182" s="7"/>
      <c r="G182" s="9"/>
    </row>
    <row r="183" spans="1:9" x14ac:dyDescent="0.25">
      <c r="A183" s="19" t="s">
        <v>23</v>
      </c>
      <c r="B183" s="5"/>
      <c r="C183" s="6" t="s">
        <v>631</v>
      </c>
      <c r="E183" s="7"/>
      <c r="G183" s="9">
        <f>G200</f>
        <v>0</v>
      </c>
      <c r="H183" s="4"/>
      <c r="I183" s="17"/>
    </row>
    <row r="184" spans="1:9" x14ac:dyDescent="0.25">
      <c r="A184" s="19" t="s">
        <v>26</v>
      </c>
      <c r="B184" s="5"/>
      <c r="C184" s="6" t="s">
        <v>289</v>
      </c>
      <c r="E184" s="7"/>
      <c r="G184" s="9">
        <f>G210</f>
        <v>0</v>
      </c>
      <c r="H184" s="4"/>
      <c r="I184" s="17"/>
    </row>
    <row r="185" spans="1:9" x14ac:dyDescent="0.25">
      <c r="A185" s="19" t="s">
        <v>29</v>
      </c>
      <c r="B185" s="5"/>
      <c r="C185" s="6" t="s">
        <v>290</v>
      </c>
      <c r="E185" s="7"/>
      <c r="G185" s="9">
        <f>G221</f>
        <v>0</v>
      </c>
      <c r="H185" s="4"/>
      <c r="I185" s="17"/>
    </row>
    <row r="186" spans="1:9" x14ac:dyDescent="0.25">
      <c r="A186" s="19" t="s">
        <v>32</v>
      </c>
      <c r="B186" s="5"/>
      <c r="C186" s="6" t="s">
        <v>632</v>
      </c>
      <c r="E186" s="7"/>
      <c r="G186" s="9">
        <f>G237</f>
        <v>0</v>
      </c>
      <c r="H186" s="4"/>
    </row>
    <row r="187" spans="1:9" s="22" customFormat="1" x14ac:dyDescent="0.25">
      <c r="A187" s="370"/>
      <c r="B187" s="14"/>
      <c r="C187" s="10"/>
      <c r="D187" s="370"/>
      <c r="E187" s="12"/>
      <c r="F187" s="371"/>
      <c r="G187" s="11"/>
      <c r="H187" s="54"/>
      <c r="I187" s="366"/>
    </row>
    <row r="188" spans="1:9" ht="13" x14ac:dyDescent="0.3">
      <c r="B188" s="5"/>
      <c r="C188" s="6" t="s">
        <v>131</v>
      </c>
      <c r="E188" s="7"/>
      <c r="G188" s="3">
        <f>SUM(G183:G187)</f>
        <v>0</v>
      </c>
    </row>
    <row r="189" spans="1:9" ht="13" x14ac:dyDescent="0.3">
      <c r="B189" s="5"/>
      <c r="C189" s="6"/>
      <c r="E189" s="7"/>
      <c r="G189" s="3"/>
    </row>
    <row r="190" spans="1:9" ht="13" x14ac:dyDescent="0.3">
      <c r="B190" s="5"/>
      <c r="C190" s="6"/>
      <c r="E190" s="7"/>
      <c r="G190" s="3"/>
    </row>
    <row r="191" spans="1:9" x14ac:dyDescent="0.25">
      <c r="A191" s="19" t="s">
        <v>23</v>
      </c>
      <c r="B191" s="5"/>
      <c r="C191" s="6" t="s">
        <v>631</v>
      </c>
      <c r="E191" s="7"/>
      <c r="F191" s="8"/>
      <c r="G191" s="9"/>
    </row>
    <row r="192" spans="1:9" x14ac:dyDescent="0.25">
      <c r="A192" s="370"/>
      <c r="B192" s="14"/>
      <c r="C192" s="10"/>
      <c r="E192" s="7"/>
      <c r="F192" s="8"/>
      <c r="G192" s="9"/>
    </row>
    <row r="193" spans="1:10" ht="25" x14ac:dyDescent="0.25">
      <c r="A193" s="19" t="s">
        <v>23</v>
      </c>
      <c r="B193" s="57" t="s">
        <v>668</v>
      </c>
      <c r="C193" s="6" t="s">
        <v>857</v>
      </c>
      <c r="D193" s="19" t="s">
        <v>85</v>
      </c>
      <c r="E193" s="7" t="s">
        <v>160</v>
      </c>
      <c r="F193" s="8"/>
      <c r="G193" s="9">
        <f>E193*F193</f>
        <v>0</v>
      </c>
      <c r="H193" s="86"/>
      <c r="J193" s="80"/>
    </row>
    <row r="194" spans="1:10" ht="37.5" x14ac:dyDescent="0.25">
      <c r="A194" s="19" t="s">
        <v>26</v>
      </c>
      <c r="B194" s="57" t="s">
        <v>201</v>
      </c>
      <c r="C194" s="6" t="s">
        <v>858</v>
      </c>
      <c r="D194" s="19" t="s">
        <v>85</v>
      </c>
      <c r="E194" s="7" t="s">
        <v>475</v>
      </c>
      <c r="F194" s="8"/>
      <c r="G194" s="9">
        <f>E194*F194</f>
        <v>0</v>
      </c>
      <c r="H194" s="86"/>
      <c r="J194" s="80"/>
    </row>
    <row r="195" spans="1:10" ht="25" x14ac:dyDescent="0.25">
      <c r="A195" s="19" t="s">
        <v>29</v>
      </c>
      <c r="B195" s="57" t="s">
        <v>120</v>
      </c>
      <c r="C195" s="6" t="s">
        <v>859</v>
      </c>
      <c r="D195" s="19" t="s">
        <v>85</v>
      </c>
      <c r="E195" s="7" t="s">
        <v>448</v>
      </c>
      <c r="F195" s="8"/>
      <c r="G195" s="9">
        <f>E195*F195</f>
        <v>0</v>
      </c>
      <c r="H195" s="86"/>
      <c r="J195" s="80"/>
    </row>
    <row r="196" spans="1:10" ht="25" x14ac:dyDescent="0.25">
      <c r="A196" s="19" t="s">
        <v>32</v>
      </c>
      <c r="B196" s="57">
        <v>60510008</v>
      </c>
      <c r="C196" s="6" t="s">
        <v>860</v>
      </c>
      <c r="D196" s="19" t="s">
        <v>85</v>
      </c>
      <c r="E196" s="7" t="s">
        <v>475</v>
      </c>
      <c r="F196" s="8"/>
      <c r="G196" s="9">
        <f>E196*F196</f>
        <v>0</v>
      </c>
      <c r="H196" s="86"/>
      <c r="J196" s="80"/>
    </row>
    <row r="197" spans="1:10" x14ac:dyDescent="0.25">
      <c r="B197" s="5"/>
      <c r="C197" s="6"/>
      <c r="E197" s="7"/>
      <c r="F197" s="8"/>
      <c r="G197" s="11">
        <f>SUM(G193:G196)</f>
        <v>0</v>
      </c>
    </row>
    <row r="198" spans="1:10" x14ac:dyDescent="0.25">
      <c r="A198" s="19" t="s">
        <v>35</v>
      </c>
      <c r="B198" s="5" t="s">
        <v>538</v>
      </c>
      <c r="C198" s="6" t="s">
        <v>315</v>
      </c>
      <c r="D198" s="19" t="s">
        <v>49</v>
      </c>
      <c r="E198" s="7" t="s">
        <v>50</v>
      </c>
      <c r="F198" s="8"/>
      <c r="G198" s="9">
        <f>G197*E198%</f>
        <v>0</v>
      </c>
    </row>
    <row r="199" spans="1:10" s="22" customFormat="1" x14ac:dyDescent="0.25">
      <c r="A199" s="370"/>
      <c r="B199" s="14"/>
      <c r="C199" s="10"/>
      <c r="D199" s="370"/>
      <c r="E199" s="12"/>
      <c r="F199" s="368"/>
      <c r="G199" s="11"/>
      <c r="H199" s="54"/>
      <c r="I199" s="366"/>
      <c r="J199" s="366"/>
    </row>
    <row r="200" spans="1:10" ht="13" x14ac:dyDescent="0.3">
      <c r="B200" s="5"/>
      <c r="C200" s="6" t="s">
        <v>131</v>
      </c>
      <c r="E200" s="7"/>
      <c r="F200" s="8"/>
      <c r="G200" s="3">
        <f>SUM(G197:G199)</f>
        <v>0</v>
      </c>
    </row>
    <row r="201" spans="1:10" ht="13" x14ac:dyDescent="0.3">
      <c r="B201" s="5"/>
      <c r="C201" s="6"/>
      <c r="E201" s="7"/>
      <c r="F201" s="8"/>
      <c r="G201" s="3"/>
    </row>
    <row r="202" spans="1:10" ht="14.25" customHeight="1" x14ac:dyDescent="0.25">
      <c r="A202" s="19" t="s">
        <v>26</v>
      </c>
      <c r="B202" s="5"/>
      <c r="C202" s="6" t="s">
        <v>289</v>
      </c>
      <c r="E202" s="7"/>
      <c r="G202" s="9"/>
    </row>
    <row r="203" spans="1:10" x14ac:dyDescent="0.25">
      <c r="A203" s="370"/>
      <c r="B203" s="14"/>
      <c r="C203" s="10"/>
      <c r="E203" s="7"/>
      <c r="G203" s="9"/>
    </row>
    <row r="204" spans="1:10" ht="37.5" x14ac:dyDescent="0.25">
      <c r="A204" s="19" t="s">
        <v>23</v>
      </c>
      <c r="B204" s="5" t="s">
        <v>293</v>
      </c>
      <c r="C204" s="6" t="s">
        <v>644</v>
      </c>
      <c r="D204" s="19" t="s">
        <v>125</v>
      </c>
      <c r="E204" s="58">
        <v>2</v>
      </c>
      <c r="F204" s="8"/>
      <c r="G204" s="9">
        <f>E204*F204</f>
        <v>0</v>
      </c>
      <c r="H204" s="4"/>
    </row>
    <row r="205" spans="1:10" ht="37.5" x14ac:dyDescent="0.25">
      <c r="A205" s="19" t="s">
        <v>26</v>
      </c>
      <c r="B205" s="5" t="s">
        <v>295</v>
      </c>
      <c r="C205" s="6" t="s">
        <v>645</v>
      </c>
      <c r="D205" s="19" t="s">
        <v>125</v>
      </c>
      <c r="E205" s="58">
        <v>2</v>
      </c>
      <c r="F205" s="8"/>
      <c r="G205" s="9">
        <f>E205*F205</f>
        <v>0</v>
      </c>
      <c r="H205" s="4"/>
    </row>
    <row r="206" spans="1:10" x14ac:dyDescent="0.25">
      <c r="A206" s="19" t="s">
        <v>29</v>
      </c>
      <c r="B206" s="5" t="s">
        <v>297</v>
      </c>
      <c r="C206" s="6" t="s">
        <v>313</v>
      </c>
      <c r="D206" s="19" t="s">
        <v>125</v>
      </c>
      <c r="E206" s="58">
        <v>1</v>
      </c>
      <c r="F206" s="8"/>
      <c r="G206" s="9">
        <f>E206*F206</f>
        <v>0</v>
      </c>
      <c r="H206" s="4"/>
    </row>
    <row r="207" spans="1:10" x14ac:dyDescent="0.25">
      <c r="B207" s="5"/>
      <c r="C207" s="6"/>
      <c r="E207" s="7"/>
      <c r="G207" s="11">
        <f>SUM(G204:G206)</f>
        <v>0</v>
      </c>
    </row>
    <row r="208" spans="1:10" x14ac:dyDescent="0.25">
      <c r="A208" s="19" t="s">
        <v>32</v>
      </c>
      <c r="B208" s="5" t="s">
        <v>314</v>
      </c>
      <c r="C208" s="6" t="s">
        <v>315</v>
      </c>
      <c r="D208" s="19" t="s">
        <v>49</v>
      </c>
      <c r="E208" s="7" t="s">
        <v>50</v>
      </c>
      <c r="G208" s="9">
        <f>G207*E208%</f>
        <v>0</v>
      </c>
    </row>
    <row r="209" spans="1:8" s="22" customFormat="1" x14ac:dyDescent="0.25">
      <c r="A209" s="370"/>
      <c r="B209" s="14"/>
      <c r="C209" s="10"/>
      <c r="D209" s="370"/>
      <c r="E209" s="12"/>
      <c r="F209" s="371"/>
      <c r="G209" s="11"/>
      <c r="H209" s="54"/>
    </row>
    <row r="210" spans="1:8" ht="13" x14ac:dyDescent="0.3">
      <c r="B210" s="5"/>
      <c r="C210" s="6" t="s">
        <v>131</v>
      </c>
      <c r="E210" s="7"/>
      <c r="G210" s="3">
        <f>SUM(G207:G209)</f>
        <v>0</v>
      </c>
    </row>
    <row r="211" spans="1:8" ht="13" x14ac:dyDescent="0.3">
      <c r="B211" s="5"/>
      <c r="C211" s="6"/>
      <c r="E211" s="7"/>
      <c r="G211" s="3"/>
    </row>
    <row r="212" spans="1:8" x14ac:dyDescent="0.25">
      <c r="A212" s="19" t="s">
        <v>29</v>
      </c>
      <c r="B212" s="5"/>
      <c r="C212" s="6" t="s">
        <v>290</v>
      </c>
      <c r="E212" s="7"/>
      <c r="G212" s="9"/>
    </row>
    <row r="213" spans="1:8" x14ac:dyDescent="0.25">
      <c r="A213" s="370"/>
      <c r="B213" s="14"/>
      <c r="C213" s="10"/>
      <c r="E213" s="7"/>
      <c r="G213" s="9"/>
    </row>
    <row r="214" spans="1:8" ht="37.5" x14ac:dyDescent="0.25">
      <c r="A214" s="19" t="s">
        <v>23</v>
      </c>
      <c r="B214" s="5" t="s">
        <v>316</v>
      </c>
      <c r="C214" s="87" t="s">
        <v>647</v>
      </c>
      <c r="D214" s="19" t="s">
        <v>85</v>
      </c>
      <c r="E214" s="7" t="s">
        <v>720</v>
      </c>
      <c r="G214" s="9">
        <f>E214*F214</f>
        <v>0</v>
      </c>
    </row>
    <row r="215" spans="1:8" s="13" customFormat="1" ht="37.5" x14ac:dyDescent="0.25">
      <c r="A215" s="19" t="s">
        <v>26</v>
      </c>
      <c r="B215" s="5" t="s">
        <v>319</v>
      </c>
      <c r="C215" s="6" t="s">
        <v>861</v>
      </c>
      <c r="D215" s="5" t="s">
        <v>125</v>
      </c>
      <c r="E215" s="7" t="s">
        <v>130</v>
      </c>
      <c r="F215" s="72"/>
      <c r="G215" s="9">
        <f>E215*F215</f>
        <v>0</v>
      </c>
      <c r="H215" s="4"/>
    </row>
    <row r="216" spans="1:8" ht="37.5" x14ac:dyDescent="0.25">
      <c r="A216" s="19" t="s">
        <v>29</v>
      </c>
      <c r="B216" s="5" t="s">
        <v>322</v>
      </c>
      <c r="C216" s="6" t="s">
        <v>862</v>
      </c>
      <c r="D216" s="19" t="s">
        <v>125</v>
      </c>
      <c r="E216" s="7" t="s">
        <v>130</v>
      </c>
      <c r="G216" s="9">
        <f>E216*F216</f>
        <v>0</v>
      </c>
      <c r="H216" s="8"/>
    </row>
    <row r="217" spans="1:8" x14ac:dyDescent="0.25">
      <c r="A217" s="19" t="s">
        <v>32</v>
      </c>
      <c r="B217" s="5" t="s">
        <v>324</v>
      </c>
      <c r="C217" s="6" t="s">
        <v>553</v>
      </c>
      <c r="D217" s="19" t="s">
        <v>129</v>
      </c>
      <c r="E217" s="7" t="s">
        <v>130</v>
      </c>
      <c r="G217" s="9">
        <f>E217*F217</f>
        <v>0</v>
      </c>
    </row>
    <row r="218" spans="1:8" x14ac:dyDescent="0.25">
      <c r="B218" s="5"/>
      <c r="C218" s="6"/>
      <c r="E218" s="7"/>
      <c r="G218" s="11">
        <f>SUM(G214:G217)</f>
        <v>0</v>
      </c>
    </row>
    <row r="219" spans="1:8" x14ac:dyDescent="0.25">
      <c r="A219" s="19" t="s">
        <v>35</v>
      </c>
      <c r="B219" s="5" t="s">
        <v>314</v>
      </c>
      <c r="C219" s="6" t="s">
        <v>315</v>
      </c>
      <c r="D219" s="19" t="s">
        <v>49</v>
      </c>
      <c r="E219" s="7" t="s">
        <v>50</v>
      </c>
      <c r="G219" s="9">
        <f>G218*E219%</f>
        <v>0</v>
      </c>
    </row>
    <row r="220" spans="1:8" s="22" customFormat="1" x14ac:dyDescent="0.25">
      <c r="A220" s="370"/>
      <c r="B220" s="14"/>
      <c r="C220" s="10"/>
      <c r="D220" s="370"/>
      <c r="E220" s="12"/>
      <c r="F220" s="371"/>
      <c r="G220" s="11"/>
      <c r="H220" s="54"/>
    </row>
    <row r="221" spans="1:8" ht="13" x14ac:dyDescent="0.3">
      <c r="B221" s="5"/>
      <c r="C221" s="6" t="s">
        <v>131</v>
      </c>
      <c r="E221" s="7"/>
      <c r="G221" s="3">
        <f>SUM(G218:G220)</f>
        <v>0</v>
      </c>
    </row>
    <row r="222" spans="1:8" ht="13" x14ac:dyDescent="0.3">
      <c r="B222" s="5"/>
      <c r="C222" s="6"/>
      <c r="E222" s="7"/>
      <c r="G222" s="3"/>
    </row>
    <row r="223" spans="1:8" x14ac:dyDescent="0.25">
      <c r="A223" s="19" t="s">
        <v>32</v>
      </c>
      <c r="B223" s="5"/>
      <c r="C223" s="6" t="s">
        <v>332</v>
      </c>
      <c r="E223" s="7"/>
      <c r="F223" s="8"/>
      <c r="G223" s="9"/>
    </row>
    <row r="224" spans="1:8" x14ac:dyDescent="0.25">
      <c r="A224" s="370"/>
      <c r="B224" s="14"/>
      <c r="C224" s="10"/>
      <c r="E224" s="7"/>
      <c r="F224" s="8"/>
      <c r="G224" s="9"/>
    </row>
    <row r="225" spans="1:12" ht="25" x14ac:dyDescent="0.25">
      <c r="A225" s="19" t="s">
        <v>23</v>
      </c>
      <c r="B225" s="5" t="s">
        <v>333</v>
      </c>
      <c r="C225" s="6" t="s">
        <v>334</v>
      </c>
      <c r="D225" s="19" t="s">
        <v>125</v>
      </c>
      <c r="E225" s="58">
        <v>5</v>
      </c>
      <c r="F225" s="8"/>
      <c r="G225" s="9">
        <f t="shared" ref="G225:G232" si="5">E225*F225</f>
        <v>0</v>
      </c>
    </row>
    <row r="226" spans="1:12" x14ac:dyDescent="0.25">
      <c r="A226" s="19" t="s">
        <v>26</v>
      </c>
      <c r="B226" s="5" t="s">
        <v>335</v>
      </c>
      <c r="C226" s="6" t="s">
        <v>863</v>
      </c>
      <c r="D226" s="19" t="s">
        <v>125</v>
      </c>
      <c r="E226" s="58">
        <v>5</v>
      </c>
      <c r="F226" s="8"/>
      <c r="G226" s="9">
        <f t="shared" si="5"/>
        <v>0</v>
      </c>
    </row>
    <row r="227" spans="1:12" x14ac:dyDescent="0.25">
      <c r="A227" s="19" t="s">
        <v>29</v>
      </c>
      <c r="B227" s="5" t="s">
        <v>337</v>
      </c>
      <c r="C227" s="6" t="s">
        <v>338</v>
      </c>
      <c r="D227" s="19" t="s">
        <v>125</v>
      </c>
      <c r="E227" s="58">
        <v>10</v>
      </c>
      <c r="F227" s="8"/>
      <c r="G227" s="9">
        <f t="shared" si="5"/>
        <v>0</v>
      </c>
    </row>
    <row r="228" spans="1:12" ht="37.5" x14ac:dyDescent="0.25">
      <c r="A228" s="19" t="s">
        <v>32</v>
      </c>
      <c r="B228" s="5" t="s">
        <v>339</v>
      </c>
      <c r="C228" s="6" t="s">
        <v>864</v>
      </c>
      <c r="D228" s="19" t="s">
        <v>181</v>
      </c>
      <c r="E228" s="58">
        <v>32</v>
      </c>
      <c r="F228" s="8"/>
      <c r="G228" s="9">
        <f t="shared" si="5"/>
        <v>0</v>
      </c>
    </row>
    <row r="229" spans="1:12" ht="50" x14ac:dyDescent="0.25">
      <c r="A229" s="19" t="s">
        <v>35</v>
      </c>
      <c r="B229" s="5" t="s">
        <v>341</v>
      </c>
      <c r="C229" s="6" t="s">
        <v>865</v>
      </c>
      <c r="D229" s="19" t="s">
        <v>85</v>
      </c>
      <c r="E229" s="58">
        <v>115</v>
      </c>
      <c r="F229" s="8"/>
      <c r="G229" s="9">
        <f t="shared" si="5"/>
        <v>0</v>
      </c>
    </row>
    <row r="230" spans="1:12" ht="37.5" x14ac:dyDescent="0.25">
      <c r="A230" s="19" t="s">
        <v>38</v>
      </c>
      <c r="B230" s="5" t="s">
        <v>343</v>
      </c>
      <c r="C230" s="6" t="s">
        <v>866</v>
      </c>
      <c r="D230" s="19" t="s">
        <v>125</v>
      </c>
      <c r="E230" s="58">
        <v>117</v>
      </c>
      <c r="F230" s="8"/>
      <c r="G230" s="9">
        <f t="shared" si="5"/>
        <v>0</v>
      </c>
    </row>
    <row r="231" spans="1:12" ht="25" x14ac:dyDescent="0.25">
      <c r="A231" s="19" t="s">
        <v>41</v>
      </c>
      <c r="B231" s="5" t="s">
        <v>345</v>
      </c>
      <c r="C231" s="6" t="s">
        <v>867</v>
      </c>
      <c r="D231" s="19" t="s">
        <v>181</v>
      </c>
      <c r="E231" s="58">
        <v>29</v>
      </c>
      <c r="F231" s="8"/>
      <c r="G231" s="9">
        <f t="shared" si="5"/>
        <v>0</v>
      </c>
    </row>
    <row r="232" spans="1:12" ht="25" x14ac:dyDescent="0.25">
      <c r="A232" s="19" t="s">
        <v>44</v>
      </c>
      <c r="B232" s="5" t="s">
        <v>347</v>
      </c>
      <c r="C232" s="6" t="s">
        <v>868</v>
      </c>
      <c r="D232" s="19" t="s">
        <v>181</v>
      </c>
      <c r="E232" s="58">
        <v>4</v>
      </c>
      <c r="F232" s="8"/>
      <c r="G232" s="9">
        <f t="shared" si="5"/>
        <v>0</v>
      </c>
    </row>
    <row r="233" spans="1:12" x14ac:dyDescent="0.25">
      <c r="A233" s="19" t="s">
        <v>47</v>
      </c>
      <c r="B233" s="5" t="s">
        <v>349</v>
      </c>
      <c r="C233" s="6" t="s">
        <v>657</v>
      </c>
      <c r="D233" s="19" t="s">
        <v>125</v>
      </c>
      <c r="E233" s="58">
        <v>1</v>
      </c>
      <c r="F233" s="8"/>
      <c r="G233" s="9">
        <f>E233*F233</f>
        <v>0</v>
      </c>
    </row>
    <row r="234" spans="1:12" x14ac:dyDescent="0.25">
      <c r="B234" s="5"/>
      <c r="C234" s="6"/>
      <c r="E234" s="7"/>
      <c r="F234" s="8"/>
      <c r="G234" s="11">
        <f>SUM(G225:G233)</f>
        <v>0</v>
      </c>
    </row>
    <row r="235" spans="1:12" x14ac:dyDescent="0.25">
      <c r="A235" s="19" t="s">
        <v>51</v>
      </c>
      <c r="B235" s="5" t="s">
        <v>365</v>
      </c>
      <c r="C235" s="6" t="s">
        <v>315</v>
      </c>
      <c r="D235" s="19" t="s">
        <v>49</v>
      </c>
      <c r="E235" s="7" t="s">
        <v>50</v>
      </c>
      <c r="F235" s="8"/>
      <c r="G235" s="9">
        <f>G234*E235%</f>
        <v>0</v>
      </c>
    </row>
    <row r="236" spans="1:12" x14ac:dyDescent="0.25">
      <c r="A236" s="370"/>
      <c r="B236" s="14"/>
      <c r="C236" s="10"/>
      <c r="D236" s="370"/>
      <c r="E236" s="12"/>
      <c r="F236" s="368"/>
      <c r="G236" s="11"/>
      <c r="H236" s="54"/>
      <c r="I236" s="366"/>
      <c r="J236" s="366"/>
    </row>
    <row r="237" spans="1:12" s="22" customFormat="1" ht="13" x14ac:dyDescent="0.3">
      <c r="A237" s="19"/>
      <c r="B237" s="5"/>
      <c r="C237" s="6" t="s">
        <v>131</v>
      </c>
      <c r="D237" s="19"/>
      <c r="E237" s="7"/>
      <c r="F237" s="8"/>
      <c r="G237" s="3">
        <f>SUM(G234:G236)</f>
        <v>0</v>
      </c>
      <c r="H237" s="18"/>
      <c r="I237" s="20"/>
      <c r="J237" s="20"/>
      <c r="K237" s="366"/>
      <c r="L237" s="366"/>
    </row>
    <row r="238" spans="1:12" ht="13" x14ac:dyDescent="0.3">
      <c r="B238" s="5"/>
      <c r="C238" s="6"/>
      <c r="E238" s="7"/>
      <c r="F238" s="8"/>
      <c r="G238" s="3"/>
    </row>
    <row r="239" spans="1:12" ht="13" x14ac:dyDescent="0.3">
      <c r="B239" s="5"/>
      <c r="C239" s="6"/>
      <c r="E239" s="7"/>
      <c r="G239" s="3"/>
    </row>
    <row r="240" spans="1:12" ht="13.5" thickBot="1" x14ac:dyDescent="0.35">
      <c r="A240" s="34" t="s">
        <v>32</v>
      </c>
      <c r="B240" s="5"/>
      <c r="C240" s="26" t="s">
        <v>65</v>
      </c>
      <c r="D240" s="5"/>
      <c r="E240" s="7"/>
      <c r="F240" s="72"/>
      <c r="G240" s="9"/>
      <c r="H240" s="4"/>
      <c r="I240" s="13"/>
      <c r="J240" s="4"/>
      <c r="K240" s="13" t="s">
        <v>371</v>
      </c>
      <c r="L240" s="13"/>
    </row>
    <row r="241" spans="1:12" s="13" customFormat="1" ht="16.5" customHeight="1" x14ac:dyDescent="0.3">
      <c r="A241" s="43"/>
      <c r="B241" s="43"/>
      <c r="C241" s="27"/>
      <c r="D241" s="5"/>
      <c r="E241" s="7"/>
      <c r="F241" s="72"/>
      <c r="G241" s="9"/>
      <c r="H241" s="4"/>
      <c r="J241" s="4"/>
      <c r="K241" s="69"/>
      <c r="L241" s="68"/>
    </row>
    <row r="242" spans="1:12" ht="38" x14ac:dyDescent="0.3">
      <c r="A242" s="5" t="s">
        <v>23</v>
      </c>
      <c r="B242" s="5" t="s">
        <v>389</v>
      </c>
      <c r="C242" s="60" t="s">
        <v>869</v>
      </c>
      <c r="D242" s="19" t="s">
        <v>81</v>
      </c>
      <c r="E242" s="58">
        <v>3.3</v>
      </c>
      <c r="F242" s="8"/>
      <c r="G242" s="9">
        <f t="shared" ref="G242:G261" si="6">E242*F242</f>
        <v>0</v>
      </c>
      <c r="H242" s="4"/>
      <c r="J242" s="20">
        <v>2</v>
      </c>
      <c r="K242" s="81">
        <f t="shared" ref="K242:K252" si="7">E242*J242</f>
        <v>6.6</v>
      </c>
      <c r="L242" s="13" t="s">
        <v>659</v>
      </c>
    </row>
    <row r="243" spans="1:12" ht="13" x14ac:dyDescent="0.3">
      <c r="A243" s="5" t="s">
        <v>26</v>
      </c>
      <c r="B243" s="5" t="s">
        <v>120</v>
      </c>
      <c r="C243" s="60" t="s">
        <v>660</v>
      </c>
      <c r="D243" s="19" t="s">
        <v>85</v>
      </c>
      <c r="E243" s="58">
        <v>103.3</v>
      </c>
      <c r="F243" s="8"/>
      <c r="G243" s="9">
        <f t="shared" si="6"/>
        <v>0</v>
      </c>
      <c r="H243" s="4"/>
      <c r="J243" s="20">
        <v>1.4999999999999999E-2</v>
      </c>
      <c r="K243" s="108">
        <f t="shared" si="7"/>
        <v>1.5494999999999999</v>
      </c>
      <c r="L243" s="13" t="s">
        <v>661</v>
      </c>
    </row>
    <row r="244" spans="1:12" ht="25.5" x14ac:dyDescent="0.3">
      <c r="A244" s="5" t="s">
        <v>29</v>
      </c>
      <c r="B244" s="5" t="s">
        <v>395</v>
      </c>
      <c r="C244" s="60" t="s">
        <v>662</v>
      </c>
      <c r="D244" s="19" t="s">
        <v>85</v>
      </c>
      <c r="E244" s="58">
        <v>103.3</v>
      </c>
      <c r="F244" s="8"/>
      <c r="G244" s="9">
        <f t="shared" si="6"/>
        <v>0</v>
      </c>
      <c r="H244" s="4"/>
      <c r="J244" s="20">
        <v>0.22</v>
      </c>
      <c r="K244" s="108">
        <f t="shared" si="7"/>
        <v>22.725999999999999</v>
      </c>
      <c r="L244" s="13" t="s">
        <v>663</v>
      </c>
    </row>
    <row r="245" spans="1:12" ht="25" x14ac:dyDescent="0.25">
      <c r="A245" s="5" t="s">
        <v>32</v>
      </c>
      <c r="B245" s="5" t="s">
        <v>664</v>
      </c>
      <c r="C245" s="60" t="s">
        <v>665</v>
      </c>
      <c r="D245" s="19" t="s">
        <v>85</v>
      </c>
      <c r="E245" s="58">
        <v>103.3</v>
      </c>
      <c r="F245" s="8"/>
      <c r="G245" s="9">
        <f t="shared" si="6"/>
        <v>0</v>
      </c>
      <c r="H245" s="4"/>
      <c r="J245" s="20">
        <v>0.55000000000000004</v>
      </c>
      <c r="K245" s="82">
        <f t="shared" si="7"/>
        <v>56.815000000000005</v>
      </c>
      <c r="L245" s="13" t="s">
        <v>388</v>
      </c>
    </row>
    <row r="246" spans="1:12" ht="25" x14ac:dyDescent="0.25">
      <c r="A246" s="5" t="s">
        <v>35</v>
      </c>
      <c r="B246" s="5" t="s">
        <v>372</v>
      </c>
      <c r="C246" s="6" t="s">
        <v>377</v>
      </c>
      <c r="D246" s="19" t="s">
        <v>85</v>
      </c>
      <c r="E246" s="7" t="s">
        <v>824</v>
      </c>
      <c r="F246" s="8"/>
      <c r="G246" s="9">
        <f t="shared" si="6"/>
        <v>0</v>
      </c>
      <c r="H246" s="4"/>
      <c r="J246" s="24" t="s">
        <v>379</v>
      </c>
      <c r="K246" s="80">
        <f t="shared" si="7"/>
        <v>0.03</v>
      </c>
      <c r="L246" s="67" t="s">
        <v>870</v>
      </c>
    </row>
    <row r="247" spans="1:12" ht="25.5" x14ac:dyDescent="0.3">
      <c r="A247" s="5" t="s">
        <v>38</v>
      </c>
      <c r="B247" s="5" t="s">
        <v>381</v>
      </c>
      <c r="C247" s="60" t="s">
        <v>666</v>
      </c>
      <c r="D247" s="19" t="s">
        <v>181</v>
      </c>
      <c r="E247" s="58">
        <v>40</v>
      </c>
      <c r="F247" s="8"/>
      <c r="G247" s="9">
        <f t="shared" si="6"/>
        <v>0</v>
      </c>
      <c r="H247" s="4"/>
      <c r="J247" s="20">
        <v>0.22</v>
      </c>
      <c r="K247" s="81">
        <f t="shared" si="7"/>
        <v>8.8000000000000007</v>
      </c>
      <c r="L247" s="13" t="s">
        <v>376</v>
      </c>
    </row>
    <row r="248" spans="1:12" ht="25" x14ac:dyDescent="0.25">
      <c r="A248" s="5" t="s">
        <v>41</v>
      </c>
      <c r="B248" s="5" t="s">
        <v>389</v>
      </c>
      <c r="C248" s="60" t="s">
        <v>871</v>
      </c>
      <c r="D248" s="19" t="s">
        <v>81</v>
      </c>
      <c r="E248" s="58">
        <v>1.6</v>
      </c>
      <c r="F248" s="8"/>
      <c r="G248" s="9">
        <f t="shared" si="6"/>
        <v>0</v>
      </c>
      <c r="H248" s="4"/>
      <c r="J248" s="20">
        <v>2</v>
      </c>
      <c r="K248" s="82">
        <f t="shared" si="7"/>
        <v>3.2</v>
      </c>
      <c r="L248" s="13" t="s">
        <v>659</v>
      </c>
    </row>
    <row r="249" spans="1:12" ht="25" x14ac:dyDescent="0.25">
      <c r="A249" s="5" t="s">
        <v>44</v>
      </c>
      <c r="B249" s="5" t="s">
        <v>872</v>
      </c>
      <c r="C249" s="60" t="s">
        <v>873</v>
      </c>
      <c r="D249" s="19" t="s">
        <v>81</v>
      </c>
      <c r="E249" s="58">
        <v>4</v>
      </c>
      <c r="F249" s="8"/>
      <c r="G249" s="9">
        <f t="shared" si="6"/>
        <v>0</v>
      </c>
      <c r="H249" s="4"/>
      <c r="J249" s="20">
        <v>0.222</v>
      </c>
      <c r="K249" s="82">
        <f t="shared" si="7"/>
        <v>0.88800000000000001</v>
      </c>
      <c r="L249" s="13" t="s">
        <v>661</v>
      </c>
    </row>
    <row r="250" spans="1:12" ht="25" x14ac:dyDescent="0.25">
      <c r="A250" s="5" t="s">
        <v>47</v>
      </c>
      <c r="B250" s="5" t="s">
        <v>120</v>
      </c>
      <c r="C250" s="60" t="s">
        <v>874</v>
      </c>
      <c r="D250" s="19" t="s">
        <v>85</v>
      </c>
      <c r="E250" s="58">
        <v>118.5</v>
      </c>
      <c r="F250" s="8"/>
      <c r="G250" s="9">
        <f t="shared" si="6"/>
        <v>0</v>
      </c>
      <c r="H250" s="4"/>
      <c r="J250" s="20">
        <v>2E-3</v>
      </c>
      <c r="K250" s="82">
        <f t="shared" si="7"/>
        <v>0.23700000000000002</v>
      </c>
      <c r="L250" s="13" t="s">
        <v>392</v>
      </c>
    </row>
    <row r="251" spans="1:12" ht="25" x14ac:dyDescent="0.25">
      <c r="A251" s="5" t="s">
        <v>51</v>
      </c>
      <c r="B251" s="5" t="s">
        <v>668</v>
      </c>
      <c r="C251" s="60" t="s">
        <v>669</v>
      </c>
      <c r="D251" s="19" t="s">
        <v>125</v>
      </c>
      <c r="E251" s="58">
        <v>2</v>
      </c>
      <c r="F251" s="8"/>
      <c r="G251" s="9">
        <f t="shared" si="6"/>
        <v>0</v>
      </c>
      <c r="H251" s="4"/>
      <c r="J251" s="20">
        <v>0.12</v>
      </c>
      <c r="K251" s="82">
        <f t="shared" si="7"/>
        <v>0.24</v>
      </c>
      <c r="L251" s="13" t="s">
        <v>659</v>
      </c>
    </row>
    <row r="252" spans="1:12" x14ac:dyDescent="0.25">
      <c r="A252" s="5" t="s">
        <v>53</v>
      </c>
      <c r="B252" s="5" t="s">
        <v>282</v>
      </c>
      <c r="C252" s="6" t="s">
        <v>416</v>
      </c>
      <c r="D252" s="19" t="s">
        <v>284</v>
      </c>
      <c r="E252" s="58">
        <v>40</v>
      </c>
      <c r="F252" s="8"/>
      <c r="G252" s="9">
        <f t="shared" si="6"/>
        <v>0</v>
      </c>
      <c r="H252" s="4"/>
      <c r="J252" s="20">
        <v>5.0000000000000001E-3</v>
      </c>
      <c r="K252" s="80">
        <f t="shared" si="7"/>
        <v>0.2</v>
      </c>
      <c r="L252" s="13" t="s">
        <v>659</v>
      </c>
    </row>
    <row r="253" spans="1:12" s="13" customFormat="1" ht="38" x14ac:dyDescent="0.3">
      <c r="A253" s="5" t="s">
        <v>55</v>
      </c>
      <c r="B253" s="5" t="s">
        <v>418</v>
      </c>
      <c r="C253" s="6" t="s">
        <v>875</v>
      </c>
      <c r="D253" s="5" t="s">
        <v>117</v>
      </c>
      <c r="E253" s="7" t="s">
        <v>876</v>
      </c>
      <c r="F253" s="4"/>
      <c r="G253" s="9">
        <f t="shared" si="6"/>
        <v>0</v>
      </c>
      <c r="H253" s="4"/>
      <c r="J253" s="78"/>
      <c r="K253" s="68"/>
      <c r="L253" s="67"/>
    </row>
    <row r="254" spans="1:12" s="13" customFormat="1" ht="13" x14ac:dyDescent="0.3">
      <c r="A254" s="5" t="s">
        <v>111</v>
      </c>
      <c r="B254" s="5" t="s">
        <v>422</v>
      </c>
      <c r="C254" s="6" t="s">
        <v>877</v>
      </c>
      <c r="D254" s="5" t="s">
        <v>117</v>
      </c>
      <c r="E254" s="7" t="s">
        <v>878</v>
      </c>
      <c r="F254" s="4"/>
      <c r="G254" s="9">
        <f t="shared" si="6"/>
        <v>0</v>
      </c>
      <c r="H254" s="4"/>
      <c r="J254" s="78"/>
      <c r="K254" s="68">
        <f>SUM(K242:K253)</f>
        <v>101.2855</v>
      </c>
      <c r="L254" s="67"/>
    </row>
    <row r="255" spans="1:12" s="13" customFormat="1" ht="25" x14ac:dyDescent="0.25">
      <c r="A255" s="5" t="s">
        <v>114</v>
      </c>
      <c r="B255" s="5" t="s">
        <v>426</v>
      </c>
      <c r="C255" s="6" t="s">
        <v>427</v>
      </c>
      <c r="D255" s="5" t="s">
        <v>117</v>
      </c>
      <c r="E255" s="7" t="s">
        <v>876</v>
      </c>
      <c r="F255" s="4"/>
      <c r="G255" s="9">
        <f t="shared" si="6"/>
        <v>0</v>
      </c>
      <c r="H255" s="4"/>
      <c r="J255" s="4"/>
      <c r="K255" s="67"/>
      <c r="L255" s="67"/>
    </row>
    <row r="256" spans="1:12" s="13" customFormat="1" ht="38" x14ac:dyDescent="0.3">
      <c r="A256" s="5" t="s">
        <v>119</v>
      </c>
      <c r="B256" s="5" t="s">
        <v>418</v>
      </c>
      <c r="C256" s="6" t="s">
        <v>879</v>
      </c>
      <c r="D256" s="5" t="s">
        <v>117</v>
      </c>
      <c r="E256" s="7" t="s">
        <v>880</v>
      </c>
      <c r="F256" s="4"/>
      <c r="G256" s="9">
        <f t="shared" si="6"/>
        <v>0</v>
      </c>
      <c r="H256" s="4"/>
      <c r="J256" s="78"/>
      <c r="K256" s="68"/>
      <c r="L256" s="67"/>
    </row>
    <row r="257" spans="1:12" s="13" customFormat="1" ht="13" x14ac:dyDescent="0.3">
      <c r="A257" s="5" t="s">
        <v>123</v>
      </c>
      <c r="B257" s="5" t="s">
        <v>422</v>
      </c>
      <c r="C257" s="6" t="s">
        <v>881</v>
      </c>
      <c r="D257" s="5" t="s">
        <v>117</v>
      </c>
      <c r="E257" s="7" t="s">
        <v>882</v>
      </c>
      <c r="F257" s="4"/>
      <c r="G257" s="9">
        <f t="shared" si="6"/>
        <v>0</v>
      </c>
      <c r="H257" s="4"/>
      <c r="J257" s="78"/>
      <c r="K257" s="68"/>
      <c r="L257" s="67"/>
    </row>
    <row r="258" spans="1:12" s="13" customFormat="1" ht="25" x14ac:dyDescent="0.25">
      <c r="A258" s="5" t="s">
        <v>127</v>
      </c>
      <c r="B258" s="5" t="s">
        <v>435</v>
      </c>
      <c r="C258" s="6" t="s">
        <v>436</v>
      </c>
      <c r="D258" s="5" t="s">
        <v>117</v>
      </c>
      <c r="E258" s="7" t="s">
        <v>880</v>
      </c>
      <c r="F258" s="4"/>
      <c r="G258" s="9">
        <f t="shared" si="6"/>
        <v>0</v>
      </c>
      <c r="H258" s="4"/>
      <c r="J258" s="4"/>
      <c r="K258" s="67"/>
      <c r="L258" s="67"/>
    </row>
    <row r="259" spans="1:12" s="13" customFormat="1" ht="37.5" x14ac:dyDescent="0.25">
      <c r="A259" s="5" t="s">
        <v>410</v>
      </c>
      <c r="B259" s="5" t="s">
        <v>418</v>
      </c>
      <c r="C259" s="6" t="s">
        <v>883</v>
      </c>
      <c r="D259" s="5" t="s">
        <v>117</v>
      </c>
      <c r="E259" s="7" t="s">
        <v>846</v>
      </c>
      <c r="F259" s="4"/>
      <c r="G259" s="9">
        <f t="shared" si="6"/>
        <v>0</v>
      </c>
      <c r="H259" s="4"/>
      <c r="J259" s="4"/>
      <c r="K259" s="67"/>
      <c r="L259" s="67"/>
    </row>
    <row r="260" spans="1:12" s="13" customFormat="1" x14ac:dyDescent="0.25">
      <c r="A260" s="5" t="s">
        <v>413</v>
      </c>
      <c r="B260" s="5" t="s">
        <v>422</v>
      </c>
      <c r="C260" s="6" t="s">
        <v>884</v>
      </c>
      <c r="D260" s="5" t="s">
        <v>117</v>
      </c>
      <c r="E260" s="7" t="s">
        <v>885</v>
      </c>
      <c r="F260" s="4"/>
      <c r="G260" s="9">
        <f t="shared" si="6"/>
        <v>0</v>
      </c>
      <c r="H260" s="4"/>
      <c r="J260" s="4"/>
      <c r="K260" s="67"/>
      <c r="L260" s="67"/>
    </row>
    <row r="261" spans="1:12" s="13" customFormat="1" ht="25" x14ac:dyDescent="0.25">
      <c r="A261" s="5" t="s">
        <v>415</v>
      </c>
      <c r="B261" s="5" t="s">
        <v>668</v>
      </c>
      <c r="C261" s="6" t="s">
        <v>683</v>
      </c>
      <c r="D261" s="5" t="s">
        <v>117</v>
      </c>
      <c r="E261" s="7" t="s">
        <v>846</v>
      </c>
      <c r="F261" s="4"/>
      <c r="G261" s="9">
        <f t="shared" si="6"/>
        <v>0</v>
      </c>
      <c r="H261" s="4"/>
      <c r="J261" s="4"/>
      <c r="K261" s="67"/>
      <c r="L261" s="67"/>
    </row>
    <row r="262" spans="1:12" s="13" customFormat="1" x14ac:dyDescent="0.25">
      <c r="A262" s="14"/>
      <c r="B262" s="14"/>
      <c r="C262" s="10"/>
      <c r="D262" s="14"/>
      <c r="E262" s="12"/>
      <c r="F262" s="74"/>
      <c r="G262" s="11"/>
      <c r="H262" s="15"/>
      <c r="I262" s="16"/>
      <c r="J262" s="15"/>
      <c r="K262" s="16"/>
      <c r="L262" s="16"/>
    </row>
    <row r="263" spans="1:12" s="16" customFormat="1" ht="13" x14ac:dyDescent="0.3">
      <c r="A263" s="5"/>
      <c r="B263" s="5"/>
      <c r="C263" s="6" t="s">
        <v>131</v>
      </c>
      <c r="D263" s="5"/>
      <c r="E263" s="7"/>
      <c r="F263" s="72"/>
      <c r="G263" s="3">
        <f>SUM(G242:G262)</f>
        <v>0</v>
      </c>
      <c r="H263" s="4"/>
      <c r="I263" s="13"/>
      <c r="J263" s="4"/>
      <c r="K263" s="13"/>
      <c r="L263" s="13"/>
    </row>
    <row r="264" spans="1:12" s="13" customFormat="1" ht="13" x14ac:dyDescent="0.3">
      <c r="A264" s="19"/>
      <c r="B264" s="5"/>
      <c r="C264" s="6"/>
      <c r="D264" s="19"/>
      <c r="E264" s="7"/>
      <c r="F264" s="70"/>
      <c r="G264" s="3"/>
      <c r="H264" s="18"/>
      <c r="I264" s="20"/>
      <c r="J264" s="20"/>
      <c r="K264" s="20"/>
      <c r="L264" s="20"/>
    </row>
    <row r="265" spans="1:12" ht="13" x14ac:dyDescent="0.3">
      <c r="B265" s="5"/>
      <c r="C265" s="6"/>
      <c r="E265" s="7"/>
      <c r="G265" s="3"/>
    </row>
    <row r="266" spans="1:12" ht="13" x14ac:dyDescent="0.3">
      <c r="B266" s="5"/>
      <c r="C266" s="6"/>
      <c r="E266" s="7"/>
      <c r="G266" s="3"/>
    </row>
    <row r="267" spans="1:12" ht="13" x14ac:dyDescent="0.3">
      <c r="B267" s="5"/>
      <c r="C267" s="6"/>
      <c r="E267" s="7"/>
      <c r="G267" s="3"/>
    </row>
    <row r="268" spans="1:12" ht="13" x14ac:dyDescent="0.3">
      <c r="B268" s="5"/>
      <c r="C268" s="6"/>
      <c r="E268" s="7"/>
      <c r="G268" s="3"/>
    </row>
    <row r="269" spans="1:12" ht="13" x14ac:dyDescent="0.3">
      <c r="B269" s="5"/>
      <c r="C269" s="6"/>
      <c r="E269" s="7"/>
      <c r="G269" s="3"/>
    </row>
    <row r="270" spans="1:12" ht="13" x14ac:dyDescent="0.3">
      <c r="B270" s="5"/>
      <c r="C270" s="6"/>
      <c r="E270" s="7"/>
      <c r="G270" s="3"/>
    </row>
    <row r="271" spans="1:12" ht="13" x14ac:dyDescent="0.3">
      <c r="B271" s="5"/>
      <c r="C271" s="6"/>
      <c r="E271" s="7"/>
      <c r="G271" s="3"/>
    </row>
    <row r="272" spans="1:12" ht="13" x14ac:dyDescent="0.3">
      <c r="B272" s="5"/>
      <c r="C272" s="6"/>
      <c r="E272" s="7"/>
      <c r="G272" s="3"/>
    </row>
    <row r="273" spans="2:7" ht="13" x14ac:dyDescent="0.3">
      <c r="B273" s="5"/>
      <c r="C273" s="6"/>
      <c r="E273" s="7"/>
      <c r="G273" s="3"/>
    </row>
    <row r="274" spans="2:7" ht="13" x14ac:dyDescent="0.3">
      <c r="B274" s="5"/>
      <c r="C274" s="6"/>
      <c r="E274" s="7"/>
      <c r="G274" s="3"/>
    </row>
    <row r="275" spans="2:7" ht="13" x14ac:dyDescent="0.3">
      <c r="B275" s="5"/>
      <c r="C275" s="6"/>
      <c r="E275" s="7"/>
      <c r="G275" s="3"/>
    </row>
    <row r="276" spans="2:7" ht="13" x14ac:dyDescent="0.3">
      <c r="B276" s="5"/>
      <c r="C276" s="6"/>
      <c r="E276" s="7"/>
      <c r="G276" s="3"/>
    </row>
    <row r="277" spans="2:7" ht="13" x14ac:dyDescent="0.3">
      <c r="B277" s="5"/>
      <c r="C277" s="6"/>
      <c r="E277" s="7"/>
      <c r="G277" s="3"/>
    </row>
    <row r="278" spans="2:7" ht="13" x14ac:dyDescent="0.3">
      <c r="B278" s="5"/>
      <c r="C278" s="6"/>
      <c r="E278" s="7"/>
      <c r="G278" s="3"/>
    </row>
    <row r="279" spans="2:7" ht="13" x14ac:dyDescent="0.3">
      <c r="B279" s="5"/>
      <c r="C279" s="6"/>
      <c r="E279" s="7"/>
      <c r="G279" s="3"/>
    </row>
    <row r="280" spans="2:7" ht="13" x14ac:dyDescent="0.3">
      <c r="B280" s="5"/>
      <c r="C280" s="6"/>
      <c r="E280" s="7"/>
      <c r="G280" s="3"/>
    </row>
    <row r="281" spans="2:7" ht="13" x14ac:dyDescent="0.3">
      <c r="B281" s="5"/>
      <c r="C281" s="6"/>
      <c r="E281" s="7"/>
      <c r="G281" s="3"/>
    </row>
    <row r="282" spans="2:7" ht="13" x14ac:dyDescent="0.3">
      <c r="B282" s="5"/>
      <c r="C282" s="6"/>
      <c r="E282" s="7"/>
      <c r="G282" s="3"/>
    </row>
    <row r="283" spans="2:7" ht="13" x14ac:dyDescent="0.3">
      <c r="B283" s="5"/>
      <c r="C283" s="6"/>
      <c r="E283" s="7"/>
      <c r="G283" s="3"/>
    </row>
    <row r="284" spans="2:7" ht="13" x14ac:dyDescent="0.3">
      <c r="B284" s="5"/>
      <c r="C284" s="6"/>
      <c r="E284" s="7"/>
      <c r="G284" s="3"/>
    </row>
    <row r="285" spans="2:7" ht="13" x14ac:dyDescent="0.3">
      <c r="B285" s="5"/>
      <c r="C285" s="6"/>
      <c r="E285" s="7"/>
      <c r="G285" s="3"/>
    </row>
    <row r="286" spans="2:7" ht="13" x14ac:dyDescent="0.3">
      <c r="B286" s="5"/>
      <c r="C286" s="6"/>
      <c r="E286" s="7"/>
      <c r="G286" s="3"/>
    </row>
    <row r="287" spans="2:7" ht="13" x14ac:dyDescent="0.3">
      <c r="B287" s="5"/>
      <c r="C287" s="6"/>
      <c r="E287" s="7"/>
      <c r="G287" s="3"/>
    </row>
    <row r="288" spans="2:7" ht="13" x14ac:dyDescent="0.3">
      <c r="B288" s="5"/>
      <c r="C288" s="6"/>
      <c r="E288" s="7"/>
      <c r="G288" s="3"/>
    </row>
    <row r="289" spans="2:7" ht="13" x14ac:dyDescent="0.3">
      <c r="B289" s="5"/>
      <c r="C289" s="6"/>
      <c r="E289" s="7"/>
      <c r="G289" s="3"/>
    </row>
    <row r="290" spans="2:7" ht="13" x14ac:dyDescent="0.3">
      <c r="B290" s="5"/>
      <c r="C290" s="6"/>
      <c r="E290" s="7"/>
      <c r="G290" s="3"/>
    </row>
    <row r="291" spans="2:7" ht="13" x14ac:dyDescent="0.3">
      <c r="B291" s="5"/>
      <c r="C291" s="6"/>
      <c r="E291" s="7"/>
      <c r="G291" s="3"/>
    </row>
    <row r="292" spans="2:7" ht="13" x14ac:dyDescent="0.3">
      <c r="B292" s="5"/>
      <c r="C292" s="6"/>
      <c r="E292" s="7"/>
      <c r="G292" s="3"/>
    </row>
    <row r="293" spans="2:7" ht="13" x14ac:dyDescent="0.3">
      <c r="B293" s="5"/>
      <c r="C293" s="6"/>
      <c r="E293" s="7"/>
      <c r="G293" s="3"/>
    </row>
    <row r="294" spans="2:7" ht="13" x14ac:dyDescent="0.3">
      <c r="B294" s="5"/>
      <c r="C294" s="6"/>
      <c r="E294" s="7"/>
      <c r="G294" s="3"/>
    </row>
    <row r="295" spans="2:7" ht="13" x14ac:dyDescent="0.3">
      <c r="B295" s="5"/>
      <c r="C295" s="6"/>
      <c r="E295" s="7"/>
      <c r="G295" s="3"/>
    </row>
    <row r="296" spans="2:7" ht="13" x14ac:dyDescent="0.3">
      <c r="B296" s="5"/>
      <c r="C296" s="6"/>
      <c r="E296" s="7"/>
      <c r="G296" s="3"/>
    </row>
    <row r="297" spans="2:7" ht="13" x14ac:dyDescent="0.3">
      <c r="B297" s="5"/>
      <c r="C297" s="6"/>
      <c r="E297" s="7"/>
      <c r="G297" s="3"/>
    </row>
    <row r="298" spans="2:7" ht="13" x14ac:dyDescent="0.3">
      <c r="B298" s="5"/>
      <c r="C298" s="6"/>
      <c r="E298" s="7"/>
      <c r="G298" s="3"/>
    </row>
    <row r="299" spans="2:7" ht="13" x14ac:dyDescent="0.3">
      <c r="B299" s="5"/>
      <c r="C299" s="6"/>
      <c r="E299" s="7"/>
      <c r="G299" s="3"/>
    </row>
    <row r="300" spans="2:7" ht="13" x14ac:dyDescent="0.3">
      <c r="B300" s="5"/>
      <c r="C300" s="6"/>
      <c r="E300" s="7"/>
      <c r="G300" s="3"/>
    </row>
    <row r="301" spans="2:7" ht="13" x14ac:dyDescent="0.3">
      <c r="B301" s="5"/>
      <c r="C301" s="6"/>
      <c r="E301" s="7"/>
      <c r="G301" s="3"/>
    </row>
    <row r="302" spans="2:7" ht="13" x14ac:dyDescent="0.3">
      <c r="B302" s="5"/>
      <c r="C302" s="6"/>
      <c r="E302" s="7"/>
      <c r="G302" s="3"/>
    </row>
    <row r="303" spans="2:7" ht="13" x14ac:dyDescent="0.3">
      <c r="B303" s="5"/>
      <c r="C303" s="6"/>
      <c r="E303" s="7"/>
      <c r="G303" s="3"/>
    </row>
    <row r="304" spans="2:7" ht="13" x14ac:dyDescent="0.3">
      <c r="B304" s="5"/>
      <c r="C304" s="6"/>
      <c r="E304" s="7"/>
      <c r="G304" s="3"/>
    </row>
    <row r="305" spans="2:7" ht="13" x14ac:dyDescent="0.3">
      <c r="B305" s="5"/>
      <c r="C305" s="6"/>
      <c r="E305" s="7"/>
      <c r="G305" s="3"/>
    </row>
    <row r="306" spans="2:7" ht="13" x14ac:dyDescent="0.3">
      <c r="B306" s="5"/>
      <c r="C306" s="6"/>
      <c r="E306" s="7"/>
      <c r="G306" s="3"/>
    </row>
    <row r="307" spans="2:7" ht="13" x14ac:dyDescent="0.3">
      <c r="B307" s="5"/>
      <c r="C307" s="6"/>
      <c r="E307" s="7"/>
      <c r="G307" s="3"/>
    </row>
    <row r="308" spans="2:7" ht="13" x14ac:dyDescent="0.3">
      <c r="B308" s="5"/>
      <c r="C308" s="6"/>
      <c r="E308" s="7"/>
      <c r="G308" s="3"/>
    </row>
    <row r="309" spans="2:7" ht="13" x14ac:dyDescent="0.3">
      <c r="B309" s="5"/>
      <c r="C309" s="6"/>
      <c r="E309" s="7"/>
      <c r="G309" s="3"/>
    </row>
    <row r="310" spans="2:7" ht="13" x14ac:dyDescent="0.3">
      <c r="B310" s="5"/>
      <c r="C310" s="6"/>
      <c r="E310" s="7"/>
      <c r="G310" s="3"/>
    </row>
    <row r="311" spans="2:7" ht="13" x14ac:dyDescent="0.3">
      <c r="B311" s="5"/>
      <c r="C311" s="6"/>
      <c r="E311" s="7"/>
      <c r="G311" s="3"/>
    </row>
    <row r="312" spans="2:7" ht="13" x14ac:dyDescent="0.3">
      <c r="B312" s="5"/>
      <c r="C312" s="6"/>
      <c r="E312" s="7"/>
      <c r="G312" s="3"/>
    </row>
    <row r="313" spans="2:7" ht="13" x14ac:dyDescent="0.3">
      <c r="B313" s="5"/>
      <c r="C313" s="6"/>
      <c r="E313" s="7"/>
      <c r="G313" s="3"/>
    </row>
    <row r="314" spans="2:7" ht="13" x14ac:dyDescent="0.3">
      <c r="B314" s="5"/>
      <c r="C314" s="6"/>
      <c r="E314" s="7"/>
      <c r="G314" s="3"/>
    </row>
    <row r="315" spans="2:7" ht="13" x14ac:dyDescent="0.3">
      <c r="B315" s="5"/>
      <c r="C315" s="6"/>
      <c r="E315" s="7"/>
      <c r="G315" s="3"/>
    </row>
    <row r="316" spans="2:7" ht="13" x14ac:dyDescent="0.3">
      <c r="B316" s="5"/>
      <c r="C316" s="6"/>
      <c r="E316" s="7"/>
      <c r="G316" s="3"/>
    </row>
    <row r="317" spans="2:7" ht="13" x14ac:dyDescent="0.3">
      <c r="B317" s="5"/>
      <c r="C317" s="6"/>
      <c r="E317" s="7"/>
      <c r="G317" s="3"/>
    </row>
    <row r="318" spans="2:7" ht="13" x14ac:dyDescent="0.3">
      <c r="B318" s="5"/>
      <c r="C318" s="6"/>
      <c r="E318" s="7"/>
      <c r="G318" s="3"/>
    </row>
    <row r="319" spans="2:7" ht="13" x14ac:dyDescent="0.3">
      <c r="B319" s="5"/>
      <c r="C319" s="6"/>
      <c r="E319" s="7"/>
      <c r="G319" s="3"/>
    </row>
    <row r="320" spans="2:7" ht="13" x14ac:dyDescent="0.3">
      <c r="B320" s="5"/>
      <c r="C320" s="6"/>
      <c r="E320" s="7"/>
      <c r="G320" s="3"/>
    </row>
    <row r="321" spans="2:7" ht="13" x14ac:dyDescent="0.3">
      <c r="B321" s="5"/>
      <c r="C321" s="6"/>
      <c r="E321" s="7"/>
      <c r="G321" s="3"/>
    </row>
    <row r="322" spans="2:7" ht="13" x14ac:dyDescent="0.3">
      <c r="B322" s="5"/>
      <c r="C322" s="6"/>
      <c r="E322" s="7"/>
      <c r="G322" s="3"/>
    </row>
    <row r="323" spans="2:7" ht="13" x14ac:dyDescent="0.3">
      <c r="B323" s="5"/>
      <c r="C323" s="6"/>
      <c r="E323" s="7"/>
      <c r="G323" s="3"/>
    </row>
    <row r="324" spans="2:7" ht="13" x14ac:dyDescent="0.3">
      <c r="B324" s="5"/>
      <c r="C324" s="6"/>
      <c r="E324" s="7"/>
      <c r="G324" s="3"/>
    </row>
    <row r="325" spans="2:7" ht="13" x14ac:dyDescent="0.3">
      <c r="B325" s="5"/>
      <c r="C325" s="6"/>
      <c r="E325" s="7"/>
      <c r="G325" s="3"/>
    </row>
    <row r="326" spans="2:7" ht="13" x14ac:dyDescent="0.3">
      <c r="B326" s="5"/>
      <c r="C326" s="6"/>
      <c r="E326" s="7"/>
      <c r="G326" s="3"/>
    </row>
    <row r="327" spans="2:7" ht="13" x14ac:dyDescent="0.3">
      <c r="B327" s="5"/>
      <c r="C327" s="6"/>
      <c r="E327" s="7"/>
      <c r="G327" s="3"/>
    </row>
    <row r="328" spans="2:7" ht="13" x14ac:dyDescent="0.3">
      <c r="B328" s="5"/>
      <c r="C328" s="6"/>
      <c r="E328" s="7"/>
      <c r="G328" s="3"/>
    </row>
    <row r="329" spans="2:7" ht="13" x14ac:dyDescent="0.3">
      <c r="B329" s="5"/>
      <c r="C329" s="6"/>
      <c r="E329" s="7"/>
      <c r="G329" s="3"/>
    </row>
    <row r="330" spans="2:7" ht="13" x14ac:dyDescent="0.3">
      <c r="B330" s="5"/>
      <c r="C330" s="6"/>
      <c r="E330" s="7"/>
      <c r="G330" s="3"/>
    </row>
    <row r="331" spans="2:7" ht="13" x14ac:dyDescent="0.3">
      <c r="B331" s="5"/>
      <c r="C331" s="6"/>
      <c r="E331" s="7"/>
      <c r="G331" s="3"/>
    </row>
    <row r="332" spans="2:7" ht="13" x14ac:dyDescent="0.3">
      <c r="B332" s="5"/>
      <c r="C332" s="6"/>
      <c r="E332" s="7"/>
      <c r="G332" s="3"/>
    </row>
    <row r="333" spans="2:7" ht="13" x14ac:dyDescent="0.3">
      <c r="B333" s="5"/>
      <c r="C333" s="6"/>
      <c r="E333" s="7"/>
      <c r="G333" s="3"/>
    </row>
    <row r="334" spans="2:7" ht="13" x14ac:dyDescent="0.3">
      <c r="B334" s="5"/>
      <c r="C334" s="6"/>
      <c r="E334" s="7"/>
      <c r="G334" s="3"/>
    </row>
    <row r="335" spans="2:7" ht="13" x14ac:dyDescent="0.3">
      <c r="B335" s="5"/>
      <c r="C335" s="6"/>
      <c r="E335" s="7"/>
      <c r="G335" s="3"/>
    </row>
    <row r="336" spans="2:7" ht="13" x14ac:dyDescent="0.3">
      <c r="B336" s="5"/>
      <c r="C336" s="6"/>
      <c r="E336" s="7"/>
      <c r="G336" s="3"/>
    </row>
    <row r="337" spans="1:7" ht="13" x14ac:dyDescent="0.3">
      <c r="B337" s="5"/>
      <c r="C337" s="6"/>
      <c r="E337" s="7"/>
      <c r="G337" s="3"/>
    </row>
    <row r="338" spans="1:7" ht="13" x14ac:dyDescent="0.3">
      <c r="B338" s="5"/>
      <c r="C338" s="6"/>
      <c r="E338" s="7"/>
      <c r="G338" s="3"/>
    </row>
    <row r="339" spans="1:7" ht="13" x14ac:dyDescent="0.3">
      <c r="B339" s="5"/>
      <c r="C339" s="6"/>
      <c r="E339" s="7"/>
      <c r="G339" s="3"/>
    </row>
    <row r="340" spans="1:7" x14ac:dyDescent="0.25">
      <c r="A340" s="49"/>
      <c r="B340" s="49"/>
      <c r="C340" s="6"/>
      <c r="E340" s="7"/>
      <c r="G340" s="9"/>
    </row>
    <row r="341" spans="1:7" x14ac:dyDescent="0.25">
      <c r="A341" s="49"/>
      <c r="C341" s="6"/>
      <c r="E341" s="7"/>
      <c r="G341" s="9"/>
    </row>
    <row r="342" spans="1:7" x14ac:dyDescent="0.25">
      <c r="A342" s="49"/>
      <c r="C342" s="6"/>
      <c r="E342" s="7"/>
      <c r="G342" s="9"/>
    </row>
    <row r="343" spans="1:7" x14ac:dyDescent="0.25">
      <c r="A343" s="49"/>
      <c r="C343" s="6"/>
      <c r="E343" s="7"/>
      <c r="G343" s="9"/>
    </row>
    <row r="344" spans="1:7" x14ac:dyDescent="0.25">
      <c r="A344" s="49"/>
      <c r="C344" s="6"/>
      <c r="E344" s="7"/>
      <c r="G344" s="9"/>
    </row>
    <row r="345" spans="1:7" x14ac:dyDescent="0.25">
      <c r="A345" s="49"/>
      <c r="C345" s="6"/>
      <c r="E345" s="7"/>
      <c r="G345" s="9"/>
    </row>
    <row r="346" spans="1:7" x14ac:dyDescent="0.25">
      <c r="A346" s="49"/>
      <c r="C346" s="6"/>
      <c r="E346" s="7"/>
      <c r="G346" s="9"/>
    </row>
    <row r="347" spans="1:7" x14ac:dyDescent="0.25">
      <c r="A347" s="49"/>
      <c r="C347" s="6"/>
      <c r="E347" s="7"/>
      <c r="G347" s="9"/>
    </row>
    <row r="348" spans="1:7" x14ac:dyDescent="0.25">
      <c r="A348" s="49"/>
      <c r="C348" s="6"/>
      <c r="E348" s="7"/>
      <c r="G348" s="9"/>
    </row>
    <row r="349" spans="1:7" x14ac:dyDescent="0.25">
      <c r="A349" s="49"/>
      <c r="C349" s="6"/>
      <c r="E349" s="7"/>
      <c r="G349" s="9"/>
    </row>
    <row r="350" spans="1:7" x14ac:dyDescent="0.25">
      <c r="A350" s="49"/>
      <c r="C350" s="6"/>
      <c r="E350" s="7"/>
      <c r="G350" s="9"/>
    </row>
    <row r="351" spans="1:7" x14ac:dyDescent="0.25">
      <c r="A351" s="49"/>
      <c r="C351" s="6"/>
      <c r="E351" s="7"/>
      <c r="G351" s="9"/>
    </row>
    <row r="352" spans="1:7" x14ac:dyDescent="0.25">
      <c r="A352" s="49"/>
      <c r="C352" s="6"/>
      <c r="E352" s="7"/>
      <c r="G352" s="9"/>
    </row>
    <row r="353" spans="1:7" x14ac:dyDescent="0.25">
      <c r="A353" s="49"/>
      <c r="C353" s="6"/>
      <c r="E353" s="7"/>
      <c r="G353" s="9"/>
    </row>
    <row r="354" spans="1:7" x14ac:dyDescent="0.25">
      <c r="A354" s="49"/>
      <c r="C354" s="6"/>
      <c r="E354" s="7"/>
      <c r="G354" s="9"/>
    </row>
    <row r="355" spans="1:7" x14ac:dyDescent="0.25">
      <c r="A355" s="49"/>
      <c r="C355" s="6"/>
      <c r="E355" s="7"/>
      <c r="G355" s="9"/>
    </row>
    <row r="356" spans="1:7" x14ac:dyDescent="0.25">
      <c r="A356" s="49"/>
      <c r="C356" s="6"/>
      <c r="E356" s="7"/>
      <c r="G356" s="9"/>
    </row>
    <row r="357" spans="1:7" x14ac:dyDescent="0.25">
      <c r="A357" s="49"/>
      <c r="C357" s="6"/>
      <c r="E357" s="7"/>
      <c r="G357" s="9"/>
    </row>
    <row r="358" spans="1:7" x14ac:dyDescent="0.25">
      <c r="A358" s="49"/>
      <c r="C358" s="6"/>
      <c r="E358" s="7"/>
      <c r="G358" s="9"/>
    </row>
    <row r="359" spans="1:7" x14ac:dyDescent="0.25">
      <c r="A359" s="49"/>
      <c r="C359" s="6"/>
      <c r="E359" s="7"/>
      <c r="G359" s="9"/>
    </row>
    <row r="360" spans="1:7" x14ac:dyDescent="0.25">
      <c r="A360" s="49"/>
      <c r="C360" s="6"/>
      <c r="E360" s="7"/>
      <c r="G360" s="9"/>
    </row>
    <row r="361" spans="1:7" x14ac:dyDescent="0.25">
      <c r="C361" s="6"/>
      <c r="E361" s="7"/>
      <c r="G361" s="9"/>
    </row>
  </sheetData>
  <phoneticPr fontId="12" type="noConversion"/>
  <printOptions horizontalCentered="1" gridLines="1"/>
  <pageMargins left="0.78740157480314965" right="0.78740157480314965" top="0.98425196850393704" bottom="0.78740157480314965" header="0.51181102362204722" footer="0.51181102362204722"/>
  <pageSetup paperSize="9" scale="58" orientation="portrait" r:id="rId1"/>
  <headerFooter>
    <oddHeader>&amp;LSportovní projekty spol. s r.o., Sokolovská 87/95, Praha 8&amp;C&amp;F&amp;R10/2023</oddHeader>
    <oddFooter>&amp;C&amp;A&amp;Rstránka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F279-A6F9-4EF6-BBAF-46B38F47C6AF}">
  <dimension ref="A1:O61"/>
  <sheetViews>
    <sheetView workbookViewId="0">
      <selection activeCell="F58" sqref="F58"/>
    </sheetView>
  </sheetViews>
  <sheetFormatPr defaultRowHeight="13" x14ac:dyDescent="0.3"/>
  <cols>
    <col min="1" max="1" width="4.26953125" style="153" customWidth="1"/>
    <col min="2" max="2" width="11.1796875" style="161" customWidth="1"/>
    <col min="3" max="3" width="42.7265625" style="154" customWidth="1"/>
    <col min="4" max="4" width="5" style="153" customWidth="1"/>
    <col min="5" max="5" width="9" style="153" customWidth="1"/>
    <col min="7" max="7" width="12.453125" bestFit="1" customWidth="1"/>
    <col min="8" max="8" width="13.1796875" bestFit="1" customWidth="1"/>
    <col min="9" max="9" width="12" bestFit="1" customWidth="1"/>
    <col min="10" max="10" width="13.1796875" bestFit="1" customWidth="1"/>
    <col min="11" max="11" width="11" bestFit="1" customWidth="1"/>
    <col min="12" max="12" width="12" bestFit="1" customWidth="1"/>
    <col min="15" max="15" width="13.1796875" bestFit="1" customWidth="1"/>
  </cols>
  <sheetData>
    <row r="1" spans="1:10" ht="14" x14ac:dyDescent="0.3">
      <c r="A1" s="109" t="s">
        <v>544</v>
      </c>
      <c r="B1" s="110"/>
      <c r="C1" s="111"/>
      <c r="D1" s="112"/>
      <c r="E1" s="112"/>
    </row>
    <row r="2" spans="1:10" ht="13.5" thickBot="1" x14ac:dyDescent="0.3">
      <c r="A2" s="113"/>
      <c r="B2" s="114"/>
      <c r="C2" s="114"/>
      <c r="D2" s="114"/>
      <c r="E2" s="115"/>
    </row>
    <row r="3" spans="1:10" thickTop="1" x14ac:dyDescent="0.25">
      <c r="A3" s="407" t="s">
        <v>886</v>
      </c>
      <c r="B3" s="408"/>
      <c r="C3" s="409"/>
      <c r="D3" s="409"/>
      <c r="E3" s="410"/>
      <c r="F3" s="414" t="s">
        <v>887</v>
      </c>
      <c r="G3" s="415"/>
      <c r="H3" s="415"/>
      <c r="I3" s="415"/>
      <c r="J3" s="416"/>
    </row>
    <row r="4" spans="1:10" ht="30" customHeight="1" thickBot="1" x14ac:dyDescent="0.3">
      <c r="A4" s="411"/>
      <c r="B4" s="412"/>
      <c r="C4" s="412"/>
      <c r="D4" s="412"/>
      <c r="E4" s="413"/>
      <c r="F4" s="417"/>
      <c r="G4" s="418"/>
      <c r="H4" s="418"/>
      <c r="I4" s="418"/>
      <c r="J4" s="419"/>
    </row>
    <row r="5" spans="1:10" ht="13.5" customHeight="1" thickTop="1" x14ac:dyDescent="0.3">
      <c r="A5" s="420" t="s">
        <v>888</v>
      </c>
      <c r="B5" s="423" t="s">
        <v>889</v>
      </c>
      <c r="C5" s="423" t="s">
        <v>544</v>
      </c>
      <c r="D5" s="423" t="s">
        <v>890</v>
      </c>
      <c r="E5" s="426" t="s">
        <v>4</v>
      </c>
      <c r="F5" s="116" t="s">
        <v>891</v>
      </c>
      <c r="G5" s="117"/>
      <c r="H5" s="118"/>
      <c r="I5" s="429" t="s">
        <v>892</v>
      </c>
      <c r="J5" s="430"/>
    </row>
    <row r="6" spans="1:10" x14ac:dyDescent="0.3">
      <c r="A6" s="421"/>
      <c r="B6" s="424"/>
      <c r="C6" s="424"/>
      <c r="D6" s="424"/>
      <c r="E6" s="427"/>
      <c r="F6" s="431" t="s">
        <v>893</v>
      </c>
      <c r="G6" s="433" t="s">
        <v>6</v>
      </c>
      <c r="H6" s="434"/>
      <c r="I6" s="401" t="s">
        <v>894</v>
      </c>
      <c r="J6" s="403" t="s">
        <v>131</v>
      </c>
    </row>
    <row r="7" spans="1:10" ht="13.5" thickBot="1" x14ac:dyDescent="0.3">
      <c r="A7" s="422"/>
      <c r="B7" s="425"/>
      <c r="C7" s="425"/>
      <c r="D7" s="425"/>
      <c r="E7" s="428"/>
      <c r="F7" s="432"/>
      <c r="G7" s="372" t="s">
        <v>895</v>
      </c>
      <c r="H7" s="119" t="s">
        <v>896</v>
      </c>
      <c r="I7" s="402"/>
      <c r="J7" s="404"/>
    </row>
    <row r="8" spans="1:10" x14ac:dyDescent="0.3">
      <c r="A8" s="120"/>
      <c r="B8" s="121"/>
      <c r="C8" s="122" t="s">
        <v>897</v>
      </c>
      <c r="D8" s="123"/>
      <c r="E8" s="124"/>
      <c r="F8" s="125"/>
      <c r="G8" s="126"/>
      <c r="H8" s="125"/>
      <c r="I8" s="126"/>
      <c r="J8" s="127"/>
    </row>
    <row r="9" spans="1:10" x14ac:dyDescent="0.3">
      <c r="A9" s="128"/>
      <c r="B9" s="373"/>
      <c r="C9" s="374" t="s">
        <v>898</v>
      </c>
      <c r="D9" s="375"/>
      <c r="E9" s="129"/>
      <c r="F9" s="376"/>
      <c r="G9" s="377"/>
      <c r="H9" s="376"/>
      <c r="I9" s="377"/>
      <c r="J9" s="130"/>
    </row>
    <row r="10" spans="1:10" ht="26" x14ac:dyDescent="0.3">
      <c r="A10" s="128"/>
      <c r="B10" s="373" t="s">
        <v>899</v>
      </c>
      <c r="C10" s="378" t="s">
        <v>900</v>
      </c>
      <c r="D10" s="375"/>
      <c r="E10" s="129"/>
      <c r="F10" s="376"/>
      <c r="G10" s="377"/>
      <c r="H10" s="376"/>
      <c r="I10" s="377"/>
      <c r="J10" s="130"/>
    </row>
    <row r="11" spans="1:10" x14ac:dyDescent="0.3">
      <c r="A11" s="128">
        <v>1</v>
      </c>
      <c r="B11" s="373">
        <v>3121</v>
      </c>
      <c r="C11" s="378" t="s">
        <v>901</v>
      </c>
      <c r="D11" s="375" t="s">
        <v>125</v>
      </c>
      <c r="E11" s="129">
        <v>1</v>
      </c>
      <c r="F11" s="379">
        <v>0</v>
      </c>
      <c r="G11" s="377"/>
      <c r="H11" s="379">
        <f>F11*E11</f>
        <v>0</v>
      </c>
      <c r="I11" s="377"/>
      <c r="J11" s="130"/>
    </row>
    <row r="12" spans="1:10" x14ac:dyDescent="0.3">
      <c r="A12" s="128">
        <v>2</v>
      </c>
      <c r="B12" s="373">
        <v>3123</v>
      </c>
      <c r="C12" s="378" t="s">
        <v>902</v>
      </c>
      <c r="D12" s="375" t="s">
        <v>125</v>
      </c>
      <c r="E12" s="129">
        <v>1</v>
      </c>
      <c r="F12" s="379">
        <v>0</v>
      </c>
      <c r="G12" s="377"/>
      <c r="H12" s="379">
        <f>F12*E12</f>
        <v>0</v>
      </c>
      <c r="I12" s="377"/>
      <c r="J12" s="130"/>
    </row>
    <row r="13" spans="1:10" x14ac:dyDescent="0.3">
      <c r="A13" s="128">
        <v>3</v>
      </c>
      <c r="B13" s="373">
        <v>3124</v>
      </c>
      <c r="C13" s="378" t="s">
        <v>903</v>
      </c>
      <c r="D13" s="375" t="s">
        <v>125</v>
      </c>
      <c r="E13" s="129">
        <v>5</v>
      </c>
      <c r="F13" s="379">
        <v>0</v>
      </c>
      <c r="G13" s="377"/>
      <c r="H13" s="379">
        <f>F13*E13</f>
        <v>0</v>
      </c>
      <c r="I13" s="377"/>
      <c r="J13" s="130"/>
    </row>
    <row r="14" spans="1:10" ht="26" x14ac:dyDescent="0.3">
      <c r="A14" s="128">
        <v>4</v>
      </c>
      <c r="B14" s="373" t="s">
        <v>904</v>
      </c>
      <c r="C14" s="378" t="s">
        <v>905</v>
      </c>
      <c r="D14" s="380" t="s">
        <v>906</v>
      </c>
      <c r="E14" s="129">
        <v>5</v>
      </c>
      <c r="F14" s="379">
        <v>0</v>
      </c>
      <c r="G14" s="377"/>
      <c r="H14" s="379">
        <f>F14*E14</f>
        <v>0</v>
      </c>
      <c r="I14" s="377"/>
      <c r="J14" s="130"/>
    </row>
    <row r="15" spans="1:10" x14ac:dyDescent="0.3">
      <c r="A15" s="128"/>
      <c r="B15" s="373"/>
      <c r="C15" s="381" t="s">
        <v>907</v>
      </c>
      <c r="D15" s="380"/>
      <c r="E15" s="129"/>
      <c r="F15" s="379"/>
      <c r="G15" s="377"/>
      <c r="H15" s="379"/>
      <c r="I15" s="377"/>
      <c r="J15" s="130"/>
    </row>
    <row r="16" spans="1:10" ht="13.5" customHeight="1" x14ac:dyDescent="0.3">
      <c r="A16" s="128"/>
      <c r="B16" s="373" t="s">
        <v>908</v>
      </c>
      <c r="C16" s="382" t="s">
        <v>909</v>
      </c>
      <c r="D16" s="375"/>
      <c r="E16" s="129"/>
      <c r="F16" s="376"/>
      <c r="G16" s="377"/>
      <c r="H16" s="379"/>
      <c r="I16" s="377"/>
      <c r="J16" s="130"/>
    </row>
    <row r="17" spans="1:10" x14ac:dyDescent="0.3">
      <c r="A17" s="128">
        <v>5</v>
      </c>
      <c r="B17" s="373">
        <v>1111</v>
      </c>
      <c r="C17" s="378" t="s">
        <v>901</v>
      </c>
      <c r="D17" s="375" t="s">
        <v>125</v>
      </c>
      <c r="E17" s="129">
        <v>1</v>
      </c>
      <c r="F17" s="379">
        <v>0</v>
      </c>
      <c r="G17" s="377"/>
      <c r="H17" s="379">
        <f>F17*E17</f>
        <v>0</v>
      </c>
      <c r="I17" s="377"/>
      <c r="J17" s="130"/>
    </row>
    <row r="18" spans="1:10" x14ac:dyDescent="0.3">
      <c r="A18" s="128">
        <v>6</v>
      </c>
      <c r="B18" s="373">
        <v>1113</v>
      </c>
      <c r="C18" s="378" t="s">
        <v>902</v>
      </c>
      <c r="D18" s="375" t="s">
        <v>125</v>
      </c>
      <c r="E18" s="129">
        <v>1</v>
      </c>
      <c r="F18" s="379">
        <v>0</v>
      </c>
      <c r="G18" s="377"/>
      <c r="H18" s="379">
        <f>F18*E18</f>
        <v>0</v>
      </c>
      <c r="I18" s="377"/>
      <c r="J18" s="130"/>
    </row>
    <row r="19" spans="1:10" x14ac:dyDescent="0.3">
      <c r="A19" s="128">
        <v>7</v>
      </c>
      <c r="B19" s="373">
        <v>1114</v>
      </c>
      <c r="C19" s="378" t="s">
        <v>903</v>
      </c>
      <c r="D19" s="375" t="s">
        <v>125</v>
      </c>
      <c r="E19" s="129">
        <v>5</v>
      </c>
      <c r="F19" s="379">
        <v>0</v>
      </c>
      <c r="G19" s="377"/>
      <c r="H19" s="379">
        <f>F19*E19</f>
        <v>0</v>
      </c>
      <c r="I19" s="377"/>
      <c r="J19" s="130"/>
    </row>
    <row r="20" spans="1:10" x14ac:dyDescent="0.3">
      <c r="A20" s="128"/>
      <c r="B20" s="378" t="s">
        <v>910</v>
      </c>
      <c r="C20" s="373" t="s">
        <v>911</v>
      </c>
      <c r="D20" s="380"/>
      <c r="E20" s="129"/>
      <c r="F20" s="379"/>
      <c r="G20" s="377"/>
      <c r="H20" s="379"/>
      <c r="I20" s="377"/>
      <c r="J20" s="130"/>
    </row>
    <row r="21" spans="1:10" ht="15.5" x14ac:dyDescent="0.3">
      <c r="A21" s="128">
        <v>8</v>
      </c>
      <c r="B21" s="378"/>
      <c r="C21" s="373" t="s">
        <v>912</v>
      </c>
      <c r="D21" s="380" t="s">
        <v>906</v>
      </c>
      <c r="E21" s="129">
        <v>8</v>
      </c>
      <c r="F21" s="379">
        <v>0</v>
      </c>
      <c r="G21" s="377"/>
      <c r="H21" s="379">
        <f>F21*E21</f>
        <v>0</v>
      </c>
      <c r="I21" s="377"/>
      <c r="J21" s="130"/>
    </row>
    <row r="22" spans="1:10" ht="15.5" x14ac:dyDescent="0.3">
      <c r="A22" s="128">
        <v>9</v>
      </c>
      <c r="B22" s="378"/>
      <c r="C22" s="373" t="s">
        <v>913</v>
      </c>
      <c r="D22" s="380" t="s">
        <v>906</v>
      </c>
      <c r="E22" s="129">
        <v>8</v>
      </c>
      <c r="F22" s="379">
        <v>0</v>
      </c>
      <c r="G22" s="377"/>
      <c r="H22" s="379">
        <f>F22*E22</f>
        <v>0</v>
      </c>
      <c r="I22" s="377"/>
      <c r="J22" s="130"/>
    </row>
    <row r="23" spans="1:10" x14ac:dyDescent="0.3">
      <c r="A23" s="128"/>
      <c r="B23" s="378"/>
      <c r="C23" s="381" t="s">
        <v>914</v>
      </c>
      <c r="D23" s="380"/>
      <c r="E23" s="129"/>
      <c r="F23" s="379"/>
      <c r="G23" s="377"/>
      <c r="H23" s="379"/>
      <c r="I23" s="377"/>
      <c r="J23" s="130"/>
    </row>
    <row r="24" spans="1:10" ht="14.25" customHeight="1" x14ac:dyDescent="0.3">
      <c r="A24" s="128"/>
      <c r="B24" s="373"/>
      <c r="C24" s="374" t="s">
        <v>915</v>
      </c>
      <c r="D24" s="375"/>
      <c r="E24" s="129"/>
      <c r="F24" s="379"/>
      <c r="G24" s="377"/>
      <c r="H24" s="383">
        <f>SUM(H11:H23)</f>
        <v>0</v>
      </c>
      <c r="I24" s="377"/>
      <c r="J24" s="130"/>
    </row>
    <row r="25" spans="1:10" ht="14.25" customHeight="1" x14ac:dyDescent="0.3">
      <c r="A25" s="128"/>
      <c r="B25" s="373"/>
      <c r="C25" s="374" t="s">
        <v>916</v>
      </c>
      <c r="D25" s="375"/>
      <c r="E25" s="129"/>
      <c r="F25" s="379"/>
      <c r="G25" s="377"/>
      <c r="H25" s="384"/>
      <c r="I25" s="377"/>
      <c r="J25" s="130"/>
    </row>
    <row r="26" spans="1:10" ht="26" x14ac:dyDescent="0.3">
      <c r="A26" s="128">
        <v>10</v>
      </c>
      <c r="B26" s="378" t="s">
        <v>917</v>
      </c>
      <c r="C26" s="385" t="s">
        <v>918</v>
      </c>
      <c r="D26" s="380" t="s">
        <v>125</v>
      </c>
      <c r="E26" s="129">
        <v>12</v>
      </c>
      <c r="F26" s="379">
        <v>0</v>
      </c>
      <c r="G26" s="377"/>
      <c r="H26" s="384">
        <f>F26*E26</f>
        <v>0</v>
      </c>
      <c r="I26" s="377"/>
      <c r="J26" s="130"/>
    </row>
    <row r="27" spans="1:10" x14ac:dyDescent="0.3">
      <c r="A27" s="128">
        <v>11</v>
      </c>
      <c r="B27" s="386" t="s">
        <v>919</v>
      </c>
      <c r="C27" s="385" t="s">
        <v>920</v>
      </c>
      <c r="D27" s="387" t="s">
        <v>125</v>
      </c>
      <c r="E27" s="131">
        <v>12</v>
      </c>
      <c r="F27" s="379">
        <v>0</v>
      </c>
      <c r="G27" s="377"/>
      <c r="H27" s="384">
        <f>F27*E27</f>
        <v>0</v>
      </c>
      <c r="I27" s="377"/>
      <c r="J27" s="130"/>
    </row>
    <row r="28" spans="1:10" x14ac:dyDescent="0.3">
      <c r="A28" s="128">
        <v>12</v>
      </c>
      <c r="B28" s="386" t="s">
        <v>921</v>
      </c>
      <c r="C28" s="385" t="s">
        <v>922</v>
      </c>
      <c r="D28" s="375" t="s">
        <v>125</v>
      </c>
      <c r="E28" s="129">
        <v>12</v>
      </c>
      <c r="F28" s="379">
        <v>0</v>
      </c>
      <c r="G28" s="377"/>
      <c r="H28" s="384">
        <f>F28*E28</f>
        <v>0</v>
      </c>
      <c r="I28" s="377"/>
      <c r="J28" s="130"/>
    </row>
    <row r="29" spans="1:10" ht="26" x14ac:dyDescent="0.3">
      <c r="A29" s="128">
        <v>13</v>
      </c>
      <c r="B29" s="386" t="s">
        <v>923</v>
      </c>
      <c r="C29" s="385" t="s">
        <v>924</v>
      </c>
      <c r="D29" s="387" t="s">
        <v>925</v>
      </c>
      <c r="E29" s="131">
        <v>0.48</v>
      </c>
      <c r="F29" s="379">
        <v>0</v>
      </c>
      <c r="G29" s="377"/>
      <c r="H29" s="384">
        <f>F29*E29</f>
        <v>0</v>
      </c>
      <c r="I29" s="377"/>
      <c r="J29" s="130"/>
    </row>
    <row r="30" spans="1:10" ht="12.75" customHeight="1" x14ac:dyDescent="0.3">
      <c r="A30" s="128"/>
      <c r="B30" s="373"/>
      <c r="C30" s="388" t="s">
        <v>926</v>
      </c>
      <c r="D30" s="375"/>
      <c r="E30" s="129"/>
      <c r="F30" s="379"/>
      <c r="G30" s="377"/>
      <c r="H30" s="383">
        <f>SUM(H26:H29)</f>
        <v>0</v>
      </c>
      <c r="I30" s="377"/>
      <c r="J30" s="130"/>
    </row>
    <row r="31" spans="1:10" x14ac:dyDescent="0.3">
      <c r="A31" s="128"/>
      <c r="B31" s="373"/>
      <c r="C31" s="374" t="s">
        <v>927</v>
      </c>
      <c r="D31" s="375"/>
      <c r="E31" s="129"/>
      <c r="F31" s="379"/>
      <c r="G31" s="377"/>
      <c r="H31" s="389"/>
      <c r="I31" s="377"/>
      <c r="J31" s="130"/>
    </row>
    <row r="32" spans="1:10" ht="15.5" x14ac:dyDescent="0.3">
      <c r="A32" s="128">
        <v>14</v>
      </c>
      <c r="B32" s="373"/>
      <c r="C32" s="378" t="s">
        <v>928</v>
      </c>
      <c r="D32" s="380" t="s">
        <v>925</v>
      </c>
      <c r="E32" s="132">
        <v>0.6</v>
      </c>
      <c r="F32" s="133">
        <v>0</v>
      </c>
      <c r="G32" s="390">
        <f>F32*E32</f>
        <v>0</v>
      </c>
      <c r="H32" s="391"/>
      <c r="I32" s="377"/>
      <c r="J32" s="134">
        <v>0.8</v>
      </c>
    </row>
    <row r="33" spans="1:15" ht="13.5" customHeight="1" x14ac:dyDescent="0.3">
      <c r="A33" s="128">
        <v>15</v>
      </c>
      <c r="B33" s="373"/>
      <c r="C33" s="378" t="s">
        <v>929</v>
      </c>
      <c r="D33" s="380" t="s">
        <v>930</v>
      </c>
      <c r="E33" s="129">
        <v>24</v>
      </c>
      <c r="F33" s="133">
        <v>0</v>
      </c>
      <c r="G33" s="390">
        <f>F33*E33</f>
        <v>0</v>
      </c>
      <c r="H33" s="377"/>
      <c r="I33" s="373">
        <v>1.0000000000000001E-5</v>
      </c>
      <c r="J33" s="134">
        <f>I33*E33</f>
        <v>2.4000000000000003E-4</v>
      </c>
    </row>
    <row r="34" spans="1:15" x14ac:dyDescent="0.3">
      <c r="A34" s="128">
        <v>16</v>
      </c>
      <c r="B34" s="373"/>
      <c r="C34" s="388" t="s">
        <v>931</v>
      </c>
      <c r="D34" s="375"/>
      <c r="E34" s="129"/>
      <c r="F34" s="133"/>
      <c r="G34" s="390">
        <v>0</v>
      </c>
      <c r="H34" s="377"/>
      <c r="I34" s="373"/>
      <c r="J34" s="134"/>
      <c r="O34" s="135"/>
    </row>
    <row r="35" spans="1:15" x14ac:dyDescent="0.3">
      <c r="A35" s="128"/>
      <c r="B35" s="373"/>
      <c r="C35" s="374" t="s">
        <v>932</v>
      </c>
      <c r="D35" s="375"/>
      <c r="E35" s="129"/>
      <c r="F35" s="133"/>
      <c r="G35" s="390"/>
      <c r="H35" s="377"/>
      <c r="I35" s="373"/>
      <c r="J35" s="134"/>
    </row>
    <row r="36" spans="1:15" x14ac:dyDescent="0.3">
      <c r="A36" s="128"/>
      <c r="B36" s="373"/>
      <c r="C36" s="374" t="s">
        <v>933</v>
      </c>
      <c r="D36" s="375"/>
      <c r="E36" s="129"/>
      <c r="F36" s="133"/>
      <c r="G36" s="390"/>
      <c r="H36" s="377"/>
      <c r="I36" s="373"/>
      <c r="J36" s="134"/>
    </row>
    <row r="37" spans="1:15" x14ac:dyDescent="0.3">
      <c r="A37" s="128">
        <v>17</v>
      </c>
      <c r="B37" s="373"/>
      <c r="C37" s="378" t="s">
        <v>934</v>
      </c>
      <c r="D37" s="375" t="s">
        <v>125</v>
      </c>
      <c r="E37" s="129">
        <v>2</v>
      </c>
      <c r="F37" s="133">
        <v>0</v>
      </c>
      <c r="G37" s="390">
        <f t="shared" ref="G37:G42" si="0">F37*E37</f>
        <v>0</v>
      </c>
      <c r="H37" s="377"/>
      <c r="I37" s="373">
        <v>0.03</v>
      </c>
      <c r="J37" s="134">
        <f t="shared" ref="J37:J42" si="1">I37*E37</f>
        <v>0.06</v>
      </c>
    </row>
    <row r="38" spans="1:15" x14ac:dyDescent="0.3">
      <c r="A38" s="128">
        <v>18</v>
      </c>
      <c r="B38" s="373"/>
      <c r="C38" s="378" t="s">
        <v>935</v>
      </c>
      <c r="D38" s="375" t="s">
        <v>125</v>
      </c>
      <c r="E38" s="129">
        <v>3</v>
      </c>
      <c r="F38" s="133">
        <v>0</v>
      </c>
      <c r="G38" s="390">
        <f t="shared" si="0"/>
        <v>0</v>
      </c>
      <c r="H38" s="377"/>
      <c r="I38" s="373">
        <v>0.03</v>
      </c>
      <c r="J38" s="134">
        <f t="shared" si="1"/>
        <v>0.09</v>
      </c>
    </row>
    <row r="39" spans="1:15" x14ac:dyDescent="0.3">
      <c r="A39" s="128">
        <v>19</v>
      </c>
      <c r="B39" s="373"/>
      <c r="C39" s="378" t="s">
        <v>936</v>
      </c>
      <c r="D39" s="375" t="s">
        <v>125</v>
      </c>
      <c r="E39" s="129">
        <v>2</v>
      </c>
      <c r="F39" s="133">
        <v>0</v>
      </c>
      <c r="G39" s="390">
        <f t="shared" si="0"/>
        <v>0</v>
      </c>
      <c r="H39" s="377"/>
      <c r="I39" s="373">
        <v>0.03</v>
      </c>
      <c r="J39" s="134">
        <f t="shared" si="1"/>
        <v>0.06</v>
      </c>
    </row>
    <row r="40" spans="1:15" x14ac:dyDescent="0.3">
      <c r="A40" s="128">
        <v>20</v>
      </c>
      <c r="B40" s="373"/>
      <c r="C40" s="378" t="s">
        <v>937</v>
      </c>
      <c r="D40" s="375" t="s">
        <v>125</v>
      </c>
      <c r="E40" s="129">
        <v>2</v>
      </c>
      <c r="F40" s="133">
        <v>0</v>
      </c>
      <c r="G40" s="390">
        <f t="shared" si="0"/>
        <v>0</v>
      </c>
      <c r="H40" s="377"/>
      <c r="I40" s="373">
        <v>0.03</v>
      </c>
      <c r="J40" s="134">
        <f t="shared" si="1"/>
        <v>0.06</v>
      </c>
    </row>
    <row r="41" spans="1:15" x14ac:dyDescent="0.3">
      <c r="A41" s="128">
        <v>21</v>
      </c>
      <c r="B41" s="373"/>
      <c r="C41" s="378" t="s">
        <v>938</v>
      </c>
      <c r="D41" s="375" t="s">
        <v>125</v>
      </c>
      <c r="E41" s="129">
        <v>1</v>
      </c>
      <c r="F41" s="133">
        <v>0</v>
      </c>
      <c r="G41" s="390">
        <f t="shared" si="0"/>
        <v>0</v>
      </c>
      <c r="H41" s="377"/>
      <c r="I41" s="373">
        <v>0.04</v>
      </c>
      <c r="J41" s="134">
        <f t="shared" si="1"/>
        <v>0.04</v>
      </c>
    </row>
    <row r="42" spans="1:15" x14ac:dyDescent="0.3">
      <c r="A42" s="128">
        <v>22</v>
      </c>
      <c r="B42" s="373"/>
      <c r="C42" s="378" t="s">
        <v>939</v>
      </c>
      <c r="D42" s="375" t="s">
        <v>125</v>
      </c>
      <c r="E42" s="129">
        <v>2</v>
      </c>
      <c r="F42" s="133">
        <v>0</v>
      </c>
      <c r="G42" s="390">
        <f t="shared" si="0"/>
        <v>0</v>
      </c>
      <c r="H42" s="377"/>
      <c r="I42" s="373">
        <v>0.03</v>
      </c>
      <c r="J42" s="134">
        <f t="shared" si="1"/>
        <v>0.06</v>
      </c>
    </row>
    <row r="43" spans="1:15" x14ac:dyDescent="0.3">
      <c r="A43" s="128">
        <v>23</v>
      </c>
      <c r="B43" s="373"/>
      <c r="C43" s="388" t="s">
        <v>940</v>
      </c>
      <c r="D43" s="375"/>
      <c r="E43" s="129"/>
      <c r="F43" s="133"/>
      <c r="G43" s="390">
        <v>0</v>
      </c>
      <c r="H43" s="377"/>
      <c r="I43" s="373"/>
      <c r="J43" s="130"/>
      <c r="K43" s="135"/>
    </row>
    <row r="44" spans="1:15" ht="26" x14ac:dyDescent="0.3">
      <c r="A44" s="128">
        <v>24</v>
      </c>
      <c r="B44" s="373" t="s">
        <v>941</v>
      </c>
      <c r="C44" s="392" t="s">
        <v>942</v>
      </c>
      <c r="D44" s="375" t="s">
        <v>117</v>
      </c>
      <c r="E44" s="129">
        <f>SUM(J32:J42)</f>
        <v>1.1702400000000002</v>
      </c>
      <c r="F44" s="133">
        <v>0</v>
      </c>
      <c r="G44" s="390">
        <f>F44*E44</f>
        <v>0</v>
      </c>
      <c r="H44" s="377"/>
      <c r="I44" s="373"/>
      <c r="J44" s="130"/>
      <c r="O44" s="135"/>
    </row>
    <row r="45" spans="1:15" ht="26" x14ac:dyDescent="0.3">
      <c r="A45" s="136"/>
      <c r="B45" s="137"/>
      <c r="C45" s="392" t="s">
        <v>943</v>
      </c>
      <c r="D45" s="138"/>
      <c r="E45" s="139"/>
      <c r="F45" s="140"/>
      <c r="G45" s="141"/>
      <c r="H45" s="141"/>
      <c r="I45" s="141"/>
      <c r="J45" s="142"/>
    </row>
    <row r="46" spans="1:15" x14ac:dyDescent="0.3">
      <c r="A46" s="136"/>
      <c r="B46" s="137"/>
      <c r="C46" s="143"/>
      <c r="D46" s="138"/>
      <c r="E46" s="139"/>
      <c r="F46" s="140"/>
      <c r="G46" s="141"/>
      <c r="H46" s="141"/>
      <c r="I46" s="141"/>
      <c r="J46" s="142"/>
    </row>
    <row r="47" spans="1:15" ht="13.5" thickBot="1" x14ac:dyDescent="0.35">
      <c r="A47" s="144"/>
      <c r="B47" s="145"/>
      <c r="C47" s="146" t="s">
        <v>944</v>
      </c>
      <c r="D47" s="147"/>
      <c r="E47" s="148"/>
      <c r="F47" s="149"/>
      <c r="G47" s="150">
        <f>SUM(G31:G46)</f>
        <v>0</v>
      </c>
      <c r="H47" s="151"/>
      <c r="I47" s="151"/>
      <c r="J47" s="152"/>
    </row>
    <row r="48" spans="1:15" x14ac:dyDescent="0.3">
      <c r="B48" s="154"/>
      <c r="C48" s="155"/>
      <c r="F48" s="154"/>
    </row>
    <row r="49" spans="1:15" ht="13.5" thickBot="1" x14ac:dyDescent="0.35">
      <c r="B49" s="154"/>
      <c r="C49" s="162" t="s">
        <v>945</v>
      </c>
      <c r="F49" s="154"/>
    </row>
    <row r="50" spans="1:15" ht="18" thickBot="1" x14ac:dyDescent="0.4">
      <c r="A50" s="120" t="s">
        <v>23</v>
      </c>
      <c r="B50" s="156"/>
      <c r="C50" s="157" t="s">
        <v>898</v>
      </c>
      <c r="D50" s="123"/>
      <c r="E50" s="121"/>
      <c r="F50" s="121"/>
      <c r="G50" s="158"/>
      <c r="H50" s="159">
        <f>SUM(H24)</f>
        <v>0</v>
      </c>
      <c r="I50" s="121"/>
      <c r="J50" s="160"/>
      <c r="O50" s="135"/>
    </row>
    <row r="51" spans="1:15" ht="18" thickBot="1" x14ac:dyDescent="0.4">
      <c r="A51" s="120" t="s">
        <v>26</v>
      </c>
      <c r="B51" s="393"/>
      <c r="C51" s="394" t="s">
        <v>946</v>
      </c>
      <c r="D51" s="375"/>
      <c r="E51" s="373"/>
      <c r="F51" s="373"/>
      <c r="G51" s="390"/>
      <c r="H51" s="395">
        <f>SUM(H30)</f>
        <v>0</v>
      </c>
      <c r="I51" s="373"/>
      <c r="J51" s="134"/>
    </row>
    <row r="52" spans="1:15" ht="18" thickBot="1" x14ac:dyDescent="0.4">
      <c r="A52" s="120" t="s">
        <v>29</v>
      </c>
      <c r="B52" s="163"/>
      <c r="C52" s="164" t="s">
        <v>947</v>
      </c>
      <c r="D52" s="138"/>
      <c r="E52" s="137"/>
      <c r="F52" s="137"/>
      <c r="G52" s="165"/>
      <c r="H52" s="166">
        <f>G47</f>
        <v>0</v>
      </c>
      <c r="I52" s="137"/>
      <c r="J52" s="167"/>
    </row>
    <row r="53" spans="1:15" ht="17.5" x14ac:dyDescent="0.35">
      <c r="A53" s="120"/>
      <c r="B53" s="156"/>
      <c r="C53" s="157"/>
      <c r="D53" s="123"/>
      <c r="E53" s="121"/>
      <c r="F53" s="121"/>
      <c r="G53" s="158"/>
      <c r="H53" s="159"/>
      <c r="I53" s="121"/>
      <c r="J53" s="160"/>
    </row>
    <row r="54" spans="1:15" ht="17.5" x14ac:dyDescent="0.35">
      <c r="A54" s="128"/>
      <c r="B54" s="393"/>
      <c r="C54" s="394" t="s">
        <v>948</v>
      </c>
      <c r="D54" s="375"/>
      <c r="E54" s="373"/>
      <c r="F54" s="373"/>
      <c r="G54" s="390"/>
      <c r="H54" s="395">
        <f>SUM(H50:H53)</f>
        <v>0</v>
      </c>
      <c r="I54" s="373"/>
      <c r="J54" s="134"/>
    </row>
    <row r="55" spans="1:15" ht="17.5" x14ac:dyDescent="0.35">
      <c r="A55" s="128" t="s">
        <v>32</v>
      </c>
      <c r="B55" s="393"/>
      <c r="C55" s="394" t="s">
        <v>949</v>
      </c>
      <c r="D55" s="375" t="s">
        <v>49</v>
      </c>
      <c r="E55" s="396">
        <v>0</v>
      </c>
      <c r="F55" s="373"/>
      <c r="G55" s="390"/>
      <c r="H55" s="395">
        <f>H54*E55%</f>
        <v>0</v>
      </c>
      <c r="I55" s="373"/>
      <c r="J55" s="134"/>
    </row>
    <row r="56" spans="1:15" ht="17.5" x14ac:dyDescent="0.35">
      <c r="A56" s="128" t="s">
        <v>35</v>
      </c>
      <c r="B56" s="393"/>
      <c r="C56" s="394" t="s">
        <v>950</v>
      </c>
      <c r="D56" s="375" t="s">
        <v>49</v>
      </c>
      <c r="E56" s="396">
        <v>0</v>
      </c>
      <c r="F56" s="373"/>
      <c r="G56" s="390"/>
      <c r="H56" s="395">
        <f>H54*E56%</f>
        <v>0</v>
      </c>
      <c r="I56" s="373"/>
      <c r="J56" s="134"/>
    </row>
    <row r="57" spans="1:15" ht="18" thickBot="1" x14ac:dyDescent="0.4">
      <c r="A57" s="136" t="s">
        <v>38</v>
      </c>
      <c r="B57" s="163"/>
      <c r="C57" s="164" t="s">
        <v>951</v>
      </c>
      <c r="D57" s="138" t="s">
        <v>49</v>
      </c>
      <c r="E57" s="176">
        <v>0</v>
      </c>
      <c r="F57" s="137"/>
      <c r="G57" s="165"/>
      <c r="H57" s="166">
        <f>H54*E57%</f>
        <v>0</v>
      </c>
      <c r="I57" s="137"/>
      <c r="J57" s="167"/>
    </row>
    <row r="58" spans="1:15" ht="17.5" x14ac:dyDescent="0.35">
      <c r="A58" s="120"/>
      <c r="B58" s="156"/>
      <c r="C58" s="157" t="s">
        <v>131</v>
      </c>
      <c r="D58" s="123"/>
      <c r="E58" s="177"/>
      <c r="F58" s="121"/>
      <c r="G58" s="158"/>
      <c r="H58" s="159">
        <f>SUM(H54:H57)</f>
        <v>0</v>
      </c>
      <c r="I58" s="121"/>
      <c r="J58" s="160"/>
    </row>
    <row r="59" spans="1:15" ht="18" thickBot="1" x14ac:dyDescent="0.4">
      <c r="A59" s="136"/>
      <c r="B59" s="163"/>
      <c r="C59" s="164" t="s">
        <v>952</v>
      </c>
      <c r="D59" s="138" t="s">
        <v>49</v>
      </c>
      <c r="E59" s="176">
        <v>21</v>
      </c>
      <c r="F59" s="137"/>
      <c r="G59" s="165"/>
      <c r="H59" s="166">
        <f>H58*E59%</f>
        <v>0</v>
      </c>
      <c r="I59" s="137"/>
      <c r="J59" s="167"/>
      <c r="L59" s="135"/>
    </row>
    <row r="60" spans="1:15" ht="17.5" x14ac:dyDescent="0.35">
      <c r="A60" s="168"/>
      <c r="B60" s="169"/>
      <c r="C60" s="170" t="s">
        <v>131</v>
      </c>
      <c r="D60" s="171"/>
      <c r="E60" s="172"/>
      <c r="F60" s="172"/>
      <c r="G60" s="173"/>
      <c r="H60" s="174">
        <f>SUM(H58:H59)</f>
        <v>0</v>
      </c>
      <c r="I60" s="172"/>
      <c r="J60" s="175"/>
    </row>
    <row r="61" spans="1:15" ht="17.5" x14ac:dyDescent="0.35">
      <c r="A61" s="128"/>
      <c r="B61" s="393"/>
      <c r="C61" s="394"/>
      <c r="D61" s="375"/>
      <c r="E61" s="373"/>
      <c r="F61" s="373"/>
      <c r="G61" s="405"/>
      <c r="H61" s="406"/>
      <c r="I61" s="373"/>
      <c r="J61" s="134"/>
      <c r="O61" s="135"/>
    </row>
  </sheetData>
  <mergeCells count="13">
    <mergeCell ref="I6:I7"/>
    <mergeCell ref="J6:J7"/>
    <mergeCell ref="G61:H61"/>
    <mergeCell ref="A3:E4"/>
    <mergeCell ref="F3:J4"/>
    <mergeCell ref="A5:A7"/>
    <mergeCell ref="B5:B7"/>
    <mergeCell ref="C5:C7"/>
    <mergeCell ref="D5:D7"/>
    <mergeCell ref="E5:E7"/>
    <mergeCell ref="I5:J5"/>
    <mergeCell ref="F6:F7"/>
    <mergeCell ref="G6:H6"/>
  </mergeCells>
  <phoneticPr fontId="12" type="noConversion"/>
  <pageMargins left="0.70866141732283472" right="0.70866141732283472" top="0.78740157480314965" bottom="0.78740157480314965" header="0.31496062992125984" footer="0.31496062992125984"/>
  <pageSetup paperSize="9" orientation="landscape" r:id="rId1"/>
  <headerFooter>
    <oddHeader>&amp;C&amp;F&amp;R10/2023</oddHeader>
    <oddFooter>&amp;C&amp;A&amp;Rstránka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5D622-A4C3-4A6E-A837-429B407887F6}">
  <dimension ref="B2:BM173"/>
  <sheetViews>
    <sheetView topLeftCell="A110" workbookViewId="0">
      <selection activeCell="H127" sqref="H127"/>
    </sheetView>
  </sheetViews>
  <sheetFormatPr defaultRowHeight="12.5" x14ac:dyDescent="0.25"/>
  <cols>
    <col min="1" max="1" width="7.1796875" customWidth="1"/>
    <col min="2" max="2" width="1" customWidth="1"/>
    <col min="3" max="3" width="3.54296875" customWidth="1"/>
    <col min="4" max="4" width="3.7265625" customWidth="1"/>
    <col min="5" max="5" width="14.7265625" customWidth="1"/>
    <col min="6" max="6" width="43.54296875" customWidth="1"/>
    <col min="7" max="7" width="6.453125" customWidth="1"/>
    <col min="8" max="8" width="12" customWidth="1"/>
    <col min="9" max="9" width="13.54296875" customWidth="1"/>
    <col min="10" max="10" width="19.1796875" customWidth="1"/>
    <col min="11" max="11" width="19.1796875" hidden="1" customWidth="1"/>
    <col min="12" max="12" width="8" customWidth="1"/>
    <col min="13" max="13" width="9.26953125" hidden="1" customWidth="1"/>
    <col min="15" max="20" width="12.1796875" hidden="1" customWidth="1"/>
    <col min="21" max="21" width="14" hidden="1" customWidth="1"/>
    <col min="22" max="22" width="10.54296875" customWidth="1"/>
    <col min="23" max="23" width="14" customWidth="1"/>
    <col min="24" max="24" width="10.54296875" customWidth="1"/>
    <col min="25" max="25" width="12.81640625" customWidth="1"/>
    <col min="26" max="26" width="9.453125" customWidth="1"/>
    <col min="27" max="27" width="12.81640625" customWidth="1"/>
    <col min="28" max="28" width="14" customWidth="1"/>
    <col min="29" max="29" width="9.453125" customWidth="1"/>
    <col min="30" max="30" width="12.81640625" customWidth="1"/>
    <col min="31" max="31" width="14" customWidth="1"/>
  </cols>
  <sheetData>
    <row r="2" spans="2:46" ht="37" customHeight="1" x14ac:dyDescent="0.25">
      <c r="L2" s="437"/>
      <c r="M2" s="437"/>
      <c r="N2" s="437"/>
      <c r="O2" s="437"/>
      <c r="P2" s="437"/>
      <c r="Q2" s="437"/>
      <c r="R2" s="437"/>
      <c r="S2" s="437"/>
      <c r="T2" s="437"/>
      <c r="U2" s="437"/>
      <c r="V2" s="437"/>
      <c r="AT2" s="244" t="s">
        <v>953</v>
      </c>
    </row>
    <row r="3" spans="2:46" ht="7" customHeight="1" x14ac:dyDescent="0.25">
      <c r="B3" s="245"/>
      <c r="C3" s="246"/>
      <c r="D3" s="246"/>
      <c r="E3" s="246"/>
      <c r="F3" s="246"/>
      <c r="G3" s="246"/>
      <c r="H3" s="246"/>
      <c r="I3" s="246"/>
      <c r="J3" s="246"/>
      <c r="K3" s="246"/>
      <c r="L3" s="247"/>
      <c r="AT3" s="244" t="s">
        <v>954</v>
      </c>
    </row>
    <row r="4" spans="2:46" ht="25" customHeight="1" x14ac:dyDescent="0.25">
      <c r="B4" s="247"/>
      <c r="D4" s="248" t="s">
        <v>955</v>
      </c>
      <c r="L4" s="247"/>
      <c r="M4" s="249" t="s">
        <v>956</v>
      </c>
      <c r="AT4" s="244" t="s">
        <v>957</v>
      </c>
    </row>
    <row r="5" spans="2:46" ht="7" customHeight="1" x14ac:dyDescent="0.25">
      <c r="B5" s="247"/>
      <c r="L5" s="247"/>
    </row>
    <row r="6" spans="2:46" s="250" customFormat="1" ht="12" customHeight="1" x14ac:dyDescent="0.25">
      <c r="B6" s="251"/>
      <c r="D6" s="252" t="s">
        <v>958</v>
      </c>
      <c r="L6" s="251"/>
    </row>
    <row r="7" spans="2:46" s="250" customFormat="1" ht="16.5" customHeight="1" x14ac:dyDescent="0.25">
      <c r="B7" s="251"/>
      <c r="E7" s="435" t="s">
        <v>959</v>
      </c>
      <c r="F7" s="436"/>
      <c r="G7" s="436"/>
      <c r="H7" s="436"/>
      <c r="L7" s="251"/>
    </row>
    <row r="8" spans="2:46" s="250" customFormat="1" x14ac:dyDescent="0.25">
      <c r="B8" s="251"/>
      <c r="L8" s="251"/>
    </row>
    <row r="9" spans="2:46" s="250" customFormat="1" ht="12" customHeight="1" x14ac:dyDescent="0.25">
      <c r="B9" s="251"/>
      <c r="D9" s="252" t="s">
        <v>960</v>
      </c>
      <c r="F9" s="253" t="s">
        <v>961</v>
      </c>
      <c r="I9" s="252" t="s">
        <v>962</v>
      </c>
      <c r="J9" s="253" t="s">
        <v>961</v>
      </c>
      <c r="L9" s="251"/>
    </row>
    <row r="10" spans="2:46" s="250" customFormat="1" ht="12" customHeight="1" x14ac:dyDescent="0.25">
      <c r="B10" s="251"/>
      <c r="D10" s="252" t="s">
        <v>963</v>
      </c>
      <c r="F10" s="253" t="s">
        <v>964</v>
      </c>
      <c r="I10" s="252" t="s">
        <v>965</v>
      </c>
      <c r="J10" s="254"/>
      <c r="L10" s="251"/>
    </row>
    <row r="11" spans="2:46" s="250" customFormat="1" ht="10.9" customHeight="1" x14ac:dyDescent="0.25">
      <c r="B11" s="251"/>
      <c r="L11" s="251"/>
    </row>
    <row r="12" spans="2:46" s="250" customFormat="1" ht="12" customHeight="1" x14ac:dyDescent="0.25">
      <c r="B12" s="251"/>
      <c r="D12" s="252" t="s">
        <v>966</v>
      </c>
      <c r="I12" s="252" t="s">
        <v>967</v>
      </c>
      <c r="J12" s="253" t="s">
        <v>961</v>
      </c>
      <c r="L12" s="251"/>
    </row>
    <row r="13" spans="2:46" s="250" customFormat="1" ht="18" customHeight="1" x14ac:dyDescent="0.25">
      <c r="B13" s="251"/>
      <c r="E13" s="253" t="s">
        <v>968</v>
      </c>
      <c r="I13" s="252" t="s">
        <v>969</v>
      </c>
      <c r="J13" s="253" t="s">
        <v>961</v>
      </c>
      <c r="L13" s="251"/>
    </row>
    <row r="14" spans="2:46" s="250" customFormat="1" ht="7" customHeight="1" x14ac:dyDescent="0.25">
      <c r="B14" s="251"/>
      <c r="L14" s="251"/>
    </row>
    <row r="15" spans="2:46" s="250" customFormat="1" ht="12" customHeight="1" x14ac:dyDescent="0.25">
      <c r="B15" s="251"/>
      <c r="D15" s="252" t="s">
        <v>970</v>
      </c>
      <c r="I15" s="252" t="s">
        <v>967</v>
      </c>
      <c r="J15" s="253" t="s">
        <v>961</v>
      </c>
      <c r="L15" s="251"/>
    </row>
    <row r="16" spans="2:46" s="250" customFormat="1" ht="18" customHeight="1" x14ac:dyDescent="0.25">
      <c r="B16" s="251"/>
      <c r="E16" s="253" t="s">
        <v>971</v>
      </c>
      <c r="I16" s="252" t="s">
        <v>969</v>
      </c>
      <c r="J16" s="253" t="s">
        <v>961</v>
      </c>
      <c r="L16" s="251"/>
    </row>
    <row r="17" spans="2:12" s="250" customFormat="1" ht="7" customHeight="1" x14ac:dyDescent="0.25">
      <c r="B17" s="251"/>
      <c r="L17" s="251"/>
    </row>
    <row r="18" spans="2:12" s="250" customFormat="1" ht="12" customHeight="1" x14ac:dyDescent="0.25">
      <c r="B18" s="251"/>
      <c r="D18" s="252" t="s">
        <v>972</v>
      </c>
      <c r="I18" s="252" t="s">
        <v>967</v>
      </c>
      <c r="J18" s="253" t="s">
        <v>961</v>
      </c>
      <c r="L18" s="251"/>
    </row>
    <row r="19" spans="2:12" s="250" customFormat="1" ht="18" customHeight="1" x14ac:dyDescent="0.25">
      <c r="B19" s="251"/>
      <c r="E19" s="253" t="s">
        <v>973</v>
      </c>
      <c r="I19" s="252" t="s">
        <v>969</v>
      </c>
      <c r="J19" s="253" t="s">
        <v>961</v>
      </c>
      <c r="L19" s="251"/>
    </row>
    <row r="20" spans="2:12" s="250" customFormat="1" ht="7" customHeight="1" x14ac:dyDescent="0.25">
      <c r="B20" s="251"/>
      <c r="L20" s="251"/>
    </row>
    <row r="21" spans="2:12" s="250" customFormat="1" ht="12" customHeight="1" x14ac:dyDescent="0.25">
      <c r="B21" s="251"/>
      <c r="D21" s="252" t="s">
        <v>974</v>
      </c>
      <c r="I21" s="252" t="s">
        <v>967</v>
      </c>
      <c r="J21" s="253" t="s">
        <v>961</v>
      </c>
      <c r="L21" s="251"/>
    </row>
    <row r="22" spans="2:12" s="250" customFormat="1" ht="18" customHeight="1" x14ac:dyDescent="0.25">
      <c r="B22" s="251"/>
      <c r="E22" s="253" t="s">
        <v>975</v>
      </c>
      <c r="I22" s="252" t="s">
        <v>969</v>
      </c>
      <c r="J22" s="253" t="s">
        <v>961</v>
      </c>
      <c r="L22" s="251"/>
    </row>
    <row r="23" spans="2:12" s="250" customFormat="1" ht="7" customHeight="1" x14ac:dyDescent="0.25">
      <c r="B23" s="251"/>
      <c r="L23" s="251"/>
    </row>
    <row r="24" spans="2:12" s="250" customFormat="1" ht="12" customHeight="1" x14ac:dyDescent="0.25">
      <c r="B24" s="251"/>
      <c r="D24" s="252" t="s">
        <v>976</v>
      </c>
      <c r="L24" s="251"/>
    </row>
    <row r="25" spans="2:12" s="255" customFormat="1" ht="16.5" customHeight="1" x14ac:dyDescent="0.25">
      <c r="B25" s="256"/>
      <c r="E25" s="438" t="s">
        <v>961</v>
      </c>
      <c r="F25" s="438"/>
      <c r="G25" s="438"/>
      <c r="H25" s="438"/>
      <c r="L25" s="256"/>
    </row>
    <row r="26" spans="2:12" s="250" customFormat="1" ht="7" customHeight="1" x14ac:dyDescent="0.25">
      <c r="B26" s="251"/>
      <c r="L26" s="251"/>
    </row>
    <row r="27" spans="2:12" s="250" customFormat="1" ht="7" customHeight="1" x14ac:dyDescent="0.25">
      <c r="B27" s="251"/>
      <c r="D27" s="258"/>
      <c r="E27" s="258"/>
      <c r="F27" s="258"/>
      <c r="G27" s="258"/>
      <c r="H27" s="258"/>
      <c r="I27" s="258"/>
      <c r="J27" s="258"/>
      <c r="K27" s="258"/>
      <c r="L27" s="251"/>
    </row>
    <row r="28" spans="2:12" s="250" customFormat="1" ht="25.4" customHeight="1" x14ac:dyDescent="0.25">
      <c r="B28" s="251"/>
      <c r="D28" s="259" t="s">
        <v>977</v>
      </c>
      <c r="J28" s="260">
        <f>ROUND(J122, 2)</f>
        <v>0</v>
      </c>
      <c r="L28" s="251"/>
    </row>
    <row r="29" spans="2:12" s="250" customFormat="1" ht="7" customHeight="1" x14ac:dyDescent="0.25">
      <c r="B29" s="251"/>
      <c r="D29" s="258"/>
      <c r="E29" s="258"/>
      <c r="F29" s="258"/>
      <c r="G29" s="258"/>
      <c r="H29" s="258"/>
      <c r="I29" s="258"/>
      <c r="J29" s="258"/>
      <c r="K29" s="258"/>
      <c r="L29" s="251"/>
    </row>
    <row r="30" spans="2:12" s="250" customFormat="1" ht="14.5" customHeight="1" x14ac:dyDescent="0.25">
      <c r="B30" s="251"/>
      <c r="F30" s="261" t="s">
        <v>978</v>
      </c>
      <c r="I30" s="261" t="s">
        <v>979</v>
      </c>
      <c r="J30" s="261" t="s">
        <v>980</v>
      </c>
      <c r="L30" s="251"/>
    </row>
    <row r="31" spans="2:12" s="250" customFormat="1" ht="14.5" customHeight="1" x14ac:dyDescent="0.25">
      <c r="B31" s="251"/>
      <c r="D31" s="262" t="s">
        <v>952</v>
      </c>
      <c r="E31" s="252" t="s">
        <v>981</v>
      </c>
      <c r="F31" s="263">
        <f>ROUND((SUM(BE122:BE172)),  2)</f>
        <v>0</v>
      </c>
      <c r="I31" s="264">
        <v>0.21</v>
      </c>
      <c r="J31" s="263">
        <f>ROUND(((SUM(BE122:BE172))*I31),  2)</f>
        <v>0</v>
      </c>
      <c r="L31" s="251"/>
    </row>
    <row r="32" spans="2:12" s="250" customFormat="1" ht="14.5" customHeight="1" x14ac:dyDescent="0.25">
      <c r="B32" s="251"/>
      <c r="E32" s="252" t="s">
        <v>982</v>
      </c>
      <c r="F32" s="263">
        <f>ROUND((SUM(BF122:BF172)),  2)</f>
        <v>0</v>
      </c>
      <c r="I32" s="264">
        <v>0.15</v>
      </c>
      <c r="J32" s="263">
        <f>ROUND(((SUM(BF122:BF172))*I32),  2)</f>
        <v>0</v>
      </c>
      <c r="L32" s="251"/>
    </row>
    <row r="33" spans="2:12" s="250" customFormat="1" ht="14.5" hidden="1" customHeight="1" x14ac:dyDescent="0.25">
      <c r="B33" s="251"/>
      <c r="E33" s="252" t="s">
        <v>983</v>
      </c>
      <c r="F33" s="263">
        <f>ROUND((SUM(BG122:BG172)),  2)</f>
        <v>0</v>
      </c>
      <c r="I33" s="264">
        <v>0.21</v>
      </c>
      <c r="J33" s="263">
        <f>0</f>
        <v>0</v>
      </c>
      <c r="L33" s="251"/>
    </row>
    <row r="34" spans="2:12" s="250" customFormat="1" ht="14.5" hidden="1" customHeight="1" x14ac:dyDescent="0.25">
      <c r="B34" s="251"/>
      <c r="E34" s="252" t="s">
        <v>984</v>
      </c>
      <c r="F34" s="263">
        <f>ROUND((SUM(BH122:BH172)),  2)</f>
        <v>0</v>
      </c>
      <c r="I34" s="264">
        <v>0.15</v>
      </c>
      <c r="J34" s="263">
        <f>0</f>
        <v>0</v>
      </c>
      <c r="L34" s="251"/>
    </row>
    <row r="35" spans="2:12" s="250" customFormat="1" ht="14.5" hidden="1" customHeight="1" x14ac:dyDescent="0.25">
      <c r="B35" s="251"/>
      <c r="E35" s="252" t="s">
        <v>985</v>
      </c>
      <c r="F35" s="263">
        <f>ROUND((SUM(BI122:BI172)),  2)</f>
        <v>0</v>
      </c>
      <c r="I35" s="264">
        <v>0</v>
      </c>
      <c r="J35" s="263">
        <f>0</f>
        <v>0</v>
      </c>
      <c r="L35" s="251"/>
    </row>
    <row r="36" spans="2:12" s="250" customFormat="1" ht="7" customHeight="1" x14ac:dyDescent="0.25">
      <c r="B36" s="251"/>
      <c r="L36" s="251"/>
    </row>
    <row r="37" spans="2:12" s="250" customFormat="1" ht="25.4" customHeight="1" x14ac:dyDescent="0.25">
      <c r="B37" s="251"/>
      <c r="C37" s="265"/>
      <c r="D37" s="266" t="s">
        <v>986</v>
      </c>
      <c r="E37" s="267"/>
      <c r="F37" s="267"/>
      <c r="G37" s="268" t="s">
        <v>987</v>
      </c>
      <c r="H37" s="269" t="s">
        <v>988</v>
      </c>
      <c r="I37" s="267"/>
      <c r="J37" s="270">
        <f>SUM(J28:J35)</f>
        <v>0</v>
      </c>
      <c r="K37" s="271"/>
      <c r="L37" s="251"/>
    </row>
    <row r="38" spans="2:12" s="250" customFormat="1" ht="14.5" customHeight="1" x14ac:dyDescent="0.25">
      <c r="B38" s="251"/>
      <c r="L38" s="251"/>
    </row>
    <row r="39" spans="2:12" ht="14.5" customHeight="1" x14ac:dyDescent="0.25">
      <c r="B39" s="247"/>
      <c r="L39" s="247"/>
    </row>
    <row r="40" spans="2:12" ht="14.5" customHeight="1" x14ac:dyDescent="0.25">
      <c r="B40" s="247"/>
      <c r="L40" s="247"/>
    </row>
    <row r="41" spans="2:12" ht="14.5" customHeight="1" x14ac:dyDescent="0.25">
      <c r="B41" s="247"/>
      <c r="L41" s="247"/>
    </row>
    <row r="42" spans="2:12" ht="14.5" customHeight="1" x14ac:dyDescent="0.25">
      <c r="B42" s="247"/>
      <c r="L42" s="247"/>
    </row>
    <row r="43" spans="2:12" ht="14.5" customHeight="1" x14ac:dyDescent="0.25">
      <c r="B43" s="247"/>
      <c r="L43" s="247"/>
    </row>
    <row r="44" spans="2:12" ht="14.5" customHeight="1" x14ac:dyDescent="0.25">
      <c r="B44" s="247"/>
      <c r="L44" s="247"/>
    </row>
    <row r="45" spans="2:12" ht="14.5" customHeight="1" x14ac:dyDescent="0.25">
      <c r="B45" s="247"/>
      <c r="L45" s="247"/>
    </row>
    <row r="46" spans="2:12" ht="14.5" customHeight="1" x14ac:dyDescent="0.25">
      <c r="B46" s="247"/>
      <c r="L46" s="247"/>
    </row>
    <row r="47" spans="2:12" ht="14.5" customHeight="1" x14ac:dyDescent="0.25">
      <c r="B47" s="247"/>
      <c r="L47" s="247"/>
    </row>
    <row r="48" spans="2:12" ht="14.5" customHeight="1" x14ac:dyDescent="0.25">
      <c r="B48" s="247"/>
      <c r="L48" s="247"/>
    </row>
    <row r="49" spans="2:12" ht="14.5" customHeight="1" x14ac:dyDescent="0.25">
      <c r="B49" s="247"/>
      <c r="L49" s="247"/>
    </row>
    <row r="50" spans="2:12" s="250" customFormat="1" ht="14.5" customHeight="1" x14ac:dyDescent="0.25">
      <c r="B50" s="251"/>
      <c r="D50" s="272" t="s">
        <v>989</v>
      </c>
      <c r="E50" s="273"/>
      <c r="F50" s="273"/>
      <c r="G50" s="272" t="s">
        <v>990</v>
      </c>
      <c r="H50" s="273"/>
      <c r="I50" s="273"/>
      <c r="J50" s="273"/>
      <c r="K50" s="273"/>
      <c r="L50" s="251"/>
    </row>
    <row r="51" spans="2:12" x14ac:dyDescent="0.25">
      <c r="B51" s="247"/>
      <c r="L51" s="247"/>
    </row>
    <row r="52" spans="2:12" x14ac:dyDescent="0.25">
      <c r="B52" s="247"/>
      <c r="L52" s="247"/>
    </row>
    <row r="53" spans="2:12" x14ac:dyDescent="0.25">
      <c r="B53" s="247"/>
      <c r="L53" s="247"/>
    </row>
    <row r="54" spans="2:12" x14ac:dyDescent="0.25">
      <c r="B54" s="247"/>
      <c r="L54" s="247"/>
    </row>
    <row r="55" spans="2:12" x14ac:dyDescent="0.25">
      <c r="B55" s="247"/>
      <c r="L55" s="247"/>
    </row>
    <row r="56" spans="2:12" x14ac:dyDescent="0.25">
      <c r="B56" s="247"/>
      <c r="L56" s="247"/>
    </row>
    <row r="57" spans="2:12" x14ac:dyDescent="0.25">
      <c r="B57" s="247"/>
      <c r="L57" s="247"/>
    </row>
    <row r="58" spans="2:12" x14ac:dyDescent="0.25">
      <c r="B58" s="247"/>
      <c r="L58" s="247"/>
    </row>
    <row r="59" spans="2:12" x14ac:dyDescent="0.25">
      <c r="B59" s="247"/>
      <c r="L59" s="247"/>
    </row>
    <row r="60" spans="2:12" x14ac:dyDescent="0.25">
      <c r="B60" s="247"/>
      <c r="L60" s="247"/>
    </row>
    <row r="61" spans="2:12" s="250" customFormat="1" x14ac:dyDescent="0.25">
      <c r="B61" s="251"/>
      <c r="D61" s="274" t="s">
        <v>991</v>
      </c>
      <c r="E61" s="275"/>
      <c r="F61" s="276" t="s">
        <v>992</v>
      </c>
      <c r="G61" s="274" t="s">
        <v>991</v>
      </c>
      <c r="H61" s="275"/>
      <c r="I61" s="275"/>
      <c r="J61" s="277" t="s">
        <v>992</v>
      </c>
      <c r="K61" s="275"/>
      <c r="L61" s="251"/>
    </row>
    <row r="62" spans="2:12" x14ac:dyDescent="0.25">
      <c r="B62" s="247"/>
      <c r="L62" s="247"/>
    </row>
    <row r="63" spans="2:12" x14ac:dyDescent="0.25">
      <c r="B63" s="247"/>
      <c r="L63" s="247"/>
    </row>
    <row r="64" spans="2:12" x14ac:dyDescent="0.25">
      <c r="B64" s="247"/>
      <c r="L64" s="247"/>
    </row>
    <row r="65" spans="2:12" s="250" customFormat="1" ht="13" x14ac:dyDescent="0.25">
      <c r="B65" s="251"/>
      <c r="D65" s="272" t="s">
        <v>993</v>
      </c>
      <c r="E65" s="273"/>
      <c r="F65" s="273"/>
      <c r="G65" s="272" t="s">
        <v>994</v>
      </c>
      <c r="H65" s="273"/>
      <c r="I65" s="273"/>
      <c r="J65" s="273"/>
      <c r="K65" s="273"/>
      <c r="L65" s="251"/>
    </row>
    <row r="66" spans="2:12" x14ac:dyDescent="0.25">
      <c r="B66" s="247"/>
      <c r="L66" s="247"/>
    </row>
    <row r="67" spans="2:12" x14ac:dyDescent="0.25">
      <c r="B67" s="247"/>
      <c r="L67" s="247"/>
    </row>
    <row r="68" spans="2:12" x14ac:dyDescent="0.25">
      <c r="B68" s="247"/>
      <c r="L68" s="247"/>
    </row>
    <row r="69" spans="2:12" x14ac:dyDescent="0.25">
      <c r="B69" s="247"/>
      <c r="L69" s="247"/>
    </row>
    <row r="70" spans="2:12" x14ac:dyDescent="0.25">
      <c r="B70" s="247"/>
      <c r="L70" s="247"/>
    </row>
    <row r="71" spans="2:12" x14ac:dyDescent="0.25">
      <c r="B71" s="247"/>
      <c r="L71" s="247"/>
    </row>
    <row r="72" spans="2:12" x14ac:dyDescent="0.25">
      <c r="B72" s="247"/>
      <c r="L72" s="247"/>
    </row>
    <row r="73" spans="2:12" x14ac:dyDescent="0.25">
      <c r="B73" s="247"/>
      <c r="L73" s="247"/>
    </row>
    <row r="74" spans="2:12" x14ac:dyDescent="0.25">
      <c r="B74" s="247"/>
      <c r="L74" s="247"/>
    </row>
    <row r="75" spans="2:12" x14ac:dyDescent="0.25">
      <c r="B75" s="247"/>
      <c r="L75" s="247"/>
    </row>
    <row r="76" spans="2:12" s="250" customFormat="1" x14ac:dyDescent="0.25">
      <c r="B76" s="251"/>
      <c r="D76" s="274" t="s">
        <v>991</v>
      </c>
      <c r="E76" s="275"/>
      <c r="F76" s="276" t="s">
        <v>992</v>
      </c>
      <c r="G76" s="274" t="s">
        <v>991</v>
      </c>
      <c r="H76" s="275"/>
      <c r="I76" s="275"/>
      <c r="J76" s="277" t="s">
        <v>992</v>
      </c>
      <c r="K76" s="275"/>
      <c r="L76" s="251"/>
    </row>
    <row r="77" spans="2:12" s="250" customFormat="1" ht="14.5" customHeight="1" x14ac:dyDescent="0.25">
      <c r="B77" s="278"/>
      <c r="C77" s="279"/>
      <c r="D77" s="279"/>
      <c r="E77" s="279"/>
      <c r="F77" s="279"/>
      <c r="G77" s="279"/>
      <c r="H77" s="279"/>
      <c r="I77" s="279"/>
      <c r="J77" s="279"/>
      <c r="K77" s="279"/>
      <c r="L77" s="251"/>
    </row>
    <row r="81" spans="2:47" s="250" customFormat="1" ht="7" customHeight="1" x14ac:dyDescent="0.25">
      <c r="B81" s="280"/>
      <c r="C81" s="281"/>
      <c r="D81" s="281"/>
      <c r="E81" s="281"/>
      <c r="F81" s="281"/>
      <c r="G81" s="281"/>
      <c r="H81" s="281"/>
      <c r="I81" s="281"/>
      <c r="J81" s="281"/>
      <c r="K81" s="281"/>
      <c r="L81" s="251"/>
    </row>
    <row r="82" spans="2:47" s="250" customFormat="1" ht="25" customHeight="1" x14ac:dyDescent="0.25">
      <c r="B82" s="251"/>
      <c r="C82" s="248" t="s">
        <v>995</v>
      </c>
      <c r="L82" s="251"/>
    </row>
    <row r="83" spans="2:47" s="250" customFormat="1" ht="7" customHeight="1" x14ac:dyDescent="0.25">
      <c r="B83" s="251"/>
      <c r="L83" s="251"/>
    </row>
    <row r="84" spans="2:47" s="250" customFormat="1" ht="12" customHeight="1" x14ac:dyDescent="0.25">
      <c r="B84" s="251"/>
      <c r="C84" s="252" t="s">
        <v>958</v>
      </c>
      <c r="L84" s="251"/>
    </row>
    <row r="85" spans="2:47" s="250" customFormat="1" ht="16.5" customHeight="1" x14ac:dyDescent="0.25">
      <c r="B85" s="251"/>
      <c r="E85" s="435" t="str">
        <f>E7</f>
        <v>REKONSTRUKCE SPORTOVIŠŤ ZŠ JESENIOVA PRAHA 3</v>
      </c>
      <c r="F85" s="436"/>
      <c r="G85" s="436"/>
      <c r="H85" s="436"/>
      <c r="L85" s="251"/>
    </row>
    <row r="86" spans="2:47" s="250" customFormat="1" ht="7" customHeight="1" x14ac:dyDescent="0.25">
      <c r="B86" s="251"/>
      <c r="L86" s="251"/>
    </row>
    <row r="87" spans="2:47" s="250" customFormat="1" ht="12" customHeight="1" x14ac:dyDescent="0.25">
      <c r="B87" s="251"/>
      <c r="C87" s="252" t="s">
        <v>963</v>
      </c>
      <c r="F87" s="253" t="str">
        <f>F10</f>
        <v>ZŠ JESENIOVA PRAHA 3</v>
      </c>
      <c r="I87" s="252" t="s">
        <v>965</v>
      </c>
      <c r="J87" s="254" t="str">
        <f>IF(J10="","",J10)</f>
        <v/>
      </c>
      <c r="L87" s="251"/>
    </row>
    <row r="88" spans="2:47" s="250" customFormat="1" ht="7" customHeight="1" x14ac:dyDescent="0.25">
      <c r="B88" s="251"/>
      <c r="L88" s="251"/>
    </row>
    <row r="89" spans="2:47" s="250" customFormat="1" ht="25.75" customHeight="1" x14ac:dyDescent="0.25">
      <c r="B89" s="251"/>
      <c r="C89" s="252" t="s">
        <v>966</v>
      </c>
      <c r="F89" s="253" t="str">
        <f>E13</f>
        <v>MĚSTSKÁ ČÁST PRAHA 3</v>
      </c>
      <c r="I89" s="252" t="s">
        <v>972</v>
      </c>
      <c r="J89" s="257" t="str">
        <f>E19</f>
        <v>SPORTOVNÍ PROJEKTY S.R.O.</v>
      </c>
      <c r="L89" s="251"/>
    </row>
    <row r="90" spans="2:47" s="250" customFormat="1" ht="15.25" customHeight="1" x14ac:dyDescent="0.25">
      <c r="B90" s="251"/>
      <c r="C90" s="252" t="s">
        <v>970</v>
      </c>
      <c r="F90" s="253" t="str">
        <f>IF(E16="","",E16)</f>
        <v>BUDE VYBRÁN</v>
      </c>
      <c r="I90" s="252" t="s">
        <v>974</v>
      </c>
      <c r="J90" s="257" t="str">
        <f>E22</f>
        <v>DAVID MÜLLER</v>
      </c>
      <c r="L90" s="251"/>
    </row>
    <row r="91" spans="2:47" s="250" customFormat="1" ht="10.4" customHeight="1" x14ac:dyDescent="0.25">
      <c r="B91" s="251"/>
      <c r="L91" s="251"/>
    </row>
    <row r="92" spans="2:47" s="250" customFormat="1" ht="29.25" customHeight="1" x14ac:dyDescent="0.25">
      <c r="B92" s="251"/>
      <c r="C92" s="282" t="s">
        <v>996</v>
      </c>
      <c r="D92" s="265"/>
      <c r="E92" s="265"/>
      <c r="F92" s="265"/>
      <c r="G92" s="265"/>
      <c r="H92" s="265"/>
      <c r="I92" s="265"/>
      <c r="J92" s="283" t="s">
        <v>997</v>
      </c>
      <c r="K92" s="265"/>
      <c r="L92" s="251"/>
    </row>
    <row r="93" spans="2:47" s="250" customFormat="1" ht="10.4" customHeight="1" x14ac:dyDescent="0.25">
      <c r="B93" s="251"/>
      <c r="L93" s="251"/>
    </row>
    <row r="94" spans="2:47" s="250" customFormat="1" ht="22.9" customHeight="1" x14ac:dyDescent="0.25">
      <c r="B94" s="251"/>
      <c r="C94" s="284" t="s">
        <v>998</v>
      </c>
      <c r="J94" s="260">
        <f>J122</f>
        <v>0</v>
      </c>
      <c r="L94" s="251"/>
      <c r="AU94" s="244" t="s">
        <v>999</v>
      </c>
    </row>
    <row r="95" spans="2:47" s="285" customFormat="1" ht="25" customHeight="1" x14ac:dyDescent="0.25">
      <c r="B95" s="286"/>
      <c r="D95" s="287" t="s">
        <v>1000</v>
      </c>
      <c r="E95" s="288"/>
      <c r="F95" s="288"/>
      <c r="G95" s="288"/>
      <c r="H95" s="288"/>
      <c r="I95" s="288"/>
      <c r="J95" s="289">
        <f>J123</f>
        <v>0</v>
      </c>
      <c r="L95" s="286"/>
    </row>
    <row r="96" spans="2:47" s="290" customFormat="1" ht="19.899999999999999" customHeight="1" x14ac:dyDescent="0.25">
      <c r="B96" s="291"/>
      <c r="D96" s="292" t="s">
        <v>1001</v>
      </c>
      <c r="E96" s="293"/>
      <c r="F96" s="293"/>
      <c r="G96" s="293"/>
      <c r="H96" s="293"/>
      <c r="I96" s="293"/>
      <c r="J96" s="294">
        <f>J124</f>
        <v>0</v>
      </c>
      <c r="L96" s="291"/>
    </row>
    <row r="97" spans="2:12" s="290" customFormat="1" ht="19.899999999999999" customHeight="1" x14ac:dyDescent="0.25">
      <c r="B97" s="291"/>
      <c r="D97" s="292" t="s">
        <v>1002</v>
      </c>
      <c r="E97" s="293"/>
      <c r="F97" s="293"/>
      <c r="G97" s="293"/>
      <c r="H97" s="293"/>
      <c r="I97" s="293"/>
      <c r="J97" s="294">
        <f>J135</f>
        <v>0</v>
      </c>
      <c r="L97" s="291"/>
    </row>
    <row r="98" spans="2:12" s="290" customFormat="1" ht="19.899999999999999" customHeight="1" x14ac:dyDescent="0.25">
      <c r="B98" s="291"/>
      <c r="D98" s="292" t="s">
        <v>1003</v>
      </c>
      <c r="E98" s="293"/>
      <c r="F98" s="293"/>
      <c r="G98" s="293"/>
      <c r="H98" s="293"/>
      <c r="I98" s="293"/>
      <c r="J98" s="294">
        <f>J137</f>
        <v>0</v>
      </c>
      <c r="L98" s="291"/>
    </row>
    <row r="99" spans="2:12" s="290" customFormat="1" ht="19.899999999999999" customHeight="1" x14ac:dyDescent="0.25">
      <c r="B99" s="291"/>
      <c r="D99" s="292" t="s">
        <v>1004</v>
      </c>
      <c r="E99" s="293"/>
      <c r="F99" s="293"/>
      <c r="G99" s="293"/>
      <c r="H99" s="293"/>
      <c r="I99" s="293"/>
      <c r="J99" s="294">
        <f>J140</f>
        <v>0</v>
      </c>
      <c r="L99" s="291"/>
    </row>
    <row r="100" spans="2:12" s="290" customFormat="1" ht="19.899999999999999" customHeight="1" x14ac:dyDescent="0.25">
      <c r="B100" s="291"/>
      <c r="D100" s="292" t="s">
        <v>1005</v>
      </c>
      <c r="E100" s="293"/>
      <c r="F100" s="293"/>
      <c r="G100" s="293"/>
      <c r="H100" s="293"/>
      <c r="I100" s="293"/>
      <c r="J100" s="294">
        <f>J146</f>
        <v>0</v>
      </c>
      <c r="L100" s="291"/>
    </row>
    <row r="101" spans="2:12" s="290" customFormat="1" ht="19.899999999999999" customHeight="1" x14ac:dyDescent="0.25">
      <c r="B101" s="291"/>
      <c r="D101" s="292" t="s">
        <v>1006</v>
      </c>
      <c r="E101" s="293"/>
      <c r="F101" s="293"/>
      <c r="G101" s="293"/>
      <c r="H101" s="293"/>
      <c r="I101" s="293"/>
      <c r="J101" s="294">
        <f>J148</f>
        <v>0</v>
      </c>
      <c r="L101" s="291"/>
    </row>
    <row r="102" spans="2:12" s="290" customFormat="1" ht="19.899999999999999" customHeight="1" x14ac:dyDescent="0.25">
      <c r="B102" s="291"/>
      <c r="D102" s="292" t="s">
        <v>1007</v>
      </c>
      <c r="E102" s="293"/>
      <c r="F102" s="293"/>
      <c r="G102" s="293"/>
      <c r="H102" s="293"/>
      <c r="I102" s="293"/>
      <c r="J102" s="294">
        <f>J153</f>
        <v>0</v>
      </c>
      <c r="L102" s="291"/>
    </row>
    <row r="103" spans="2:12" s="290" customFormat="1" ht="19.899999999999999" customHeight="1" x14ac:dyDescent="0.25">
      <c r="B103" s="291"/>
      <c r="D103" s="292" t="s">
        <v>1008</v>
      </c>
      <c r="E103" s="293"/>
      <c r="F103" s="293"/>
      <c r="G103" s="293"/>
      <c r="H103" s="293"/>
      <c r="I103" s="293"/>
      <c r="J103" s="294">
        <f>J163</f>
        <v>0</v>
      </c>
      <c r="L103" s="291"/>
    </row>
    <row r="104" spans="2:12" s="290" customFormat="1" ht="19.899999999999999" customHeight="1" x14ac:dyDescent="0.25">
      <c r="B104" s="291"/>
      <c r="D104" s="292" t="s">
        <v>1009</v>
      </c>
      <c r="E104" s="293"/>
      <c r="F104" s="293"/>
      <c r="G104" s="293"/>
      <c r="H104" s="293"/>
      <c r="I104" s="293"/>
      <c r="J104" s="294">
        <f>J171</f>
        <v>0</v>
      </c>
      <c r="L104" s="291"/>
    </row>
    <row r="105" spans="2:12" s="250" customFormat="1" ht="21.75" customHeight="1" x14ac:dyDescent="0.25">
      <c r="B105" s="251"/>
      <c r="L105" s="251"/>
    </row>
    <row r="106" spans="2:12" s="250" customFormat="1" ht="7" customHeight="1" x14ac:dyDescent="0.25">
      <c r="B106" s="278"/>
      <c r="C106" s="279"/>
      <c r="D106" s="279"/>
      <c r="E106" s="279"/>
      <c r="F106" s="279"/>
      <c r="G106" s="279"/>
      <c r="H106" s="279"/>
      <c r="I106" s="279"/>
      <c r="J106" s="279"/>
      <c r="K106" s="279"/>
      <c r="L106" s="251"/>
    </row>
    <row r="110" spans="2:12" s="250" customFormat="1" ht="7" customHeight="1" x14ac:dyDescent="0.25">
      <c r="B110" s="280"/>
      <c r="C110" s="281"/>
      <c r="D110" s="281"/>
      <c r="E110" s="281"/>
      <c r="F110" s="281"/>
      <c r="G110" s="281"/>
      <c r="H110" s="281"/>
      <c r="I110" s="281"/>
      <c r="J110" s="281"/>
      <c r="K110" s="281"/>
      <c r="L110" s="251"/>
    </row>
    <row r="111" spans="2:12" s="250" customFormat="1" ht="25" customHeight="1" x14ac:dyDescent="0.25">
      <c r="B111" s="251"/>
      <c r="C111" s="248" t="s">
        <v>897</v>
      </c>
      <c r="L111" s="251"/>
    </row>
    <row r="112" spans="2:12" s="250" customFormat="1" ht="7" customHeight="1" x14ac:dyDescent="0.25">
      <c r="B112" s="251"/>
      <c r="L112" s="251"/>
    </row>
    <row r="113" spans="2:65" s="250" customFormat="1" ht="12" customHeight="1" x14ac:dyDescent="0.25">
      <c r="B113" s="251"/>
      <c r="C113" s="252" t="s">
        <v>958</v>
      </c>
      <c r="L113" s="251"/>
    </row>
    <row r="114" spans="2:65" s="250" customFormat="1" ht="16.5" customHeight="1" x14ac:dyDescent="0.25">
      <c r="B114" s="251"/>
      <c r="E114" s="435" t="str">
        <f>E7</f>
        <v>REKONSTRUKCE SPORTOVIŠŤ ZŠ JESENIOVA PRAHA 3</v>
      </c>
      <c r="F114" s="436"/>
      <c r="G114" s="436"/>
      <c r="H114" s="436"/>
      <c r="L114" s="251"/>
    </row>
    <row r="115" spans="2:65" s="250" customFormat="1" ht="7" customHeight="1" x14ac:dyDescent="0.25">
      <c r="B115" s="251"/>
      <c r="L115" s="251"/>
    </row>
    <row r="116" spans="2:65" s="250" customFormat="1" ht="12" customHeight="1" x14ac:dyDescent="0.25">
      <c r="B116" s="251"/>
      <c r="C116" s="252" t="s">
        <v>963</v>
      </c>
      <c r="F116" s="253" t="str">
        <f>F10</f>
        <v>ZŠ JESENIOVA PRAHA 3</v>
      </c>
      <c r="I116" s="252" t="s">
        <v>965</v>
      </c>
      <c r="J116" s="254" t="str">
        <f>IF(J10="","",J10)</f>
        <v/>
      </c>
      <c r="L116" s="251"/>
    </row>
    <row r="117" spans="2:65" s="250" customFormat="1" ht="7" customHeight="1" x14ac:dyDescent="0.25">
      <c r="B117" s="251"/>
      <c r="L117" s="251"/>
    </row>
    <row r="118" spans="2:65" s="250" customFormat="1" ht="25.75" customHeight="1" x14ac:dyDescent="0.25">
      <c r="B118" s="251"/>
      <c r="C118" s="252" t="s">
        <v>966</v>
      </c>
      <c r="F118" s="253" t="str">
        <f>E13</f>
        <v>MĚSTSKÁ ČÁST PRAHA 3</v>
      </c>
      <c r="I118" s="252" t="s">
        <v>972</v>
      </c>
      <c r="J118" s="257" t="str">
        <f>E19</f>
        <v>SPORTOVNÍ PROJEKTY S.R.O.</v>
      </c>
      <c r="L118" s="251"/>
    </row>
    <row r="119" spans="2:65" s="250" customFormat="1" ht="15.25" customHeight="1" x14ac:dyDescent="0.25">
      <c r="B119" s="251"/>
      <c r="C119" s="252" t="s">
        <v>970</v>
      </c>
      <c r="F119" s="253" t="str">
        <f>IF(E16="","",E16)</f>
        <v>BUDE VYBRÁN</v>
      </c>
      <c r="I119" s="252" t="s">
        <v>974</v>
      </c>
      <c r="J119" s="257" t="str">
        <f>E22</f>
        <v>DAVID MÜLLER</v>
      </c>
      <c r="L119" s="251"/>
    </row>
    <row r="120" spans="2:65" s="250" customFormat="1" ht="10.4" customHeight="1" x14ac:dyDescent="0.25">
      <c r="B120" s="251"/>
      <c r="L120" s="251"/>
    </row>
    <row r="121" spans="2:65" s="295" customFormat="1" ht="29.25" customHeight="1" x14ac:dyDescent="0.25">
      <c r="B121" s="296"/>
      <c r="C121" s="297" t="s">
        <v>1010</v>
      </c>
      <c r="D121" s="298" t="s">
        <v>1011</v>
      </c>
      <c r="E121" s="298" t="s">
        <v>1012</v>
      </c>
      <c r="F121" s="298" t="s">
        <v>1013</v>
      </c>
      <c r="G121" s="298" t="s">
        <v>1014</v>
      </c>
      <c r="H121" s="298" t="s">
        <v>4</v>
      </c>
      <c r="I121" s="298" t="s">
        <v>1015</v>
      </c>
      <c r="J121" s="299" t="s">
        <v>997</v>
      </c>
      <c r="K121" s="300" t="s">
        <v>1016</v>
      </c>
      <c r="L121" s="296"/>
      <c r="M121" s="301" t="s">
        <v>961</v>
      </c>
      <c r="N121" s="302" t="s">
        <v>952</v>
      </c>
      <c r="O121" s="302" t="s">
        <v>1017</v>
      </c>
      <c r="P121" s="302" t="s">
        <v>1018</v>
      </c>
      <c r="Q121" s="302" t="s">
        <v>1019</v>
      </c>
      <c r="R121" s="302" t="s">
        <v>1020</v>
      </c>
      <c r="S121" s="302" t="s">
        <v>1021</v>
      </c>
      <c r="T121" s="303" t="s">
        <v>1022</v>
      </c>
    </row>
    <row r="122" spans="2:65" s="250" customFormat="1" ht="22.9" customHeight="1" x14ac:dyDescent="0.35">
      <c r="B122" s="251"/>
      <c r="C122" s="304" t="s">
        <v>1023</v>
      </c>
      <c r="J122" s="305">
        <f>BK122</f>
        <v>0</v>
      </c>
      <c r="L122" s="251"/>
      <c r="M122" s="306"/>
      <c r="N122" s="258"/>
      <c r="O122" s="258"/>
      <c r="P122" s="307">
        <f>P123</f>
        <v>256.38694799999996</v>
      </c>
      <c r="Q122" s="258"/>
      <c r="R122" s="307">
        <f>R123</f>
        <v>82.286298680000002</v>
      </c>
      <c r="S122" s="258"/>
      <c r="T122" s="308">
        <f>T123</f>
        <v>0</v>
      </c>
      <c r="AT122" s="244" t="s">
        <v>1024</v>
      </c>
      <c r="AU122" s="244" t="s">
        <v>999</v>
      </c>
      <c r="BK122" s="309">
        <f>BK123</f>
        <v>0</v>
      </c>
    </row>
    <row r="123" spans="2:65" s="310" customFormat="1" ht="25.9" customHeight="1" x14ac:dyDescent="0.35">
      <c r="B123" s="311"/>
      <c r="D123" s="312" t="s">
        <v>1024</v>
      </c>
      <c r="E123" s="313" t="s">
        <v>1025</v>
      </c>
      <c r="F123" s="313" t="s">
        <v>1026</v>
      </c>
      <c r="J123" s="314">
        <f>BK123</f>
        <v>0</v>
      </c>
      <c r="L123" s="311"/>
      <c r="M123" s="315"/>
      <c r="P123" s="316">
        <f>P124+P135+P137+P140+P146+P148+P153+P163+P171</f>
        <v>256.38694799999996</v>
      </c>
      <c r="R123" s="316">
        <f>R124+R135+R137+R140+R146+R148+R153+R163+R171</f>
        <v>82.286298680000002</v>
      </c>
      <c r="T123" s="317">
        <f>T124+T135+T137+T140+T146+T148+T153+T163+T171</f>
        <v>0</v>
      </c>
      <c r="AR123" s="312" t="s">
        <v>1027</v>
      </c>
      <c r="AT123" s="318" t="s">
        <v>1024</v>
      </c>
      <c r="AU123" s="318" t="s">
        <v>50</v>
      </c>
      <c r="AY123" s="312" t="s">
        <v>1028</v>
      </c>
      <c r="BK123" s="319">
        <f>BK124+BK135+BK137+BK140+BK146+BK148+BK153+BK163+BK171</f>
        <v>0</v>
      </c>
    </row>
    <row r="124" spans="2:65" s="310" customFormat="1" ht="22.9" customHeight="1" x14ac:dyDescent="0.25">
      <c r="B124" s="311"/>
      <c r="D124" s="312" t="s">
        <v>1024</v>
      </c>
      <c r="E124" s="320" t="s">
        <v>1027</v>
      </c>
      <c r="F124" s="320" t="s">
        <v>1029</v>
      </c>
      <c r="J124" s="321">
        <f>BK124</f>
        <v>0</v>
      </c>
      <c r="L124" s="311"/>
      <c r="M124" s="315"/>
      <c r="P124" s="316">
        <f>SUM(P125:P134)</f>
        <v>201.36208799999997</v>
      </c>
      <c r="R124" s="316">
        <f>SUM(R125:R134)</f>
        <v>64.584000000000003</v>
      </c>
      <c r="T124" s="317">
        <f>SUM(T125:T134)</f>
        <v>0</v>
      </c>
      <c r="AR124" s="312" t="s">
        <v>1027</v>
      </c>
      <c r="AT124" s="318" t="s">
        <v>1024</v>
      </c>
      <c r="AU124" s="318" t="s">
        <v>1027</v>
      </c>
      <c r="AY124" s="312" t="s">
        <v>1028</v>
      </c>
      <c r="BK124" s="319">
        <f>SUM(BK125:BK134)</f>
        <v>0</v>
      </c>
    </row>
    <row r="125" spans="2:65" s="250" customFormat="1" ht="37.9" customHeight="1" x14ac:dyDescent="0.25">
      <c r="B125" s="251"/>
      <c r="C125" s="322" t="s">
        <v>1027</v>
      </c>
      <c r="D125" s="322" t="s">
        <v>1030</v>
      </c>
      <c r="E125" s="323" t="s">
        <v>1031</v>
      </c>
      <c r="F125" s="324" t="s">
        <v>1032</v>
      </c>
      <c r="G125" s="325" t="s">
        <v>81</v>
      </c>
      <c r="H125" s="326">
        <v>68.73</v>
      </c>
      <c r="I125" s="327">
        <v>0</v>
      </c>
      <c r="J125" s="327">
        <f t="shared" ref="J125:J134" si="0">ROUND(I125*H125,2)</f>
        <v>0</v>
      </c>
      <c r="K125" s="328"/>
      <c r="L125" s="251"/>
      <c r="M125" s="329" t="s">
        <v>961</v>
      </c>
      <c r="N125" s="330" t="s">
        <v>981</v>
      </c>
      <c r="O125" s="331">
        <v>0.871</v>
      </c>
      <c r="P125" s="331">
        <f t="shared" ref="P125:P134" si="1">O125*H125</f>
        <v>59.86383</v>
      </c>
      <c r="Q125" s="331">
        <v>0</v>
      </c>
      <c r="R125" s="331">
        <f t="shared" ref="R125:R134" si="2">Q125*H125</f>
        <v>0</v>
      </c>
      <c r="S125" s="331">
        <v>0</v>
      </c>
      <c r="T125" s="332">
        <f t="shared" ref="T125:T134" si="3">S125*H125</f>
        <v>0</v>
      </c>
      <c r="AR125" s="333" t="s">
        <v>1033</v>
      </c>
      <c r="AT125" s="333" t="s">
        <v>1030</v>
      </c>
      <c r="AU125" s="333" t="s">
        <v>954</v>
      </c>
      <c r="AY125" s="244" t="s">
        <v>1028</v>
      </c>
      <c r="BE125" s="334">
        <f t="shared" ref="BE125:BE134" si="4">IF(N125="základní",J125,0)</f>
        <v>0</v>
      </c>
      <c r="BF125" s="334">
        <f t="shared" ref="BF125:BF134" si="5">IF(N125="snížená",J125,0)</f>
        <v>0</v>
      </c>
      <c r="BG125" s="334">
        <f t="shared" ref="BG125:BG134" si="6">IF(N125="zákl. přenesená",J125,0)</f>
        <v>0</v>
      </c>
      <c r="BH125" s="334">
        <f t="shared" ref="BH125:BH134" si="7">IF(N125="sníž. přenesená",J125,0)</f>
        <v>0</v>
      </c>
      <c r="BI125" s="334">
        <f t="shared" ref="BI125:BI134" si="8">IF(N125="nulová",J125,0)</f>
        <v>0</v>
      </c>
      <c r="BJ125" s="244" t="s">
        <v>1027</v>
      </c>
      <c r="BK125" s="334">
        <f t="shared" ref="BK125:BK134" si="9">ROUND(I125*H125,2)</f>
        <v>0</v>
      </c>
      <c r="BL125" s="244" t="s">
        <v>1033</v>
      </c>
      <c r="BM125" s="333" t="s">
        <v>1034</v>
      </c>
    </row>
    <row r="126" spans="2:65" s="250" customFormat="1" ht="55.5" customHeight="1" x14ac:dyDescent="0.25">
      <c r="B126" s="251"/>
      <c r="C126" s="322" t="s">
        <v>1035</v>
      </c>
      <c r="D126" s="322" t="s">
        <v>1030</v>
      </c>
      <c r="E126" s="323" t="s">
        <v>1036</v>
      </c>
      <c r="F126" s="324" t="s">
        <v>1037</v>
      </c>
      <c r="G126" s="325" t="s">
        <v>81</v>
      </c>
      <c r="H126" s="326">
        <v>57.34</v>
      </c>
      <c r="I126" s="327">
        <v>0</v>
      </c>
      <c r="J126" s="327">
        <f t="shared" si="0"/>
        <v>0</v>
      </c>
      <c r="K126" s="328"/>
      <c r="L126" s="251"/>
      <c r="M126" s="329" t="s">
        <v>961</v>
      </c>
      <c r="N126" s="330" t="s">
        <v>981</v>
      </c>
      <c r="O126" s="331">
        <v>1.1759999999999999</v>
      </c>
      <c r="P126" s="331">
        <f t="shared" si="1"/>
        <v>67.431839999999994</v>
      </c>
      <c r="Q126" s="331">
        <v>0</v>
      </c>
      <c r="R126" s="331">
        <f t="shared" si="2"/>
        <v>0</v>
      </c>
      <c r="S126" s="331">
        <v>0</v>
      </c>
      <c r="T126" s="332">
        <f t="shared" si="3"/>
        <v>0</v>
      </c>
      <c r="AR126" s="333" t="s">
        <v>1033</v>
      </c>
      <c r="AT126" s="333" t="s">
        <v>1030</v>
      </c>
      <c r="AU126" s="333" t="s">
        <v>954</v>
      </c>
      <c r="AY126" s="244" t="s">
        <v>1028</v>
      </c>
      <c r="BE126" s="334">
        <f t="shared" si="4"/>
        <v>0</v>
      </c>
      <c r="BF126" s="334">
        <f t="shared" si="5"/>
        <v>0</v>
      </c>
      <c r="BG126" s="334">
        <f t="shared" si="6"/>
        <v>0</v>
      </c>
      <c r="BH126" s="334">
        <f t="shared" si="7"/>
        <v>0</v>
      </c>
      <c r="BI126" s="334">
        <f t="shared" si="8"/>
        <v>0</v>
      </c>
      <c r="BJ126" s="244" t="s">
        <v>1027</v>
      </c>
      <c r="BK126" s="334">
        <f t="shared" si="9"/>
        <v>0</v>
      </c>
      <c r="BL126" s="244" t="s">
        <v>1033</v>
      </c>
      <c r="BM126" s="333" t="s">
        <v>1038</v>
      </c>
    </row>
    <row r="127" spans="2:65" s="250" customFormat="1" ht="49.15" customHeight="1" x14ac:dyDescent="0.25">
      <c r="B127" s="251"/>
      <c r="C127" s="322" t="s">
        <v>1033</v>
      </c>
      <c r="D127" s="322" t="s">
        <v>1030</v>
      </c>
      <c r="E127" s="323" t="s">
        <v>1039</v>
      </c>
      <c r="F127" s="324" t="s">
        <v>1040</v>
      </c>
      <c r="G127" s="325" t="s">
        <v>81</v>
      </c>
      <c r="H127" s="326">
        <v>9.282</v>
      </c>
      <c r="I127" s="327">
        <v>0</v>
      </c>
      <c r="J127" s="327">
        <f t="shared" si="0"/>
        <v>0</v>
      </c>
      <c r="K127" s="328"/>
      <c r="L127" s="251"/>
      <c r="M127" s="329" t="s">
        <v>961</v>
      </c>
      <c r="N127" s="330" t="s">
        <v>981</v>
      </c>
      <c r="O127" s="331">
        <v>6.0590000000000002</v>
      </c>
      <c r="P127" s="331">
        <f t="shared" si="1"/>
        <v>56.239637999999999</v>
      </c>
      <c r="Q127" s="331">
        <v>0</v>
      </c>
      <c r="R127" s="331">
        <f t="shared" si="2"/>
        <v>0</v>
      </c>
      <c r="S127" s="331">
        <v>0</v>
      </c>
      <c r="T127" s="332">
        <f t="shared" si="3"/>
        <v>0</v>
      </c>
      <c r="AR127" s="333" t="s">
        <v>1033</v>
      </c>
      <c r="AT127" s="333" t="s">
        <v>1030</v>
      </c>
      <c r="AU127" s="333" t="s">
        <v>954</v>
      </c>
      <c r="AY127" s="244" t="s">
        <v>1028</v>
      </c>
      <c r="BE127" s="334">
        <f t="shared" si="4"/>
        <v>0</v>
      </c>
      <c r="BF127" s="334">
        <f t="shared" si="5"/>
        <v>0</v>
      </c>
      <c r="BG127" s="334">
        <f t="shared" si="6"/>
        <v>0</v>
      </c>
      <c r="BH127" s="334">
        <f t="shared" si="7"/>
        <v>0</v>
      </c>
      <c r="BI127" s="334">
        <f t="shared" si="8"/>
        <v>0</v>
      </c>
      <c r="BJ127" s="244" t="s">
        <v>1027</v>
      </c>
      <c r="BK127" s="334">
        <f t="shared" si="9"/>
        <v>0</v>
      </c>
      <c r="BL127" s="244" t="s">
        <v>1033</v>
      </c>
      <c r="BM127" s="333" t="s">
        <v>1041</v>
      </c>
    </row>
    <row r="128" spans="2:65" s="250" customFormat="1" ht="24.25" customHeight="1" x14ac:dyDescent="0.25">
      <c r="B128" s="251"/>
      <c r="C128" s="322" t="s">
        <v>1042</v>
      </c>
      <c r="D128" s="322" t="s">
        <v>1030</v>
      </c>
      <c r="E128" s="323" t="s">
        <v>1043</v>
      </c>
      <c r="F128" s="324" t="s">
        <v>1044</v>
      </c>
      <c r="G128" s="325" t="s">
        <v>125</v>
      </c>
      <c r="H128" s="326">
        <v>7</v>
      </c>
      <c r="I128" s="327">
        <v>0</v>
      </c>
      <c r="J128" s="327">
        <f t="shared" si="0"/>
        <v>0</v>
      </c>
      <c r="K128" s="328"/>
      <c r="L128" s="251"/>
      <c r="M128" s="329" t="s">
        <v>961</v>
      </c>
      <c r="N128" s="330" t="s">
        <v>981</v>
      </c>
      <c r="O128" s="331">
        <v>0</v>
      </c>
      <c r="P128" s="331">
        <f t="shared" si="1"/>
        <v>0</v>
      </c>
      <c r="Q128" s="331">
        <v>0</v>
      </c>
      <c r="R128" s="331">
        <f t="shared" si="2"/>
        <v>0</v>
      </c>
      <c r="S128" s="331">
        <v>0</v>
      </c>
      <c r="T128" s="332">
        <f t="shared" si="3"/>
        <v>0</v>
      </c>
      <c r="AR128" s="333" t="s">
        <v>1033</v>
      </c>
      <c r="AT128" s="333" t="s">
        <v>1030</v>
      </c>
      <c r="AU128" s="333" t="s">
        <v>954</v>
      </c>
      <c r="AY128" s="244" t="s">
        <v>1028</v>
      </c>
      <c r="BE128" s="334">
        <f t="shared" si="4"/>
        <v>0</v>
      </c>
      <c r="BF128" s="334">
        <f t="shared" si="5"/>
        <v>0</v>
      </c>
      <c r="BG128" s="334">
        <f t="shared" si="6"/>
        <v>0</v>
      </c>
      <c r="BH128" s="334">
        <f t="shared" si="7"/>
        <v>0</v>
      </c>
      <c r="BI128" s="334">
        <f t="shared" si="8"/>
        <v>0</v>
      </c>
      <c r="BJ128" s="244" t="s">
        <v>1027</v>
      </c>
      <c r="BK128" s="334">
        <f t="shared" si="9"/>
        <v>0</v>
      </c>
      <c r="BL128" s="244" t="s">
        <v>1033</v>
      </c>
      <c r="BM128" s="333" t="s">
        <v>1045</v>
      </c>
    </row>
    <row r="129" spans="2:65" s="250" customFormat="1" ht="16.5" customHeight="1" x14ac:dyDescent="0.25">
      <c r="B129" s="251"/>
      <c r="C129" s="322" t="s">
        <v>1046</v>
      </c>
      <c r="D129" s="322" t="s">
        <v>1030</v>
      </c>
      <c r="E129" s="323" t="s">
        <v>1047</v>
      </c>
      <c r="F129" s="324" t="s">
        <v>1048</v>
      </c>
      <c r="G129" s="325" t="s">
        <v>81</v>
      </c>
      <c r="H129" s="326">
        <v>9.282</v>
      </c>
      <c r="I129" s="327">
        <v>0</v>
      </c>
      <c r="J129" s="327">
        <f t="shared" si="0"/>
        <v>0</v>
      </c>
      <c r="K129" s="328"/>
      <c r="L129" s="251"/>
      <c r="M129" s="329" t="s">
        <v>961</v>
      </c>
      <c r="N129" s="330" t="s">
        <v>981</v>
      </c>
      <c r="O129" s="331">
        <v>0.11</v>
      </c>
      <c r="P129" s="331">
        <f t="shared" si="1"/>
        <v>1.02102</v>
      </c>
      <c r="Q129" s="331">
        <v>0</v>
      </c>
      <c r="R129" s="331">
        <f t="shared" si="2"/>
        <v>0</v>
      </c>
      <c r="S129" s="331">
        <v>0</v>
      </c>
      <c r="T129" s="332">
        <f t="shared" si="3"/>
        <v>0</v>
      </c>
      <c r="AR129" s="333" t="s">
        <v>1033</v>
      </c>
      <c r="AT129" s="333" t="s">
        <v>1030</v>
      </c>
      <c r="AU129" s="333" t="s">
        <v>954</v>
      </c>
      <c r="AY129" s="244" t="s">
        <v>1028</v>
      </c>
      <c r="BE129" s="334">
        <f t="shared" si="4"/>
        <v>0</v>
      </c>
      <c r="BF129" s="334">
        <f t="shared" si="5"/>
        <v>0</v>
      </c>
      <c r="BG129" s="334">
        <f t="shared" si="6"/>
        <v>0</v>
      </c>
      <c r="BH129" s="334">
        <f t="shared" si="7"/>
        <v>0</v>
      </c>
      <c r="BI129" s="334">
        <f t="shared" si="8"/>
        <v>0</v>
      </c>
      <c r="BJ129" s="244" t="s">
        <v>1027</v>
      </c>
      <c r="BK129" s="334">
        <f t="shared" si="9"/>
        <v>0</v>
      </c>
      <c r="BL129" s="244" t="s">
        <v>1033</v>
      </c>
      <c r="BM129" s="333" t="s">
        <v>1049</v>
      </c>
    </row>
    <row r="130" spans="2:65" s="250" customFormat="1" ht="78" customHeight="1" x14ac:dyDescent="0.25">
      <c r="B130" s="251"/>
      <c r="C130" s="322" t="s">
        <v>1050</v>
      </c>
      <c r="D130" s="322" t="s">
        <v>1030</v>
      </c>
      <c r="E130" s="323" t="s">
        <v>1051</v>
      </c>
      <c r="F130" s="324" t="s">
        <v>1052</v>
      </c>
      <c r="G130" s="325" t="s">
        <v>81</v>
      </c>
      <c r="H130" s="326">
        <v>73.62</v>
      </c>
      <c r="I130" s="327">
        <v>0</v>
      </c>
      <c r="J130" s="327">
        <f t="shared" si="0"/>
        <v>0</v>
      </c>
      <c r="K130" s="328"/>
      <c r="L130" s="251"/>
      <c r="M130" s="329" t="s">
        <v>961</v>
      </c>
      <c r="N130" s="330" t="s">
        <v>981</v>
      </c>
      <c r="O130" s="331">
        <v>7.4999999999999997E-2</v>
      </c>
      <c r="P130" s="331">
        <f t="shared" si="1"/>
        <v>5.5215000000000005</v>
      </c>
      <c r="Q130" s="331">
        <v>0</v>
      </c>
      <c r="R130" s="331">
        <f t="shared" si="2"/>
        <v>0</v>
      </c>
      <c r="S130" s="331">
        <v>0</v>
      </c>
      <c r="T130" s="332">
        <f t="shared" si="3"/>
        <v>0</v>
      </c>
      <c r="AR130" s="333" t="s">
        <v>1033</v>
      </c>
      <c r="AT130" s="333" t="s">
        <v>1030</v>
      </c>
      <c r="AU130" s="333" t="s">
        <v>954</v>
      </c>
      <c r="AY130" s="244" t="s">
        <v>1028</v>
      </c>
      <c r="BE130" s="334">
        <f t="shared" si="4"/>
        <v>0</v>
      </c>
      <c r="BF130" s="334">
        <f t="shared" si="5"/>
        <v>0</v>
      </c>
      <c r="BG130" s="334">
        <f t="shared" si="6"/>
        <v>0</v>
      </c>
      <c r="BH130" s="334">
        <f t="shared" si="7"/>
        <v>0</v>
      </c>
      <c r="BI130" s="334">
        <f t="shared" si="8"/>
        <v>0</v>
      </c>
      <c r="BJ130" s="244" t="s">
        <v>1027</v>
      </c>
      <c r="BK130" s="334">
        <f t="shared" si="9"/>
        <v>0</v>
      </c>
      <c r="BL130" s="244" t="s">
        <v>1033</v>
      </c>
      <c r="BM130" s="333" t="s">
        <v>1053</v>
      </c>
    </row>
    <row r="131" spans="2:65" s="250" customFormat="1" ht="33" customHeight="1" x14ac:dyDescent="0.25">
      <c r="B131" s="251"/>
      <c r="C131" s="322" t="s">
        <v>1054</v>
      </c>
      <c r="D131" s="322" t="s">
        <v>1030</v>
      </c>
      <c r="E131" s="323" t="s">
        <v>1055</v>
      </c>
      <c r="F131" s="324" t="s">
        <v>1056</v>
      </c>
      <c r="G131" s="325" t="s">
        <v>81</v>
      </c>
      <c r="H131" s="326">
        <v>37.74</v>
      </c>
      <c r="I131" s="327">
        <v>0</v>
      </c>
      <c r="J131" s="327">
        <f t="shared" si="0"/>
        <v>0</v>
      </c>
      <c r="K131" s="328"/>
      <c r="L131" s="251"/>
      <c r="M131" s="329" t="s">
        <v>961</v>
      </c>
      <c r="N131" s="330" t="s">
        <v>981</v>
      </c>
      <c r="O131" s="331">
        <v>0.29899999999999999</v>
      </c>
      <c r="P131" s="331">
        <f t="shared" si="1"/>
        <v>11.28426</v>
      </c>
      <c r="Q131" s="331">
        <v>0</v>
      </c>
      <c r="R131" s="331">
        <f t="shared" si="2"/>
        <v>0</v>
      </c>
      <c r="S131" s="331">
        <v>0</v>
      </c>
      <c r="T131" s="332">
        <f t="shared" si="3"/>
        <v>0</v>
      </c>
      <c r="AR131" s="333" t="s">
        <v>1033</v>
      </c>
      <c r="AT131" s="333" t="s">
        <v>1030</v>
      </c>
      <c r="AU131" s="333" t="s">
        <v>954</v>
      </c>
      <c r="AY131" s="244" t="s">
        <v>1028</v>
      </c>
      <c r="BE131" s="334">
        <f t="shared" si="4"/>
        <v>0</v>
      </c>
      <c r="BF131" s="334">
        <f t="shared" si="5"/>
        <v>0</v>
      </c>
      <c r="BG131" s="334">
        <f t="shared" si="6"/>
        <v>0</v>
      </c>
      <c r="BH131" s="334">
        <f t="shared" si="7"/>
        <v>0</v>
      </c>
      <c r="BI131" s="334">
        <f t="shared" si="8"/>
        <v>0</v>
      </c>
      <c r="BJ131" s="244" t="s">
        <v>1027</v>
      </c>
      <c r="BK131" s="334">
        <f t="shared" si="9"/>
        <v>0</v>
      </c>
      <c r="BL131" s="244" t="s">
        <v>1033</v>
      </c>
      <c r="BM131" s="333" t="s">
        <v>1057</v>
      </c>
    </row>
    <row r="132" spans="2:65" s="250" customFormat="1" ht="49.15" customHeight="1" x14ac:dyDescent="0.25">
      <c r="B132" s="251"/>
      <c r="C132" s="322" t="s">
        <v>1058</v>
      </c>
      <c r="D132" s="322" t="s">
        <v>1030</v>
      </c>
      <c r="E132" s="323" t="s">
        <v>1059</v>
      </c>
      <c r="F132" s="324" t="s">
        <v>1060</v>
      </c>
      <c r="G132" s="325" t="s">
        <v>81</v>
      </c>
      <c r="H132" s="326">
        <v>61.49</v>
      </c>
      <c r="I132" s="327">
        <v>0</v>
      </c>
      <c r="J132" s="327">
        <f t="shared" si="0"/>
        <v>0</v>
      </c>
      <c r="K132" s="328"/>
      <c r="L132" s="251"/>
      <c r="M132" s="329" t="s">
        <v>961</v>
      </c>
      <c r="N132" s="330" t="s">
        <v>981</v>
      </c>
      <c r="O132" s="331">
        <v>0</v>
      </c>
      <c r="P132" s="331">
        <f t="shared" si="1"/>
        <v>0</v>
      </c>
      <c r="Q132" s="331">
        <v>0</v>
      </c>
      <c r="R132" s="331">
        <f t="shared" si="2"/>
        <v>0</v>
      </c>
      <c r="S132" s="331">
        <v>0</v>
      </c>
      <c r="T132" s="332">
        <f t="shared" si="3"/>
        <v>0</v>
      </c>
      <c r="AR132" s="333" t="s">
        <v>1033</v>
      </c>
      <c r="AT132" s="333" t="s">
        <v>1030</v>
      </c>
      <c r="AU132" s="333" t="s">
        <v>954</v>
      </c>
      <c r="AY132" s="244" t="s">
        <v>1028</v>
      </c>
      <c r="BE132" s="334">
        <f t="shared" si="4"/>
        <v>0</v>
      </c>
      <c r="BF132" s="334">
        <f t="shared" si="5"/>
        <v>0</v>
      </c>
      <c r="BG132" s="334">
        <f t="shared" si="6"/>
        <v>0</v>
      </c>
      <c r="BH132" s="334">
        <f t="shared" si="7"/>
        <v>0</v>
      </c>
      <c r="BI132" s="334">
        <f t="shared" si="8"/>
        <v>0</v>
      </c>
      <c r="BJ132" s="244" t="s">
        <v>1027</v>
      </c>
      <c r="BK132" s="334">
        <f t="shared" si="9"/>
        <v>0</v>
      </c>
      <c r="BL132" s="244" t="s">
        <v>1033</v>
      </c>
      <c r="BM132" s="333" t="s">
        <v>1061</v>
      </c>
    </row>
    <row r="133" spans="2:65" s="250" customFormat="1" ht="66.75" customHeight="1" x14ac:dyDescent="0.25">
      <c r="B133" s="251"/>
      <c r="C133" s="335" t="s">
        <v>1062</v>
      </c>
      <c r="D133" s="335" t="s">
        <v>1063</v>
      </c>
      <c r="E133" s="336" t="s">
        <v>1064</v>
      </c>
      <c r="F133" s="337" t="s">
        <v>1065</v>
      </c>
      <c r="G133" s="338" t="s">
        <v>117</v>
      </c>
      <c r="H133" s="339">
        <v>64.584000000000003</v>
      </c>
      <c r="I133" s="340">
        <v>0</v>
      </c>
      <c r="J133" s="340">
        <f t="shared" si="0"/>
        <v>0</v>
      </c>
      <c r="K133" s="341"/>
      <c r="L133" s="342"/>
      <c r="M133" s="343" t="s">
        <v>961</v>
      </c>
      <c r="N133" s="344" t="s">
        <v>981</v>
      </c>
      <c r="O133" s="331">
        <v>0</v>
      </c>
      <c r="P133" s="331">
        <f t="shared" si="1"/>
        <v>0</v>
      </c>
      <c r="Q133" s="331">
        <v>1</v>
      </c>
      <c r="R133" s="331">
        <f t="shared" si="2"/>
        <v>64.584000000000003</v>
      </c>
      <c r="S133" s="331">
        <v>0</v>
      </c>
      <c r="T133" s="332">
        <f t="shared" si="3"/>
        <v>0</v>
      </c>
      <c r="AR133" s="333" t="s">
        <v>1054</v>
      </c>
      <c r="AT133" s="333" t="s">
        <v>1063</v>
      </c>
      <c r="AU133" s="333" t="s">
        <v>954</v>
      </c>
      <c r="AY133" s="244" t="s">
        <v>1028</v>
      </c>
      <c r="BE133" s="334">
        <f t="shared" si="4"/>
        <v>0</v>
      </c>
      <c r="BF133" s="334">
        <f t="shared" si="5"/>
        <v>0</v>
      </c>
      <c r="BG133" s="334">
        <f t="shared" si="6"/>
        <v>0</v>
      </c>
      <c r="BH133" s="334">
        <f t="shared" si="7"/>
        <v>0</v>
      </c>
      <c r="BI133" s="334">
        <f t="shared" si="8"/>
        <v>0</v>
      </c>
      <c r="BJ133" s="244" t="s">
        <v>1027</v>
      </c>
      <c r="BK133" s="334">
        <f t="shared" si="9"/>
        <v>0</v>
      </c>
      <c r="BL133" s="244" t="s">
        <v>1033</v>
      </c>
      <c r="BM133" s="333" t="s">
        <v>1066</v>
      </c>
    </row>
    <row r="134" spans="2:65" s="250" customFormat="1" ht="24.25" customHeight="1" x14ac:dyDescent="0.25">
      <c r="B134" s="251"/>
      <c r="C134" s="322" t="s">
        <v>1067</v>
      </c>
      <c r="D134" s="322" t="s">
        <v>1030</v>
      </c>
      <c r="E134" s="323" t="s">
        <v>1068</v>
      </c>
      <c r="F134" s="324" t="s">
        <v>1069</v>
      </c>
      <c r="G134" s="325" t="s">
        <v>85</v>
      </c>
      <c r="H134" s="326">
        <v>221.6</v>
      </c>
      <c r="I134" s="327">
        <v>0</v>
      </c>
      <c r="J134" s="327">
        <f t="shared" si="0"/>
        <v>0</v>
      </c>
      <c r="K134" s="328"/>
      <c r="L134" s="251"/>
      <c r="M134" s="329" t="s">
        <v>961</v>
      </c>
      <c r="N134" s="330" t="s">
        <v>981</v>
      </c>
      <c r="O134" s="331">
        <v>0</v>
      </c>
      <c r="P134" s="331">
        <f t="shared" si="1"/>
        <v>0</v>
      </c>
      <c r="Q134" s="331">
        <v>0</v>
      </c>
      <c r="R134" s="331">
        <f t="shared" si="2"/>
        <v>0</v>
      </c>
      <c r="S134" s="331">
        <v>0</v>
      </c>
      <c r="T134" s="332">
        <f t="shared" si="3"/>
        <v>0</v>
      </c>
      <c r="AR134" s="333" t="s">
        <v>1033</v>
      </c>
      <c r="AT134" s="333" t="s">
        <v>1030</v>
      </c>
      <c r="AU134" s="333" t="s">
        <v>954</v>
      </c>
      <c r="AY134" s="244" t="s">
        <v>1028</v>
      </c>
      <c r="BE134" s="334">
        <f t="shared" si="4"/>
        <v>0</v>
      </c>
      <c r="BF134" s="334">
        <f t="shared" si="5"/>
        <v>0</v>
      </c>
      <c r="BG134" s="334">
        <f t="shared" si="6"/>
        <v>0</v>
      </c>
      <c r="BH134" s="334">
        <f t="shared" si="7"/>
        <v>0</v>
      </c>
      <c r="BI134" s="334">
        <f t="shared" si="8"/>
        <v>0</v>
      </c>
      <c r="BJ134" s="244" t="s">
        <v>1027</v>
      </c>
      <c r="BK134" s="334">
        <f t="shared" si="9"/>
        <v>0</v>
      </c>
      <c r="BL134" s="244" t="s">
        <v>1033</v>
      </c>
      <c r="BM134" s="333" t="s">
        <v>1070</v>
      </c>
    </row>
    <row r="135" spans="2:65" s="310" customFormat="1" ht="22.9" customHeight="1" x14ac:dyDescent="0.25">
      <c r="B135" s="311"/>
      <c r="D135" s="312" t="s">
        <v>1024</v>
      </c>
      <c r="E135" s="320" t="s">
        <v>1033</v>
      </c>
      <c r="F135" s="320" t="s">
        <v>1071</v>
      </c>
      <c r="J135" s="321">
        <f>BK135</f>
        <v>0</v>
      </c>
      <c r="L135" s="311"/>
      <c r="M135" s="315"/>
      <c r="P135" s="316">
        <f>P136</f>
        <v>8.685179999999999</v>
      </c>
      <c r="R135" s="316">
        <f>R136</f>
        <v>9.6883054800000004</v>
      </c>
      <c r="T135" s="317">
        <f>T136</f>
        <v>0</v>
      </c>
      <c r="AR135" s="312" t="s">
        <v>1027</v>
      </c>
      <c r="AT135" s="318" t="s">
        <v>1024</v>
      </c>
      <c r="AU135" s="318" t="s">
        <v>1027</v>
      </c>
      <c r="AY135" s="312" t="s">
        <v>1028</v>
      </c>
      <c r="BK135" s="319">
        <f>BK136</f>
        <v>0</v>
      </c>
    </row>
    <row r="136" spans="2:65" s="250" customFormat="1" ht="37.9" customHeight="1" x14ac:dyDescent="0.25">
      <c r="B136" s="251"/>
      <c r="C136" s="322" t="s">
        <v>1072</v>
      </c>
      <c r="D136" s="322" t="s">
        <v>1030</v>
      </c>
      <c r="E136" s="323" t="s">
        <v>1073</v>
      </c>
      <c r="F136" s="324" t="s">
        <v>1074</v>
      </c>
      <c r="G136" s="325" t="s">
        <v>81</v>
      </c>
      <c r="H136" s="326">
        <v>5.1239999999999997</v>
      </c>
      <c r="I136" s="327">
        <v>0</v>
      </c>
      <c r="J136" s="327">
        <f>ROUND(I136*H136,2)</f>
        <v>0</v>
      </c>
      <c r="K136" s="328"/>
      <c r="L136" s="251"/>
      <c r="M136" s="329" t="s">
        <v>961</v>
      </c>
      <c r="N136" s="330" t="s">
        <v>981</v>
      </c>
      <c r="O136" s="331">
        <v>1.6950000000000001</v>
      </c>
      <c r="P136" s="331">
        <f>O136*H136</f>
        <v>8.685179999999999</v>
      </c>
      <c r="Q136" s="331">
        <v>1.8907700000000001</v>
      </c>
      <c r="R136" s="331">
        <f>Q136*H136</f>
        <v>9.6883054800000004</v>
      </c>
      <c r="S136" s="331">
        <v>0</v>
      </c>
      <c r="T136" s="332">
        <f>S136*H136</f>
        <v>0</v>
      </c>
      <c r="AR136" s="333" t="s">
        <v>1033</v>
      </c>
      <c r="AT136" s="333" t="s">
        <v>1030</v>
      </c>
      <c r="AU136" s="333" t="s">
        <v>954</v>
      </c>
      <c r="AY136" s="244" t="s">
        <v>1028</v>
      </c>
      <c r="BE136" s="334">
        <f>IF(N136="základní",J136,0)</f>
        <v>0</v>
      </c>
      <c r="BF136" s="334">
        <f>IF(N136="snížená",J136,0)</f>
        <v>0</v>
      </c>
      <c r="BG136" s="334">
        <f>IF(N136="zákl. přenesená",J136,0)</f>
        <v>0</v>
      </c>
      <c r="BH136" s="334">
        <f>IF(N136="sníž. přenesená",J136,0)</f>
        <v>0</v>
      </c>
      <c r="BI136" s="334">
        <f>IF(N136="nulová",J136,0)</f>
        <v>0</v>
      </c>
      <c r="BJ136" s="244" t="s">
        <v>1027</v>
      </c>
      <c r="BK136" s="334">
        <f>ROUND(I136*H136,2)</f>
        <v>0</v>
      </c>
      <c r="BL136" s="244" t="s">
        <v>1033</v>
      </c>
      <c r="BM136" s="333" t="s">
        <v>1075</v>
      </c>
    </row>
    <row r="137" spans="2:65" s="310" customFormat="1" ht="22.9" customHeight="1" x14ac:dyDescent="0.25">
      <c r="B137" s="311"/>
      <c r="D137" s="312" t="s">
        <v>1024</v>
      </c>
      <c r="E137" s="320" t="s">
        <v>1042</v>
      </c>
      <c r="F137" s="320" t="s">
        <v>1076</v>
      </c>
      <c r="J137" s="321">
        <f>BK137</f>
        <v>0</v>
      </c>
      <c r="L137" s="311"/>
      <c r="M137" s="315"/>
      <c r="P137" s="316">
        <f>SUM(P138:P139)</f>
        <v>0.54648000000000008</v>
      </c>
      <c r="R137" s="316">
        <f>SUM(R138:R139)</f>
        <v>4.4923032000000003</v>
      </c>
      <c r="T137" s="317">
        <f>SUM(T138:T139)</f>
        <v>0</v>
      </c>
      <c r="AR137" s="312" t="s">
        <v>1027</v>
      </c>
      <c r="AT137" s="318" t="s">
        <v>1024</v>
      </c>
      <c r="AU137" s="318" t="s">
        <v>1027</v>
      </c>
      <c r="AY137" s="312" t="s">
        <v>1028</v>
      </c>
      <c r="BK137" s="319">
        <f>SUM(BK138:BK139)</f>
        <v>0</v>
      </c>
    </row>
    <row r="138" spans="2:65" s="250" customFormat="1" ht="24.25" customHeight="1" x14ac:dyDescent="0.25">
      <c r="B138" s="251"/>
      <c r="C138" s="322" t="s">
        <v>1077</v>
      </c>
      <c r="D138" s="322" t="s">
        <v>1030</v>
      </c>
      <c r="E138" s="323" t="s">
        <v>1078</v>
      </c>
      <c r="F138" s="324" t="s">
        <v>1079</v>
      </c>
      <c r="G138" s="325" t="s">
        <v>85</v>
      </c>
      <c r="H138" s="326">
        <v>23.76</v>
      </c>
      <c r="I138" s="327">
        <v>0</v>
      </c>
      <c r="J138" s="327">
        <f>ROUND(I138*H138,2)</f>
        <v>0</v>
      </c>
      <c r="K138" s="328"/>
      <c r="L138" s="251"/>
      <c r="M138" s="329" t="s">
        <v>961</v>
      </c>
      <c r="N138" s="330" t="s">
        <v>981</v>
      </c>
      <c r="O138" s="331">
        <v>2.3E-2</v>
      </c>
      <c r="P138" s="331">
        <f>O138*H138</f>
        <v>0.54648000000000008</v>
      </c>
      <c r="Q138" s="331">
        <v>0.18906999999999999</v>
      </c>
      <c r="R138" s="331">
        <f>Q138*H138</f>
        <v>4.4923032000000003</v>
      </c>
      <c r="S138" s="331">
        <v>0</v>
      </c>
      <c r="T138" s="332">
        <f>S138*H138</f>
        <v>0</v>
      </c>
      <c r="AR138" s="333" t="s">
        <v>1033</v>
      </c>
      <c r="AT138" s="333" t="s">
        <v>1030</v>
      </c>
      <c r="AU138" s="333" t="s">
        <v>954</v>
      </c>
      <c r="AY138" s="244" t="s">
        <v>1028</v>
      </c>
      <c r="BE138" s="334">
        <f>IF(N138="základní",J138,0)</f>
        <v>0</v>
      </c>
      <c r="BF138" s="334">
        <f>IF(N138="snížená",J138,0)</f>
        <v>0</v>
      </c>
      <c r="BG138" s="334">
        <f>IF(N138="zákl. přenesená",J138,0)</f>
        <v>0</v>
      </c>
      <c r="BH138" s="334">
        <f>IF(N138="sníž. přenesená",J138,0)</f>
        <v>0</v>
      </c>
      <c r="BI138" s="334">
        <f>IF(N138="nulová",J138,0)</f>
        <v>0</v>
      </c>
      <c r="BJ138" s="244" t="s">
        <v>1027</v>
      </c>
      <c r="BK138" s="334">
        <f>ROUND(I138*H138,2)</f>
        <v>0</v>
      </c>
      <c r="BL138" s="244" t="s">
        <v>1033</v>
      </c>
      <c r="BM138" s="333" t="s">
        <v>1080</v>
      </c>
    </row>
    <row r="139" spans="2:65" s="250" customFormat="1" ht="24.25" customHeight="1" x14ac:dyDescent="0.25">
      <c r="B139" s="251"/>
      <c r="C139" s="322" t="s">
        <v>1081</v>
      </c>
      <c r="D139" s="322" t="s">
        <v>1030</v>
      </c>
      <c r="E139" s="323" t="s">
        <v>1082</v>
      </c>
      <c r="F139" s="324" t="s">
        <v>1083</v>
      </c>
      <c r="G139" s="325" t="s">
        <v>81</v>
      </c>
      <c r="H139" s="326">
        <v>2.3759999999999999</v>
      </c>
      <c r="I139" s="327">
        <v>0</v>
      </c>
      <c r="J139" s="327">
        <f>ROUND(I139*H139,2)</f>
        <v>0</v>
      </c>
      <c r="K139" s="328"/>
      <c r="L139" s="251"/>
      <c r="M139" s="329" t="s">
        <v>961</v>
      </c>
      <c r="N139" s="330" t="s">
        <v>981</v>
      </c>
      <c r="O139" s="331">
        <v>0</v>
      </c>
      <c r="P139" s="331">
        <f>O139*H139</f>
        <v>0</v>
      </c>
      <c r="Q139" s="331">
        <v>0</v>
      </c>
      <c r="R139" s="331">
        <f>Q139*H139</f>
        <v>0</v>
      </c>
      <c r="S139" s="331">
        <v>0</v>
      </c>
      <c r="T139" s="332">
        <f>S139*H139</f>
        <v>0</v>
      </c>
      <c r="AR139" s="333" t="s">
        <v>1033</v>
      </c>
      <c r="AT139" s="333" t="s">
        <v>1030</v>
      </c>
      <c r="AU139" s="333" t="s">
        <v>954</v>
      </c>
      <c r="AY139" s="244" t="s">
        <v>1028</v>
      </c>
      <c r="BE139" s="334">
        <f>IF(N139="základní",J139,0)</f>
        <v>0</v>
      </c>
      <c r="BF139" s="334">
        <f>IF(N139="snížená",J139,0)</f>
        <v>0</v>
      </c>
      <c r="BG139" s="334">
        <f>IF(N139="zákl. přenesená",J139,0)</f>
        <v>0</v>
      </c>
      <c r="BH139" s="334">
        <f>IF(N139="sníž. přenesená",J139,0)</f>
        <v>0</v>
      </c>
      <c r="BI139" s="334">
        <f>IF(N139="nulová",J139,0)</f>
        <v>0</v>
      </c>
      <c r="BJ139" s="244" t="s">
        <v>1027</v>
      </c>
      <c r="BK139" s="334">
        <f>ROUND(I139*H139,2)</f>
        <v>0</v>
      </c>
      <c r="BL139" s="244" t="s">
        <v>1033</v>
      </c>
      <c r="BM139" s="333" t="s">
        <v>1084</v>
      </c>
    </row>
    <row r="140" spans="2:65" s="310" customFormat="1" ht="22.9" customHeight="1" x14ac:dyDescent="0.25">
      <c r="B140" s="311"/>
      <c r="D140" s="312" t="s">
        <v>1024</v>
      </c>
      <c r="E140" s="320" t="s">
        <v>1054</v>
      </c>
      <c r="F140" s="320" t="s">
        <v>1085</v>
      </c>
      <c r="J140" s="321">
        <f>BK140</f>
        <v>0</v>
      </c>
      <c r="L140" s="311"/>
      <c r="M140" s="315"/>
      <c r="P140" s="316">
        <f>SUM(P141:P145)</f>
        <v>45.793199999999999</v>
      </c>
      <c r="R140" s="316">
        <f>SUM(R141:R145)</f>
        <v>3.5216900000000004</v>
      </c>
      <c r="T140" s="317">
        <f>SUM(T141:T145)</f>
        <v>0</v>
      </c>
      <c r="AR140" s="312" t="s">
        <v>1027</v>
      </c>
      <c r="AT140" s="318" t="s">
        <v>1024</v>
      </c>
      <c r="AU140" s="318" t="s">
        <v>1027</v>
      </c>
      <c r="AY140" s="312" t="s">
        <v>1028</v>
      </c>
      <c r="BK140" s="319">
        <f>SUM(BK141:BK145)</f>
        <v>0</v>
      </c>
    </row>
    <row r="141" spans="2:65" s="250" customFormat="1" ht="37.9" customHeight="1" x14ac:dyDescent="0.25">
      <c r="B141" s="251"/>
      <c r="C141" s="322" t="s">
        <v>1086</v>
      </c>
      <c r="D141" s="322" t="s">
        <v>1030</v>
      </c>
      <c r="E141" s="323" t="s">
        <v>1087</v>
      </c>
      <c r="F141" s="324" t="s">
        <v>1088</v>
      </c>
      <c r="G141" s="325" t="s">
        <v>181</v>
      </c>
      <c r="H141" s="326">
        <v>349.6</v>
      </c>
      <c r="I141" s="327">
        <v>0</v>
      </c>
      <c r="J141" s="327">
        <f>ROUND(I141*H141,2)</f>
        <v>0</v>
      </c>
      <c r="K141" s="328"/>
      <c r="L141" s="251"/>
      <c r="M141" s="329" t="s">
        <v>961</v>
      </c>
      <c r="N141" s="330" t="s">
        <v>981</v>
      </c>
      <c r="O141" s="331">
        <v>0.124</v>
      </c>
      <c r="P141" s="331">
        <f>O141*H141</f>
        <v>43.3504</v>
      </c>
      <c r="Q141" s="331">
        <v>0</v>
      </c>
      <c r="R141" s="331">
        <f>Q141*H141</f>
        <v>0</v>
      </c>
      <c r="S141" s="331">
        <v>0</v>
      </c>
      <c r="T141" s="332">
        <f>S141*H141</f>
        <v>0</v>
      </c>
      <c r="AR141" s="333" t="s">
        <v>1033</v>
      </c>
      <c r="AT141" s="333" t="s">
        <v>1030</v>
      </c>
      <c r="AU141" s="333" t="s">
        <v>954</v>
      </c>
      <c r="AY141" s="244" t="s">
        <v>1028</v>
      </c>
      <c r="BE141" s="334">
        <f>IF(N141="základní",J141,0)</f>
        <v>0</v>
      </c>
      <c r="BF141" s="334">
        <f>IF(N141="snížená",J141,0)</f>
        <v>0</v>
      </c>
      <c r="BG141" s="334">
        <f>IF(N141="zákl. přenesená",J141,0)</f>
        <v>0</v>
      </c>
      <c r="BH141" s="334">
        <f>IF(N141="sníž. přenesená",J141,0)</f>
        <v>0</v>
      </c>
      <c r="BI141" s="334">
        <f>IF(N141="nulová",J141,0)</f>
        <v>0</v>
      </c>
      <c r="BJ141" s="244" t="s">
        <v>1027</v>
      </c>
      <c r="BK141" s="334">
        <f>ROUND(I141*H141,2)</f>
        <v>0</v>
      </c>
      <c r="BL141" s="244" t="s">
        <v>1033</v>
      </c>
      <c r="BM141" s="333" t="s">
        <v>1089</v>
      </c>
    </row>
    <row r="142" spans="2:65" s="250" customFormat="1" ht="24.25" customHeight="1" x14ac:dyDescent="0.25">
      <c r="B142" s="251"/>
      <c r="C142" s="322" t="s">
        <v>1090</v>
      </c>
      <c r="D142" s="322" t="s">
        <v>1030</v>
      </c>
      <c r="E142" s="323" t="s">
        <v>1091</v>
      </c>
      <c r="F142" s="324" t="s">
        <v>1092</v>
      </c>
      <c r="G142" s="325" t="s">
        <v>181</v>
      </c>
      <c r="H142" s="326">
        <v>19.7</v>
      </c>
      <c r="I142" s="327">
        <v>0</v>
      </c>
      <c r="J142" s="327">
        <f>ROUND(I142*H142,2)</f>
        <v>0</v>
      </c>
      <c r="K142" s="328"/>
      <c r="L142" s="251"/>
      <c r="M142" s="329" t="s">
        <v>961</v>
      </c>
      <c r="N142" s="330" t="s">
        <v>981</v>
      </c>
      <c r="O142" s="331">
        <v>0.124</v>
      </c>
      <c r="P142" s="331">
        <f>O142*H142</f>
        <v>2.4428000000000001</v>
      </c>
      <c r="Q142" s="331">
        <v>0</v>
      </c>
      <c r="R142" s="331">
        <f>Q142*H142</f>
        <v>0</v>
      </c>
      <c r="S142" s="331">
        <v>0</v>
      </c>
      <c r="T142" s="332">
        <f>S142*H142</f>
        <v>0</v>
      </c>
      <c r="AR142" s="333" t="s">
        <v>1033</v>
      </c>
      <c r="AT142" s="333" t="s">
        <v>1030</v>
      </c>
      <c r="AU142" s="333" t="s">
        <v>954</v>
      </c>
      <c r="AY142" s="244" t="s">
        <v>1028</v>
      </c>
      <c r="BE142" s="334">
        <f>IF(N142="základní",J142,0)</f>
        <v>0</v>
      </c>
      <c r="BF142" s="334">
        <f>IF(N142="snížená",J142,0)</f>
        <v>0</v>
      </c>
      <c r="BG142" s="334">
        <f>IF(N142="zákl. přenesená",J142,0)</f>
        <v>0</v>
      </c>
      <c r="BH142" s="334">
        <f>IF(N142="sníž. přenesená",J142,0)</f>
        <v>0</v>
      </c>
      <c r="BI142" s="334">
        <f>IF(N142="nulová",J142,0)</f>
        <v>0</v>
      </c>
      <c r="BJ142" s="244" t="s">
        <v>1027</v>
      </c>
      <c r="BK142" s="334">
        <f>ROUND(I142*H142,2)</f>
        <v>0</v>
      </c>
      <c r="BL142" s="244" t="s">
        <v>1033</v>
      </c>
      <c r="BM142" s="333" t="s">
        <v>1093</v>
      </c>
    </row>
    <row r="143" spans="2:65" s="250" customFormat="1" ht="24.25" customHeight="1" x14ac:dyDescent="0.25">
      <c r="B143" s="251"/>
      <c r="C143" s="335" t="s">
        <v>1094</v>
      </c>
      <c r="D143" s="335" t="s">
        <v>1063</v>
      </c>
      <c r="E143" s="336" t="s">
        <v>1095</v>
      </c>
      <c r="F143" s="337" t="s">
        <v>1096</v>
      </c>
      <c r="G143" s="338" t="s">
        <v>181</v>
      </c>
      <c r="H143" s="339">
        <v>349.6</v>
      </c>
      <c r="I143" s="340">
        <v>0</v>
      </c>
      <c r="J143" s="340">
        <f>ROUND(I143*H143,2)</f>
        <v>0</v>
      </c>
      <c r="K143" s="341"/>
      <c r="L143" s="342"/>
      <c r="M143" s="343" t="s">
        <v>961</v>
      </c>
      <c r="N143" s="344" t="s">
        <v>981</v>
      </c>
      <c r="O143" s="331">
        <v>0</v>
      </c>
      <c r="P143" s="331">
        <f>O143*H143</f>
        <v>0</v>
      </c>
      <c r="Q143" s="331">
        <v>8.3000000000000001E-3</v>
      </c>
      <c r="R143" s="331">
        <f>Q143*H143</f>
        <v>2.9016800000000003</v>
      </c>
      <c r="S143" s="331">
        <v>0</v>
      </c>
      <c r="T143" s="332">
        <f>S143*H143</f>
        <v>0</v>
      </c>
      <c r="AR143" s="333" t="s">
        <v>1054</v>
      </c>
      <c r="AT143" s="333" t="s">
        <v>1063</v>
      </c>
      <c r="AU143" s="333" t="s">
        <v>954</v>
      </c>
      <c r="AY143" s="244" t="s">
        <v>1028</v>
      </c>
      <c r="BE143" s="334">
        <f>IF(N143="základní",J143,0)</f>
        <v>0</v>
      </c>
      <c r="BF143" s="334">
        <f>IF(N143="snížená",J143,0)</f>
        <v>0</v>
      </c>
      <c r="BG143" s="334">
        <f>IF(N143="zákl. přenesená",J143,0)</f>
        <v>0</v>
      </c>
      <c r="BH143" s="334">
        <f>IF(N143="sníž. přenesená",J143,0)</f>
        <v>0</v>
      </c>
      <c r="BI143" s="334">
        <f>IF(N143="nulová",J143,0)</f>
        <v>0</v>
      </c>
      <c r="BJ143" s="244" t="s">
        <v>1027</v>
      </c>
      <c r="BK143" s="334">
        <f>ROUND(I143*H143,2)</f>
        <v>0</v>
      </c>
      <c r="BL143" s="244" t="s">
        <v>1033</v>
      </c>
      <c r="BM143" s="333" t="s">
        <v>1097</v>
      </c>
    </row>
    <row r="144" spans="2:65" s="250" customFormat="1" ht="24.25" customHeight="1" x14ac:dyDescent="0.25">
      <c r="B144" s="251"/>
      <c r="C144" s="335" t="s">
        <v>1098</v>
      </c>
      <c r="D144" s="335" t="s">
        <v>1063</v>
      </c>
      <c r="E144" s="336" t="s">
        <v>1099</v>
      </c>
      <c r="F144" s="337" t="s">
        <v>1100</v>
      </c>
      <c r="G144" s="338" t="s">
        <v>181</v>
      </c>
      <c r="H144" s="339">
        <v>19.7</v>
      </c>
      <c r="I144" s="340">
        <v>0</v>
      </c>
      <c r="J144" s="340">
        <f>ROUND(I144*H144,2)</f>
        <v>0</v>
      </c>
      <c r="K144" s="341"/>
      <c r="L144" s="342"/>
      <c r="M144" s="343" t="s">
        <v>961</v>
      </c>
      <c r="N144" s="344" t="s">
        <v>981</v>
      </c>
      <c r="O144" s="331">
        <v>0</v>
      </c>
      <c r="P144" s="331">
        <f>O144*H144</f>
        <v>0</v>
      </c>
      <c r="Q144" s="331">
        <v>8.3000000000000001E-3</v>
      </c>
      <c r="R144" s="331">
        <f>Q144*H144</f>
        <v>0.16350999999999999</v>
      </c>
      <c r="S144" s="331">
        <v>0</v>
      </c>
      <c r="T144" s="332">
        <f>S144*H144</f>
        <v>0</v>
      </c>
      <c r="AR144" s="333" t="s">
        <v>1054</v>
      </c>
      <c r="AT144" s="333" t="s">
        <v>1063</v>
      </c>
      <c r="AU144" s="333" t="s">
        <v>954</v>
      </c>
      <c r="AY144" s="244" t="s">
        <v>1028</v>
      </c>
      <c r="BE144" s="334">
        <f>IF(N144="základní",J144,0)</f>
        <v>0</v>
      </c>
      <c r="BF144" s="334">
        <f>IF(N144="snížená",J144,0)</f>
        <v>0</v>
      </c>
      <c r="BG144" s="334">
        <f>IF(N144="zákl. přenesená",J144,0)</f>
        <v>0</v>
      </c>
      <c r="BH144" s="334">
        <f>IF(N144="sníž. přenesená",J144,0)</f>
        <v>0</v>
      </c>
      <c r="BI144" s="334">
        <f>IF(N144="nulová",J144,0)</f>
        <v>0</v>
      </c>
      <c r="BJ144" s="244" t="s">
        <v>1027</v>
      </c>
      <c r="BK144" s="334">
        <f>ROUND(I144*H144,2)</f>
        <v>0</v>
      </c>
      <c r="BL144" s="244" t="s">
        <v>1033</v>
      </c>
      <c r="BM144" s="333" t="s">
        <v>1101</v>
      </c>
    </row>
    <row r="145" spans="2:65" s="250" customFormat="1" ht="16.5" customHeight="1" x14ac:dyDescent="0.25">
      <c r="B145" s="251"/>
      <c r="C145" s="335" t="s">
        <v>1102</v>
      </c>
      <c r="D145" s="335" t="s">
        <v>1063</v>
      </c>
      <c r="E145" s="336" t="s">
        <v>1103</v>
      </c>
      <c r="F145" s="337" t="s">
        <v>1104</v>
      </c>
      <c r="G145" s="338" t="s">
        <v>125</v>
      </c>
      <c r="H145" s="339">
        <v>55</v>
      </c>
      <c r="I145" s="340">
        <v>0</v>
      </c>
      <c r="J145" s="340">
        <f>ROUND(I145*H145,2)</f>
        <v>0</v>
      </c>
      <c r="K145" s="341"/>
      <c r="L145" s="342"/>
      <c r="M145" s="343" t="s">
        <v>961</v>
      </c>
      <c r="N145" s="344" t="s">
        <v>981</v>
      </c>
      <c r="O145" s="331">
        <v>0</v>
      </c>
      <c r="P145" s="331">
        <f>O145*H145</f>
        <v>0</v>
      </c>
      <c r="Q145" s="331">
        <v>8.3000000000000001E-3</v>
      </c>
      <c r="R145" s="331">
        <f>Q145*H145</f>
        <v>0.45650000000000002</v>
      </c>
      <c r="S145" s="331">
        <v>0</v>
      </c>
      <c r="T145" s="332">
        <f>S145*H145</f>
        <v>0</v>
      </c>
      <c r="AR145" s="333" t="s">
        <v>1054</v>
      </c>
      <c r="AT145" s="333" t="s">
        <v>1063</v>
      </c>
      <c r="AU145" s="333" t="s">
        <v>954</v>
      </c>
      <c r="AY145" s="244" t="s">
        <v>1028</v>
      </c>
      <c r="BE145" s="334">
        <f>IF(N145="základní",J145,0)</f>
        <v>0</v>
      </c>
      <c r="BF145" s="334">
        <f>IF(N145="snížená",J145,0)</f>
        <v>0</v>
      </c>
      <c r="BG145" s="334">
        <f>IF(N145="zákl. přenesená",J145,0)</f>
        <v>0</v>
      </c>
      <c r="BH145" s="334">
        <f>IF(N145="sníž. přenesená",J145,0)</f>
        <v>0</v>
      </c>
      <c r="BI145" s="334">
        <f>IF(N145="nulová",J145,0)</f>
        <v>0</v>
      </c>
      <c r="BJ145" s="244" t="s">
        <v>1027</v>
      </c>
      <c r="BK145" s="334">
        <f>ROUND(I145*H145,2)</f>
        <v>0</v>
      </c>
      <c r="BL145" s="244" t="s">
        <v>1033</v>
      </c>
      <c r="BM145" s="333" t="s">
        <v>1105</v>
      </c>
    </row>
    <row r="146" spans="2:65" s="310" customFormat="1" ht="22.9" customHeight="1" x14ac:dyDescent="0.25">
      <c r="B146" s="311"/>
      <c r="D146" s="312" t="s">
        <v>1024</v>
      </c>
      <c r="E146" s="320" t="s">
        <v>1106</v>
      </c>
      <c r="F146" s="320" t="s">
        <v>1107</v>
      </c>
      <c r="J146" s="321">
        <f>BK146</f>
        <v>0</v>
      </c>
      <c r="L146" s="311"/>
      <c r="M146" s="315"/>
      <c r="P146" s="316">
        <f>P147</f>
        <v>0</v>
      </c>
      <c r="R146" s="316">
        <f>R147</f>
        <v>0</v>
      </c>
      <c r="T146" s="317">
        <f>T147</f>
        <v>0</v>
      </c>
      <c r="AR146" s="312" t="s">
        <v>1027</v>
      </c>
      <c r="AT146" s="318" t="s">
        <v>1024</v>
      </c>
      <c r="AU146" s="318" t="s">
        <v>1027</v>
      </c>
      <c r="AY146" s="312" t="s">
        <v>1028</v>
      </c>
      <c r="BK146" s="319">
        <f>BK147</f>
        <v>0</v>
      </c>
    </row>
    <row r="147" spans="2:65" s="250" customFormat="1" ht="24.25" customHeight="1" x14ac:dyDescent="0.25">
      <c r="B147" s="251"/>
      <c r="C147" s="322" t="s">
        <v>1108</v>
      </c>
      <c r="D147" s="322" t="s">
        <v>1030</v>
      </c>
      <c r="E147" s="323" t="s">
        <v>1109</v>
      </c>
      <c r="F147" s="324" t="s">
        <v>1110</v>
      </c>
      <c r="G147" s="325" t="s">
        <v>117</v>
      </c>
      <c r="H147" s="326">
        <v>132.51599999999999</v>
      </c>
      <c r="I147" s="327">
        <v>0</v>
      </c>
      <c r="J147" s="327">
        <f>ROUND(I147*H147,2)</f>
        <v>0</v>
      </c>
      <c r="K147" s="328"/>
      <c r="L147" s="251"/>
      <c r="M147" s="329" t="s">
        <v>961</v>
      </c>
      <c r="N147" s="330" t="s">
        <v>981</v>
      </c>
      <c r="O147" s="331">
        <v>0</v>
      </c>
      <c r="P147" s="331">
        <f>O147*H147</f>
        <v>0</v>
      </c>
      <c r="Q147" s="331">
        <v>0</v>
      </c>
      <c r="R147" s="331">
        <f>Q147*H147</f>
        <v>0</v>
      </c>
      <c r="S147" s="331">
        <v>0</v>
      </c>
      <c r="T147" s="332">
        <f>S147*H147</f>
        <v>0</v>
      </c>
      <c r="AR147" s="333" t="s">
        <v>1033</v>
      </c>
      <c r="AT147" s="333" t="s">
        <v>1030</v>
      </c>
      <c r="AU147" s="333" t="s">
        <v>954</v>
      </c>
      <c r="AY147" s="244" t="s">
        <v>1028</v>
      </c>
      <c r="BE147" s="334">
        <f>IF(N147="základní",J147,0)</f>
        <v>0</v>
      </c>
      <c r="BF147" s="334">
        <f>IF(N147="snížená",J147,0)</f>
        <v>0</v>
      </c>
      <c r="BG147" s="334">
        <f>IF(N147="zákl. přenesená",J147,0)</f>
        <v>0</v>
      </c>
      <c r="BH147" s="334">
        <f>IF(N147="sníž. přenesená",J147,0)</f>
        <v>0</v>
      </c>
      <c r="BI147" s="334">
        <f>IF(N147="nulová",J147,0)</f>
        <v>0</v>
      </c>
      <c r="BJ147" s="244" t="s">
        <v>1027</v>
      </c>
      <c r="BK147" s="334">
        <f>ROUND(I147*H147,2)</f>
        <v>0</v>
      </c>
      <c r="BL147" s="244" t="s">
        <v>1033</v>
      </c>
      <c r="BM147" s="333" t="s">
        <v>1111</v>
      </c>
    </row>
    <row r="148" spans="2:65" s="310" customFormat="1" ht="22.9" customHeight="1" x14ac:dyDescent="0.25">
      <c r="B148" s="311"/>
      <c r="D148" s="312" t="s">
        <v>1024</v>
      </c>
      <c r="E148" s="320" t="s">
        <v>1112</v>
      </c>
      <c r="F148" s="320" t="s">
        <v>1113</v>
      </c>
      <c r="J148" s="321">
        <f>BK148</f>
        <v>0</v>
      </c>
      <c r="L148" s="311"/>
      <c r="M148" s="315"/>
      <c r="P148" s="316">
        <f>SUM(P149:P152)</f>
        <v>0</v>
      </c>
      <c r="R148" s="316">
        <f>SUM(R149:R152)</f>
        <v>0</v>
      </c>
      <c r="T148" s="317">
        <f>SUM(T149:T152)</f>
        <v>0</v>
      </c>
      <c r="AR148" s="312" t="s">
        <v>1027</v>
      </c>
      <c r="AT148" s="318" t="s">
        <v>1024</v>
      </c>
      <c r="AU148" s="318" t="s">
        <v>1027</v>
      </c>
      <c r="AY148" s="312" t="s">
        <v>1028</v>
      </c>
      <c r="BK148" s="319">
        <f>SUM(BK149:BK152)</f>
        <v>0</v>
      </c>
    </row>
    <row r="149" spans="2:65" s="250" customFormat="1" ht="24.25" customHeight="1" x14ac:dyDescent="0.25">
      <c r="B149" s="251"/>
      <c r="C149" s="322" t="s">
        <v>1114</v>
      </c>
      <c r="D149" s="322" t="s">
        <v>1030</v>
      </c>
      <c r="E149" s="323" t="s">
        <v>1115</v>
      </c>
      <c r="F149" s="324" t="s">
        <v>1116</v>
      </c>
      <c r="G149" s="325" t="s">
        <v>125</v>
      </c>
      <c r="H149" s="326">
        <v>1</v>
      </c>
      <c r="I149" s="327">
        <v>0</v>
      </c>
      <c r="J149" s="327">
        <f>ROUND(I149*H149,2)</f>
        <v>0</v>
      </c>
      <c r="K149" s="328"/>
      <c r="L149" s="251"/>
      <c r="M149" s="329" t="s">
        <v>961</v>
      </c>
      <c r="N149" s="330" t="s">
        <v>981</v>
      </c>
      <c r="O149" s="331">
        <v>0</v>
      </c>
      <c r="P149" s="331">
        <f>O149*H149</f>
        <v>0</v>
      </c>
      <c r="Q149" s="331">
        <v>0</v>
      </c>
      <c r="R149" s="331">
        <f>Q149*H149</f>
        <v>0</v>
      </c>
      <c r="S149" s="331">
        <v>0</v>
      </c>
      <c r="T149" s="332">
        <f>S149*H149</f>
        <v>0</v>
      </c>
      <c r="AR149" s="333" t="s">
        <v>1033</v>
      </c>
      <c r="AT149" s="333" t="s">
        <v>1030</v>
      </c>
      <c r="AU149" s="333" t="s">
        <v>954</v>
      </c>
      <c r="AY149" s="244" t="s">
        <v>1028</v>
      </c>
      <c r="BE149" s="334">
        <f>IF(N149="základní",J149,0)</f>
        <v>0</v>
      </c>
      <c r="BF149" s="334">
        <f>IF(N149="snížená",J149,0)</f>
        <v>0</v>
      </c>
      <c r="BG149" s="334">
        <f>IF(N149="zákl. přenesená",J149,0)</f>
        <v>0</v>
      </c>
      <c r="BH149" s="334">
        <f>IF(N149="sníž. přenesená",J149,0)</f>
        <v>0</v>
      </c>
      <c r="BI149" s="334">
        <f>IF(N149="nulová",J149,0)</f>
        <v>0</v>
      </c>
      <c r="BJ149" s="244" t="s">
        <v>1027</v>
      </c>
      <c r="BK149" s="334">
        <f>ROUND(I149*H149,2)</f>
        <v>0</v>
      </c>
      <c r="BL149" s="244" t="s">
        <v>1033</v>
      </c>
      <c r="BM149" s="333" t="s">
        <v>1117</v>
      </c>
    </row>
    <row r="150" spans="2:65" s="250" customFormat="1" ht="24.25" customHeight="1" x14ac:dyDescent="0.25">
      <c r="B150" s="251"/>
      <c r="C150" s="322" t="s">
        <v>1118</v>
      </c>
      <c r="D150" s="322" t="s">
        <v>1030</v>
      </c>
      <c r="E150" s="323" t="s">
        <v>1119</v>
      </c>
      <c r="F150" s="324" t="s">
        <v>1120</v>
      </c>
      <c r="G150" s="325" t="s">
        <v>125</v>
      </c>
      <c r="H150" s="326">
        <v>1</v>
      </c>
      <c r="I150" s="327">
        <v>0</v>
      </c>
      <c r="J150" s="327">
        <f>ROUND(I150*H150,2)</f>
        <v>0</v>
      </c>
      <c r="K150" s="328"/>
      <c r="L150" s="251"/>
      <c r="M150" s="329" t="s">
        <v>961</v>
      </c>
      <c r="N150" s="330" t="s">
        <v>981</v>
      </c>
      <c r="O150" s="331">
        <v>0</v>
      </c>
      <c r="P150" s="331">
        <f>O150*H150</f>
        <v>0</v>
      </c>
      <c r="Q150" s="331">
        <v>0</v>
      </c>
      <c r="R150" s="331">
        <f>Q150*H150</f>
        <v>0</v>
      </c>
      <c r="S150" s="331">
        <v>0</v>
      </c>
      <c r="T150" s="332">
        <f>S150*H150</f>
        <v>0</v>
      </c>
      <c r="AR150" s="333" t="s">
        <v>1033</v>
      </c>
      <c r="AT150" s="333" t="s">
        <v>1030</v>
      </c>
      <c r="AU150" s="333" t="s">
        <v>954</v>
      </c>
      <c r="AY150" s="244" t="s">
        <v>1028</v>
      </c>
      <c r="BE150" s="334">
        <f>IF(N150="základní",J150,0)</f>
        <v>0</v>
      </c>
      <c r="BF150" s="334">
        <f>IF(N150="snížená",J150,0)</f>
        <v>0</v>
      </c>
      <c r="BG150" s="334">
        <f>IF(N150="zákl. přenesená",J150,0)</f>
        <v>0</v>
      </c>
      <c r="BH150" s="334">
        <f>IF(N150="sníž. přenesená",J150,0)</f>
        <v>0</v>
      </c>
      <c r="BI150" s="334">
        <f>IF(N150="nulová",J150,0)</f>
        <v>0</v>
      </c>
      <c r="BJ150" s="244" t="s">
        <v>1027</v>
      </c>
      <c r="BK150" s="334">
        <f>ROUND(I150*H150,2)</f>
        <v>0</v>
      </c>
      <c r="BL150" s="244" t="s">
        <v>1033</v>
      </c>
      <c r="BM150" s="333" t="s">
        <v>1121</v>
      </c>
    </row>
    <row r="151" spans="2:65" s="250" customFormat="1" ht="24.25" customHeight="1" x14ac:dyDescent="0.25">
      <c r="B151" s="251"/>
      <c r="C151" s="322" t="s">
        <v>1122</v>
      </c>
      <c r="D151" s="322" t="s">
        <v>1030</v>
      </c>
      <c r="E151" s="323" t="s">
        <v>1123</v>
      </c>
      <c r="F151" s="324" t="s">
        <v>1124</v>
      </c>
      <c r="G151" s="325" t="s">
        <v>129</v>
      </c>
      <c r="H151" s="326">
        <v>1</v>
      </c>
      <c r="I151" s="327">
        <v>0</v>
      </c>
      <c r="J151" s="327">
        <f>ROUND(I151*H151,2)</f>
        <v>0</v>
      </c>
      <c r="K151" s="328"/>
      <c r="L151" s="251"/>
      <c r="M151" s="329" t="s">
        <v>961</v>
      </c>
      <c r="N151" s="330" t="s">
        <v>981</v>
      </c>
      <c r="O151" s="331">
        <v>0</v>
      </c>
      <c r="P151" s="331">
        <f>O151*H151</f>
        <v>0</v>
      </c>
      <c r="Q151" s="331">
        <v>0</v>
      </c>
      <c r="R151" s="331">
        <f>Q151*H151</f>
        <v>0</v>
      </c>
      <c r="S151" s="331">
        <v>0</v>
      </c>
      <c r="T151" s="332">
        <f>S151*H151</f>
        <v>0</v>
      </c>
      <c r="AR151" s="333" t="s">
        <v>1033</v>
      </c>
      <c r="AT151" s="333" t="s">
        <v>1030</v>
      </c>
      <c r="AU151" s="333" t="s">
        <v>954</v>
      </c>
      <c r="AY151" s="244" t="s">
        <v>1028</v>
      </c>
      <c r="BE151" s="334">
        <f>IF(N151="základní",J151,0)</f>
        <v>0</v>
      </c>
      <c r="BF151" s="334">
        <f>IF(N151="snížená",J151,0)</f>
        <v>0</v>
      </c>
      <c r="BG151" s="334">
        <f>IF(N151="zákl. přenesená",J151,0)</f>
        <v>0</v>
      </c>
      <c r="BH151" s="334">
        <f>IF(N151="sníž. přenesená",J151,0)</f>
        <v>0</v>
      </c>
      <c r="BI151" s="334">
        <f>IF(N151="nulová",J151,0)</f>
        <v>0</v>
      </c>
      <c r="BJ151" s="244" t="s">
        <v>1027</v>
      </c>
      <c r="BK151" s="334">
        <f>ROUND(I151*H151,2)</f>
        <v>0</v>
      </c>
      <c r="BL151" s="244" t="s">
        <v>1033</v>
      </c>
      <c r="BM151" s="333" t="s">
        <v>1125</v>
      </c>
    </row>
    <row r="152" spans="2:65" s="250" customFormat="1" ht="16.5" customHeight="1" x14ac:dyDescent="0.25">
      <c r="B152" s="251"/>
      <c r="C152" s="322" t="s">
        <v>1126</v>
      </c>
      <c r="D152" s="322" t="s">
        <v>1030</v>
      </c>
      <c r="E152" s="323" t="s">
        <v>1127</v>
      </c>
      <c r="F152" s="324" t="s">
        <v>1128</v>
      </c>
      <c r="G152" s="325" t="s">
        <v>125</v>
      </c>
      <c r="H152" s="326">
        <v>2</v>
      </c>
      <c r="I152" s="327">
        <v>0</v>
      </c>
      <c r="J152" s="327">
        <f>ROUND(I152*H152,2)</f>
        <v>0</v>
      </c>
      <c r="K152" s="328"/>
      <c r="L152" s="251"/>
      <c r="M152" s="329" t="s">
        <v>961</v>
      </c>
      <c r="N152" s="330" t="s">
        <v>981</v>
      </c>
      <c r="O152" s="331">
        <v>0</v>
      </c>
      <c r="P152" s="331">
        <f>O152*H152</f>
        <v>0</v>
      </c>
      <c r="Q152" s="331">
        <v>0</v>
      </c>
      <c r="R152" s="331">
        <f>Q152*H152</f>
        <v>0</v>
      </c>
      <c r="S152" s="331">
        <v>0</v>
      </c>
      <c r="T152" s="332">
        <f>S152*H152</f>
        <v>0</v>
      </c>
      <c r="AR152" s="333" t="s">
        <v>1033</v>
      </c>
      <c r="AT152" s="333" t="s">
        <v>1030</v>
      </c>
      <c r="AU152" s="333" t="s">
        <v>954</v>
      </c>
      <c r="AY152" s="244" t="s">
        <v>1028</v>
      </c>
      <c r="BE152" s="334">
        <f>IF(N152="základní",J152,0)</f>
        <v>0</v>
      </c>
      <c r="BF152" s="334">
        <f>IF(N152="snížená",J152,0)</f>
        <v>0</v>
      </c>
      <c r="BG152" s="334">
        <f>IF(N152="zákl. přenesená",J152,0)</f>
        <v>0</v>
      </c>
      <c r="BH152" s="334">
        <f>IF(N152="sníž. přenesená",J152,0)</f>
        <v>0</v>
      </c>
      <c r="BI152" s="334">
        <f>IF(N152="nulová",J152,0)</f>
        <v>0</v>
      </c>
      <c r="BJ152" s="244" t="s">
        <v>1027</v>
      </c>
      <c r="BK152" s="334">
        <f>ROUND(I152*H152,2)</f>
        <v>0</v>
      </c>
      <c r="BL152" s="244" t="s">
        <v>1033</v>
      </c>
      <c r="BM152" s="333" t="s">
        <v>1129</v>
      </c>
    </row>
    <row r="153" spans="2:65" s="310" customFormat="1" ht="22.9" customHeight="1" x14ac:dyDescent="0.25">
      <c r="B153" s="311"/>
      <c r="D153" s="312" t="s">
        <v>1024</v>
      </c>
      <c r="E153" s="320" t="s">
        <v>1130</v>
      </c>
      <c r="F153" s="320" t="s">
        <v>1131</v>
      </c>
      <c r="J153" s="321">
        <f>BK153</f>
        <v>0</v>
      </c>
      <c r="L153" s="311"/>
      <c r="M153" s="315"/>
      <c r="P153" s="316">
        <f>SUM(P154:P162)</f>
        <v>0</v>
      </c>
      <c r="R153" s="316">
        <f>SUM(R154:R162)</f>
        <v>0</v>
      </c>
      <c r="T153" s="317">
        <f>SUM(T154:T162)</f>
        <v>0</v>
      </c>
      <c r="AR153" s="312" t="s">
        <v>1027</v>
      </c>
      <c r="AT153" s="318" t="s">
        <v>1024</v>
      </c>
      <c r="AU153" s="318" t="s">
        <v>1027</v>
      </c>
      <c r="AY153" s="312" t="s">
        <v>1028</v>
      </c>
      <c r="BK153" s="319">
        <f>SUM(BK154:BK162)</f>
        <v>0</v>
      </c>
    </row>
    <row r="154" spans="2:65" s="250" customFormat="1" ht="21.75" customHeight="1" x14ac:dyDescent="0.25">
      <c r="B154" s="251"/>
      <c r="C154" s="322" t="s">
        <v>1132</v>
      </c>
      <c r="D154" s="322" t="s">
        <v>1030</v>
      </c>
      <c r="E154" s="323" t="s">
        <v>1133</v>
      </c>
      <c r="F154" s="324" t="s">
        <v>1134</v>
      </c>
      <c r="G154" s="325" t="s">
        <v>129</v>
      </c>
      <c r="H154" s="326">
        <v>1</v>
      </c>
      <c r="I154" s="327">
        <v>0</v>
      </c>
      <c r="J154" s="327">
        <f t="shared" ref="J154:J162" si="10">ROUND(I154*H154,2)</f>
        <v>0</v>
      </c>
      <c r="K154" s="328"/>
      <c r="L154" s="251"/>
      <c r="M154" s="329" t="s">
        <v>961</v>
      </c>
      <c r="N154" s="330" t="s">
        <v>981</v>
      </c>
      <c r="O154" s="331">
        <v>0</v>
      </c>
      <c r="P154" s="331">
        <f t="shared" ref="P154:P162" si="11">O154*H154</f>
        <v>0</v>
      </c>
      <c r="Q154" s="331">
        <v>0</v>
      </c>
      <c r="R154" s="331">
        <f t="shared" ref="R154:R162" si="12">Q154*H154</f>
        <v>0</v>
      </c>
      <c r="S154" s="331">
        <v>0</v>
      </c>
      <c r="T154" s="332">
        <f t="shared" ref="T154:T162" si="13">S154*H154</f>
        <v>0</v>
      </c>
      <c r="AR154" s="333" t="s">
        <v>1033</v>
      </c>
      <c r="AT154" s="333" t="s">
        <v>1030</v>
      </c>
      <c r="AU154" s="333" t="s">
        <v>954</v>
      </c>
      <c r="AY154" s="244" t="s">
        <v>1028</v>
      </c>
      <c r="BE154" s="334">
        <f t="shared" ref="BE154:BE162" si="14">IF(N154="základní",J154,0)</f>
        <v>0</v>
      </c>
      <c r="BF154" s="334">
        <f t="shared" ref="BF154:BF162" si="15">IF(N154="snížená",J154,0)</f>
        <v>0</v>
      </c>
      <c r="BG154" s="334">
        <f t="shared" ref="BG154:BG162" si="16">IF(N154="zákl. přenesená",J154,0)</f>
        <v>0</v>
      </c>
      <c r="BH154" s="334">
        <f t="shared" ref="BH154:BH162" si="17">IF(N154="sníž. přenesená",J154,0)</f>
        <v>0</v>
      </c>
      <c r="BI154" s="334">
        <f t="shared" ref="BI154:BI162" si="18">IF(N154="nulová",J154,0)</f>
        <v>0</v>
      </c>
      <c r="BJ154" s="244" t="s">
        <v>1027</v>
      </c>
      <c r="BK154" s="334">
        <f t="shared" ref="BK154:BK162" si="19">ROUND(I154*H154,2)</f>
        <v>0</v>
      </c>
      <c r="BL154" s="244" t="s">
        <v>1033</v>
      </c>
      <c r="BM154" s="333" t="s">
        <v>1135</v>
      </c>
    </row>
    <row r="155" spans="2:65" s="250" customFormat="1" ht="24.25" customHeight="1" x14ac:dyDescent="0.25">
      <c r="B155" s="251"/>
      <c r="C155" s="322" t="s">
        <v>1136</v>
      </c>
      <c r="D155" s="322" t="s">
        <v>1030</v>
      </c>
      <c r="E155" s="323" t="s">
        <v>1137</v>
      </c>
      <c r="F155" s="324" t="s">
        <v>1138</v>
      </c>
      <c r="G155" s="325" t="s">
        <v>125</v>
      </c>
      <c r="H155" s="326">
        <v>1</v>
      </c>
      <c r="I155" s="327">
        <v>0</v>
      </c>
      <c r="J155" s="327">
        <f t="shared" si="10"/>
        <v>0</v>
      </c>
      <c r="K155" s="328"/>
      <c r="L155" s="251"/>
      <c r="M155" s="329" t="s">
        <v>961</v>
      </c>
      <c r="N155" s="330" t="s">
        <v>981</v>
      </c>
      <c r="O155" s="331">
        <v>0</v>
      </c>
      <c r="P155" s="331">
        <f t="shared" si="11"/>
        <v>0</v>
      </c>
      <c r="Q155" s="331">
        <v>0</v>
      </c>
      <c r="R155" s="331">
        <f t="shared" si="12"/>
        <v>0</v>
      </c>
      <c r="S155" s="331">
        <v>0</v>
      </c>
      <c r="T155" s="332">
        <f t="shared" si="13"/>
        <v>0</v>
      </c>
      <c r="AR155" s="333" t="s">
        <v>1033</v>
      </c>
      <c r="AT155" s="333" t="s">
        <v>1030</v>
      </c>
      <c r="AU155" s="333" t="s">
        <v>954</v>
      </c>
      <c r="AY155" s="244" t="s">
        <v>1028</v>
      </c>
      <c r="BE155" s="334">
        <f t="shared" si="14"/>
        <v>0</v>
      </c>
      <c r="BF155" s="334">
        <f t="shared" si="15"/>
        <v>0</v>
      </c>
      <c r="BG155" s="334">
        <f t="shared" si="16"/>
        <v>0</v>
      </c>
      <c r="BH155" s="334">
        <f t="shared" si="17"/>
        <v>0</v>
      </c>
      <c r="BI155" s="334">
        <f t="shared" si="18"/>
        <v>0</v>
      </c>
      <c r="BJ155" s="244" t="s">
        <v>1027</v>
      </c>
      <c r="BK155" s="334">
        <f t="shared" si="19"/>
        <v>0</v>
      </c>
      <c r="BL155" s="244" t="s">
        <v>1033</v>
      </c>
      <c r="BM155" s="333" t="s">
        <v>1139</v>
      </c>
    </row>
    <row r="156" spans="2:65" s="250" customFormat="1" ht="37.9" customHeight="1" x14ac:dyDescent="0.25">
      <c r="B156" s="251"/>
      <c r="C156" s="322" t="s">
        <v>1140</v>
      </c>
      <c r="D156" s="322" t="s">
        <v>1030</v>
      </c>
      <c r="E156" s="323" t="s">
        <v>1141</v>
      </c>
      <c r="F156" s="324" t="s">
        <v>1142</v>
      </c>
      <c r="G156" s="325" t="s">
        <v>125</v>
      </c>
      <c r="H156" s="326">
        <v>1</v>
      </c>
      <c r="I156" s="327">
        <v>0</v>
      </c>
      <c r="J156" s="327">
        <f t="shared" si="10"/>
        <v>0</v>
      </c>
      <c r="K156" s="328"/>
      <c r="L156" s="251"/>
      <c r="M156" s="329" t="s">
        <v>961</v>
      </c>
      <c r="N156" s="330" t="s">
        <v>981</v>
      </c>
      <c r="O156" s="331">
        <v>0</v>
      </c>
      <c r="P156" s="331">
        <f t="shared" si="11"/>
        <v>0</v>
      </c>
      <c r="Q156" s="331">
        <v>0</v>
      </c>
      <c r="R156" s="331">
        <f t="shared" si="12"/>
        <v>0</v>
      </c>
      <c r="S156" s="331">
        <v>0</v>
      </c>
      <c r="T156" s="332">
        <f t="shared" si="13"/>
        <v>0</v>
      </c>
      <c r="AR156" s="333" t="s">
        <v>1033</v>
      </c>
      <c r="AT156" s="333" t="s">
        <v>1030</v>
      </c>
      <c r="AU156" s="333" t="s">
        <v>954</v>
      </c>
      <c r="AY156" s="244" t="s">
        <v>1028</v>
      </c>
      <c r="BE156" s="334">
        <f t="shared" si="14"/>
        <v>0</v>
      </c>
      <c r="BF156" s="334">
        <f t="shared" si="15"/>
        <v>0</v>
      </c>
      <c r="BG156" s="334">
        <f t="shared" si="16"/>
        <v>0</v>
      </c>
      <c r="BH156" s="334">
        <f t="shared" si="17"/>
        <v>0</v>
      </c>
      <c r="BI156" s="334">
        <f t="shared" si="18"/>
        <v>0</v>
      </c>
      <c r="BJ156" s="244" t="s">
        <v>1027</v>
      </c>
      <c r="BK156" s="334">
        <f t="shared" si="19"/>
        <v>0</v>
      </c>
      <c r="BL156" s="244" t="s">
        <v>1033</v>
      </c>
      <c r="BM156" s="333" t="s">
        <v>1143</v>
      </c>
    </row>
    <row r="157" spans="2:65" s="250" customFormat="1" ht="24.25" customHeight="1" x14ac:dyDescent="0.25">
      <c r="B157" s="251"/>
      <c r="C157" s="322" t="s">
        <v>1144</v>
      </c>
      <c r="D157" s="322" t="s">
        <v>1030</v>
      </c>
      <c r="E157" s="323" t="s">
        <v>1145</v>
      </c>
      <c r="F157" s="324" t="s">
        <v>1146</v>
      </c>
      <c r="G157" s="325" t="s">
        <v>125</v>
      </c>
      <c r="H157" s="326">
        <v>1</v>
      </c>
      <c r="I157" s="327">
        <v>0</v>
      </c>
      <c r="J157" s="327">
        <f t="shared" si="10"/>
        <v>0</v>
      </c>
      <c r="K157" s="328"/>
      <c r="L157" s="251"/>
      <c r="M157" s="329" t="s">
        <v>961</v>
      </c>
      <c r="N157" s="330" t="s">
        <v>981</v>
      </c>
      <c r="O157" s="331">
        <v>0</v>
      </c>
      <c r="P157" s="331">
        <f t="shared" si="11"/>
        <v>0</v>
      </c>
      <c r="Q157" s="331">
        <v>0</v>
      </c>
      <c r="R157" s="331">
        <f t="shared" si="12"/>
        <v>0</v>
      </c>
      <c r="S157" s="331">
        <v>0</v>
      </c>
      <c r="T157" s="332">
        <f t="shared" si="13"/>
        <v>0</v>
      </c>
      <c r="AR157" s="333" t="s">
        <v>1033</v>
      </c>
      <c r="AT157" s="333" t="s">
        <v>1030</v>
      </c>
      <c r="AU157" s="333" t="s">
        <v>954</v>
      </c>
      <c r="AY157" s="244" t="s">
        <v>1028</v>
      </c>
      <c r="BE157" s="334">
        <f t="shared" si="14"/>
        <v>0</v>
      </c>
      <c r="BF157" s="334">
        <f t="shared" si="15"/>
        <v>0</v>
      </c>
      <c r="BG157" s="334">
        <f t="shared" si="16"/>
        <v>0</v>
      </c>
      <c r="BH157" s="334">
        <f t="shared" si="17"/>
        <v>0</v>
      </c>
      <c r="BI157" s="334">
        <f t="shared" si="18"/>
        <v>0</v>
      </c>
      <c r="BJ157" s="244" t="s">
        <v>1027</v>
      </c>
      <c r="BK157" s="334">
        <f t="shared" si="19"/>
        <v>0</v>
      </c>
      <c r="BL157" s="244" t="s">
        <v>1033</v>
      </c>
      <c r="BM157" s="333" t="s">
        <v>1147</v>
      </c>
    </row>
    <row r="158" spans="2:65" s="250" customFormat="1" ht="24.25" customHeight="1" x14ac:dyDescent="0.25">
      <c r="B158" s="251"/>
      <c r="C158" s="322" t="s">
        <v>1148</v>
      </c>
      <c r="D158" s="322" t="s">
        <v>1030</v>
      </c>
      <c r="E158" s="323" t="s">
        <v>1149</v>
      </c>
      <c r="F158" s="324" t="s">
        <v>1150</v>
      </c>
      <c r="G158" s="325" t="s">
        <v>125</v>
      </c>
      <c r="H158" s="326">
        <v>1</v>
      </c>
      <c r="I158" s="327">
        <v>0</v>
      </c>
      <c r="J158" s="327">
        <f t="shared" si="10"/>
        <v>0</v>
      </c>
      <c r="K158" s="328"/>
      <c r="L158" s="251"/>
      <c r="M158" s="329" t="s">
        <v>961</v>
      </c>
      <c r="N158" s="330" t="s">
        <v>981</v>
      </c>
      <c r="O158" s="331">
        <v>0</v>
      </c>
      <c r="P158" s="331">
        <f t="shared" si="11"/>
        <v>0</v>
      </c>
      <c r="Q158" s="331">
        <v>0</v>
      </c>
      <c r="R158" s="331">
        <f t="shared" si="12"/>
        <v>0</v>
      </c>
      <c r="S158" s="331">
        <v>0</v>
      </c>
      <c r="T158" s="332">
        <f t="shared" si="13"/>
        <v>0</v>
      </c>
      <c r="AR158" s="333" t="s">
        <v>1033</v>
      </c>
      <c r="AT158" s="333" t="s">
        <v>1030</v>
      </c>
      <c r="AU158" s="333" t="s">
        <v>954</v>
      </c>
      <c r="AY158" s="244" t="s">
        <v>1028</v>
      </c>
      <c r="BE158" s="334">
        <f t="shared" si="14"/>
        <v>0</v>
      </c>
      <c r="BF158" s="334">
        <f t="shared" si="15"/>
        <v>0</v>
      </c>
      <c r="BG158" s="334">
        <f t="shared" si="16"/>
        <v>0</v>
      </c>
      <c r="BH158" s="334">
        <f t="shared" si="17"/>
        <v>0</v>
      </c>
      <c r="BI158" s="334">
        <f t="shared" si="18"/>
        <v>0</v>
      </c>
      <c r="BJ158" s="244" t="s">
        <v>1027</v>
      </c>
      <c r="BK158" s="334">
        <f t="shared" si="19"/>
        <v>0</v>
      </c>
      <c r="BL158" s="244" t="s">
        <v>1033</v>
      </c>
      <c r="BM158" s="333" t="s">
        <v>1151</v>
      </c>
    </row>
    <row r="159" spans="2:65" s="250" customFormat="1" ht="16.5" customHeight="1" x14ac:dyDescent="0.25">
      <c r="B159" s="251"/>
      <c r="C159" s="322" t="s">
        <v>1152</v>
      </c>
      <c r="D159" s="322" t="s">
        <v>1030</v>
      </c>
      <c r="E159" s="323" t="s">
        <v>1153</v>
      </c>
      <c r="F159" s="324" t="s">
        <v>1154</v>
      </c>
      <c r="G159" s="325" t="s">
        <v>125</v>
      </c>
      <c r="H159" s="326">
        <v>3</v>
      </c>
      <c r="I159" s="327">
        <v>0</v>
      </c>
      <c r="J159" s="327">
        <f t="shared" si="10"/>
        <v>0</v>
      </c>
      <c r="K159" s="328"/>
      <c r="L159" s="251"/>
      <c r="M159" s="329" t="s">
        <v>961</v>
      </c>
      <c r="N159" s="330" t="s">
        <v>981</v>
      </c>
      <c r="O159" s="331">
        <v>0</v>
      </c>
      <c r="P159" s="331">
        <f t="shared" si="11"/>
        <v>0</v>
      </c>
      <c r="Q159" s="331">
        <v>0</v>
      </c>
      <c r="R159" s="331">
        <f t="shared" si="12"/>
        <v>0</v>
      </c>
      <c r="S159" s="331">
        <v>0</v>
      </c>
      <c r="T159" s="332">
        <f t="shared" si="13"/>
        <v>0</v>
      </c>
      <c r="AR159" s="333" t="s">
        <v>1033</v>
      </c>
      <c r="AT159" s="333" t="s">
        <v>1030</v>
      </c>
      <c r="AU159" s="333" t="s">
        <v>954</v>
      </c>
      <c r="AY159" s="244" t="s">
        <v>1028</v>
      </c>
      <c r="BE159" s="334">
        <f t="shared" si="14"/>
        <v>0</v>
      </c>
      <c r="BF159" s="334">
        <f t="shared" si="15"/>
        <v>0</v>
      </c>
      <c r="BG159" s="334">
        <f t="shared" si="16"/>
        <v>0</v>
      </c>
      <c r="BH159" s="334">
        <f t="shared" si="17"/>
        <v>0</v>
      </c>
      <c r="BI159" s="334">
        <f t="shared" si="18"/>
        <v>0</v>
      </c>
      <c r="BJ159" s="244" t="s">
        <v>1027</v>
      </c>
      <c r="BK159" s="334">
        <f t="shared" si="19"/>
        <v>0</v>
      </c>
      <c r="BL159" s="244" t="s">
        <v>1033</v>
      </c>
      <c r="BM159" s="333" t="s">
        <v>1155</v>
      </c>
    </row>
    <row r="160" spans="2:65" s="250" customFormat="1" ht="21.75" customHeight="1" x14ac:dyDescent="0.25">
      <c r="B160" s="251"/>
      <c r="C160" s="322" t="s">
        <v>1156</v>
      </c>
      <c r="D160" s="322" t="s">
        <v>1030</v>
      </c>
      <c r="E160" s="323" t="s">
        <v>1157</v>
      </c>
      <c r="F160" s="324" t="s">
        <v>1158</v>
      </c>
      <c r="G160" s="325" t="s">
        <v>1159</v>
      </c>
      <c r="H160" s="326">
        <v>1</v>
      </c>
      <c r="I160" s="327">
        <v>0</v>
      </c>
      <c r="J160" s="327">
        <f t="shared" si="10"/>
        <v>0</v>
      </c>
      <c r="K160" s="328"/>
      <c r="L160" s="251"/>
      <c r="M160" s="329" t="s">
        <v>961</v>
      </c>
      <c r="N160" s="330" t="s">
        <v>981</v>
      </c>
      <c r="O160" s="331">
        <v>0</v>
      </c>
      <c r="P160" s="331">
        <f t="shared" si="11"/>
        <v>0</v>
      </c>
      <c r="Q160" s="331">
        <v>0</v>
      </c>
      <c r="R160" s="331">
        <f t="shared" si="12"/>
        <v>0</v>
      </c>
      <c r="S160" s="331">
        <v>0</v>
      </c>
      <c r="T160" s="332">
        <f t="shared" si="13"/>
        <v>0</v>
      </c>
      <c r="AR160" s="333" t="s">
        <v>1033</v>
      </c>
      <c r="AT160" s="333" t="s">
        <v>1030</v>
      </c>
      <c r="AU160" s="333" t="s">
        <v>954</v>
      </c>
      <c r="AY160" s="244" t="s">
        <v>1028</v>
      </c>
      <c r="BE160" s="334">
        <f t="shared" si="14"/>
        <v>0</v>
      </c>
      <c r="BF160" s="334">
        <f t="shared" si="15"/>
        <v>0</v>
      </c>
      <c r="BG160" s="334">
        <f t="shared" si="16"/>
        <v>0</v>
      </c>
      <c r="BH160" s="334">
        <f t="shared" si="17"/>
        <v>0</v>
      </c>
      <c r="BI160" s="334">
        <f t="shared" si="18"/>
        <v>0</v>
      </c>
      <c r="BJ160" s="244" t="s">
        <v>1027</v>
      </c>
      <c r="BK160" s="334">
        <f t="shared" si="19"/>
        <v>0</v>
      </c>
      <c r="BL160" s="244" t="s">
        <v>1033</v>
      </c>
      <c r="BM160" s="333" t="s">
        <v>1160</v>
      </c>
    </row>
    <row r="161" spans="2:65" s="250" customFormat="1" ht="24.25" customHeight="1" x14ac:dyDescent="0.25">
      <c r="B161" s="251"/>
      <c r="C161" s="322" t="s">
        <v>1161</v>
      </c>
      <c r="D161" s="322" t="s">
        <v>1030</v>
      </c>
      <c r="E161" s="323" t="s">
        <v>1162</v>
      </c>
      <c r="F161" s="324" t="s">
        <v>1163</v>
      </c>
      <c r="G161" s="325" t="s">
        <v>125</v>
      </c>
      <c r="H161" s="326">
        <v>1</v>
      </c>
      <c r="I161" s="327">
        <v>0</v>
      </c>
      <c r="J161" s="327">
        <f t="shared" si="10"/>
        <v>0</v>
      </c>
      <c r="K161" s="328"/>
      <c r="L161" s="251"/>
      <c r="M161" s="329" t="s">
        <v>961</v>
      </c>
      <c r="N161" s="330" t="s">
        <v>981</v>
      </c>
      <c r="O161" s="331">
        <v>0</v>
      </c>
      <c r="P161" s="331">
        <f t="shared" si="11"/>
        <v>0</v>
      </c>
      <c r="Q161" s="331">
        <v>0</v>
      </c>
      <c r="R161" s="331">
        <f t="shared" si="12"/>
        <v>0</v>
      </c>
      <c r="S161" s="331">
        <v>0</v>
      </c>
      <c r="T161" s="332">
        <f t="shared" si="13"/>
        <v>0</v>
      </c>
      <c r="AR161" s="333" t="s">
        <v>1033</v>
      </c>
      <c r="AT161" s="333" t="s">
        <v>1030</v>
      </c>
      <c r="AU161" s="333" t="s">
        <v>954</v>
      </c>
      <c r="AY161" s="244" t="s">
        <v>1028</v>
      </c>
      <c r="BE161" s="334">
        <f t="shared" si="14"/>
        <v>0</v>
      </c>
      <c r="BF161" s="334">
        <f t="shared" si="15"/>
        <v>0</v>
      </c>
      <c r="BG161" s="334">
        <f t="shared" si="16"/>
        <v>0</v>
      </c>
      <c r="BH161" s="334">
        <f t="shared" si="17"/>
        <v>0</v>
      </c>
      <c r="BI161" s="334">
        <f t="shared" si="18"/>
        <v>0</v>
      </c>
      <c r="BJ161" s="244" t="s">
        <v>1027</v>
      </c>
      <c r="BK161" s="334">
        <f t="shared" si="19"/>
        <v>0</v>
      </c>
      <c r="BL161" s="244" t="s">
        <v>1033</v>
      </c>
      <c r="BM161" s="333" t="s">
        <v>1164</v>
      </c>
    </row>
    <row r="162" spans="2:65" s="250" customFormat="1" ht="24.25" customHeight="1" x14ac:dyDescent="0.25">
      <c r="B162" s="251"/>
      <c r="C162" s="322" t="s">
        <v>1165</v>
      </c>
      <c r="D162" s="322" t="s">
        <v>1030</v>
      </c>
      <c r="E162" s="323" t="s">
        <v>1166</v>
      </c>
      <c r="F162" s="324" t="s">
        <v>1167</v>
      </c>
      <c r="G162" s="325" t="s">
        <v>125</v>
      </c>
      <c r="H162" s="326">
        <v>1</v>
      </c>
      <c r="I162" s="327">
        <v>0</v>
      </c>
      <c r="J162" s="327">
        <f t="shared" si="10"/>
        <v>0</v>
      </c>
      <c r="K162" s="328"/>
      <c r="L162" s="251"/>
      <c r="M162" s="329" t="s">
        <v>961</v>
      </c>
      <c r="N162" s="330" t="s">
        <v>981</v>
      </c>
      <c r="O162" s="331">
        <v>0</v>
      </c>
      <c r="P162" s="331">
        <f t="shared" si="11"/>
        <v>0</v>
      </c>
      <c r="Q162" s="331">
        <v>0</v>
      </c>
      <c r="R162" s="331">
        <f t="shared" si="12"/>
        <v>0</v>
      </c>
      <c r="S162" s="331">
        <v>0</v>
      </c>
      <c r="T162" s="332">
        <f t="shared" si="13"/>
        <v>0</v>
      </c>
      <c r="AR162" s="333" t="s">
        <v>1033</v>
      </c>
      <c r="AT162" s="333" t="s">
        <v>1030</v>
      </c>
      <c r="AU162" s="333" t="s">
        <v>954</v>
      </c>
      <c r="AY162" s="244" t="s">
        <v>1028</v>
      </c>
      <c r="BE162" s="334">
        <f t="shared" si="14"/>
        <v>0</v>
      </c>
      <c r="BF162" s="334">
        <f t="shared" si="15"/>
        <v>0</v>
      </c>
      <c r="BG162" s="334">
        <f t="shared" si="16"/>
        <v>0</v>
      </c>
      <c r="BH162" s="334">
        <f t="shared" si="17"/>
        <v>0</v>
      </c>
      <c r="BI162" s="334">
        <f t="shared" si="18"/>
        <v>0</v>
      </c>
      <c r="BJ162" s="244" t="s">
        <v>1027</v>
      </c>
      <c r="BK162" s="334">
        <f t="shared" si="19"/>
        <v>0</v>
      </c>
      <c r="BL162" s="244" t="s">
        <v>1033</v>
      </c>
      <c r="BM162" s="333" t="s">
        <v>1168</v>
      </c>
    </row>
    <row r="163" spans="2:65" s="310" customFormat="1" ht="22.9" customHeight="1" x14ac:dyDescent="0.25">
      <c r="B163" s="311"/>
      <c r="D163" s="312" t="s">
        <v>1024</v>
      </c>
      <c r="E163" s="320" t="s">
        <v>1169</v>
      </c>
      <c r="F163" s="320" t="s">
        <v>1169</v>
      </c>
      <c r="J163" s="321">
        <f>BK163</f>
        <v>0</v>
      </c>
      <c r="L163" s="311"/>
      <c r="M163" s="315"/>
      <c r="P163" s="316">
        <f>SUM(P164:P170)</f>
        <v>0</v>
      </c>
      <c r="R163" s="316">
        <f>SUM(R164:R170)</f>
        <v>0</v>
      </c>
      <c r="T163" s="317">
        <f>SUM(T164:T170)</f>
        <v>0</v>
      </c>
      <c r="AR163" s="312" t="s">
        <v>1027</v>
      </c>
      <c r="AT163" s="318" t="s">
        <v>1024</v>
      </c>
      <c r="AU163" s="318" t="s">
        <v>1027</v>
      </c>
      <c r="AY163" s="312" t="s">
        <v>1028</v>
      </c>
      <c r="BK163" s="319">
        <f>SUM(BK164:BK170)</f>
        <v>0</v>
      </c>
    </row>
    <row r="164" spans="2:65" s="250" customFormat="1" ht="24.25" customHeight="1" x14ac:dyDescent="0.25">
      <c r="B164" s="251"/>
      <c r="C164" s="322" t="s">
        <v>1170</v>
      </c>
      <c r="D164" s="322" t="s">
        <v>1030</v>
      </c>
      <c r="E164" s="323" t="s">
        <v>1171</v>
      </c>
      <c r="F164" s="324" t="s">
        <v>1172</v>
      </c>
      <c r="G164" s="325" t="s">
        <v>125</v>
      </c>
      <c r="H164" s="326">
        <v>5</v>
      </c>
      <c r="I164" s="327">
        <v>0</v>
      </c>
      <c r="J164" s="327">
        <f t="shared" ref="J164:J170" si="20">ROUND(I164*H164,2)</f>
        <v>0</v>
      </c>
      <c r="K164" s="328"/>
      <c r="L164" s="251"/>
      <c r="M164" s="329" t="s">
        <v>961</v>
      </c>
      <c r="N164" s="330" t="s">
        <v>981</v>
      </c>
      <c r="O164" s="331">
        <v>0</v>
      </c>
      <c r="P164" s="331">
        <f t="shared" ref="P164:P170" si="21">O164*H164</f>
        <v>0</v>
      </c>
      <c r="Q164" s="331">
        <v>0</v>
      </c>
      <c r="R164" s="331">
        <f t="shared" ref="R164:R170" si="22">Q164*H164</f>
        <v>0</v>
      </c>
      <c r="S164" s="331">
        <v>0</v>
      </c>
      <c r="T164" s="332">
        <f t="shared" ref="T164:T170" si="23">S164*H164</f>
        <v>0</v>
      </c>
      <c r="AR164" s="333" t="s">
        <v>1033</v>
      </c>
      <c r="AT164" s="333" t="s">
        <v>1030</v>
      </c>
      <c r="AU164" s="333" t="s">
        <v>954</v>
      </c>
      <c r="AY164" s="244" t="s">
        <v>1028</v>
      </c>
      <c r="BE164" s="334">
        <f t="shared" ref="BE164:BE170" si="24">IF(N164="základní",J164,0)</f>
        <v>0</v>
      </c>
      <c r="BF164" s="334">
        <f t="shared" ref="BF164:BF170" si="25">IF(N164="snížená",J164,0)</f>
        <v>0</v>
      </c>
      <c r="BG164" s="334">
        <f t="shared" ref="BG164:BG170" si="26">IF(N164="zákl. přenesená",J164,0)</f>
        <v>0</v>
      </c>
      <c r="BH164" s="334">
        <f t="shared" ref="BH164:BH170" si="27">IF(N164="sníž. přenesená",J164,0)</f>
        <v>0</v>
      </c>
      <c r="BI164" s="334">
        <f t="shared" ref="BI164:BI170" si="28">IF(N164="nulová",J164,0)</f>
        <v>0</v>
      </c>
      <c r="BJ164" s="244" t="s">
        <v>1027</v>
      </c>
      <c r="BK164" s="334">
        <f t="shared" ref="BK164:BK170" si="29">ROUND(I164*H164,2)</f>
        <v>0</v>
      </c>
      <c r="BL164" s="244" t="s">
        <v>1033</v>
      </c>
      <c r="BM164" s="333" t="s">
        <v>1173</v>
      </c>
    </row>
    <row r="165" spans="2:65" s="250" customFormat="1" ht="24.25" customHeight="1" x14ac:dyDescent="0.25">
      <c r="B165" s="251"/>
      <c r="C165" s="322" t="s">
        <v>1174</v>
      </c>
      <c r="D165" s="322" t="s">
        <v>1030</v>
      </c>
      <c r="E165" s="323" t="s">
        <v>1175</v>
      </c>
      <c r="F165" s="324" t="s">
        <v>1176</v>
      </c>
      <c r="G165" s="325" t="s">
        <v>125</v>
      </c>
      <c r="H165" s="326">
        <v>2</v>
      </c>
      <c r="I165" s="327">
        <v>0</v>
      </c>
      <c r="J165" s="327">
        <f t="shared" si="20"/>
        <v>0</v>
      </c>
      <c r="K165" s="328"/>
      <c r="L165" s="251"/>
      <c r="M165" s="329" t="s">
        <v>961</v>
      </c>
      <c r="N165" s="330" t="s">
        <v>981</v>
      </c>
      <c r="O165" s="331">
        <v>0</v>
      </c>
      <c r="P165" s="331">
        <f t="shared" si="21"/>
        <v>0</v>
      </c>
      <c r="Q165" s="331">
        <v>0</v>
      </c>
      <c r="R165" s="331">
        <f t="shared" si="22"/>
        <v>0</v>
      </c>
      <c r="S165" s="331">
        <v>0</v>
      </c>
      <c r="T165" s="332">
        <f t="shared" si="23"/>
        <v>0</v>
      </c>
      <c r="AR165" s="333" t="s">
        <v>1033</v>
      </c>
      <c r="AT165" s="333" t="s">
        <v>1030</v>
      </c>
      <c r="AU165" s="333" t="s">
        <v>954</v>
      </c>
      <c r="AY165" s="244" t="s">
        <v>1028</v>
      </c>
      <c r="BE165" s="334">
        <f t="shared" si="24"/>
        <v>0</v>
      </c>
      <c r="BF165" s="334">
        <f t="shared" si="25"/>
        <v>0</v>
      </c>
      <c r="BG165" s="334">
        <f t="shared" si="26"/>
        <v>0</v>
      </c>
      <c r="BH165" s="334">
        <f t="shared" si="27"/>
        <v>0</v>
      </c>
      <c r="BI165" s="334">
        <f t="shared" si="28"/>
        <v>0</v>
      </c>
      <c r="BJ165" s="244" t="s">
        <v>1027</v>
      </c>
      <c r="BK165" s="334">
        <f t="shared" si="29"/>
        <v>0</v>
      </c>
      <c r="BL165" s="244" t="s">
        <v>1033</v>
      </c>
      <c r="BM165" s="333" t="s">
        <v>1177</v>
      </c>
    </row>
    <row r="166" spans="2:65" s="250" customFormat="1" ht="16.5" customHeight="1" x14ac:dyDescent="0.25">
      <c r="B166" s="251"/>
      <c r="C166" s="322" t="s">
        <v>1178</v>
      </c>
      <c r="D166" s="322" t="s">
        <v>1030</v>
      </c>
      <c r="E166" s="323" t="s">
        <v>1179</v>
      </c>
      <c r="F166" s="324" t="s">
        <v>1180</v>
      </c>
      <c r="G166" s="325" t="s">
        <v>125</v>
      </c>
      <c r="H166" s="326">
        <v>25</v>
      </c>
      <c r="I166" s="327">
        <v>0</v>
      </c>
      <c r="J166" s="327">
        <f t="shared" si="20"/>
        <v>0</v>
      </c>
      <c r="K166" s="328"/>
      <c r="L166" s="251"/>
      <c r="M166" s="329" t="s">
        <v>961</v>
      </c>
      <c r="N166" s="330" t="s">
        <v>981</v>
      </c>
      <c r="O166" s="331">
        <v>0</v>
      </c>
      <c r="P166" s="331">
        <f t="shared" si="21"/>
        <v>0</v>
      </c>
      <c r="Q166" s="331">
        <v>0</v>
      </c>
      <c r="R166" s="331">
        <f t="shared" si="22"/>
        <v>0</v>
      </c>
      <c r="S166" s="331">
        <v>0</v>
      </c>
      <c r="T166" s="332">
        <f t="shared" si="23"/>
        <v>0</v>
      </c>
      <c r="AR166" s="333" t="s">
        <v>1033</v>
      </c>
      <c r="AT166" s="333" t="s">
        <v>1030</v>
      </c>
      <c r="AU166" s="333" t="s">
        <v>954</v>
      </c>
      <c r="AY166" s="244" t="s">
        <v>1028</v>
      </c>
      <c r="BE166" s="334">
        <f t="shared" si="24"/>
        <v>0</v>
      </c>
      <c r="BF166" s="334">
        <f t="shared" si="25"/>
        <v>0</v>
      </c>
      <c r="BG166" s="334">
        <f t="shared" si="26"/>
        <v>0</v>
      </c>
      <c r="BH166" s="334">
        <f t="shared" si="27"/>
        <v>0</v>
      </c>
      <c r="BI166" s="334">
        <f t="shared" si="28"/>
        <v>0</v>
      </c>
      <c r="BJ166" s="244" t="s">
        <v>1027</v>
      </c>
      <c r="BK166" s="334">
        <f t="shared" si="29"/>
        <v>0</v>
      </c>
      <c r="BL166" s="244" t="s">
        <v>1033</v>
      </c>
      <c r="BM166" s="333" t="s">
        <v>1181</v>
      </c>
    </row>
    <row r="167" spans="2:65" s="250" customFormat="1" ht="16.5" customHeight="1" x14ac:dyDescent="0.25">
      <c r="B167" s="251"/>
      <c r="C167" s="322" t="s">
        <v>1182</v>
      </c>
      <c r="D167" s="322" t="s">
        <v>1030</v>
      </c>
      <c r="E167" s="323" t="s">
        <v>1183</v>
      </c>
      <c r="F167" s="324" t="s">
        <v>1184</v>
      </c>
      <c r="G167" s="325" t="s">
        <v>1185</v>
      </c>
      <c r="H167" s="326">
        <v>180</v>
      </c>
      <c r="I167" s="327">
        <v>0</v>
      </c>
      <c r="J167" s="327">
        <f t="shared" si="20"/>
        <v>0</v>
      </c>
      <c r="K167" s="328"/>
      <c r="L167" s="251"/>
      <c r="M167" s="329" t="s">
        <v>961</v>
      </c>
      <c r="N167" s="330" t="s">
        <v>981</v>
      </c>
      <c r="O167" s="331">
        <v>0</v>
      </c>
      <c r="P167" s="331">
        <f t="shared" si="21"/>
        <v>0</v>
      </c>
      <c r="Q167" s="331">
        <v>0</v>
      </c>
      <c r="R167" s="331">
        <f t="shared" si="22"/>
        <v>0</v>
      </c>
      <c r="S167" s="331">
        <v>0</v>
      </c>
      <c r="T167" s="332">
        <f t="shared" si="23"/>
        <v>0</v>
      </c>
      <c r="AR167" s="333" t="s">
        <v>1033</v>
      </c>
      <c r="AT167" s="333" t="s">
        <v>1030</v>
      </c>
      <c r="AU167" s="333" t="s">
        <v>954</v>
      </c>
      <c r="AY167" s="244" t="s">
        <v>1028</v>
      </c>
      <c r="BE167" s="334">
        <f t="shared" si="24"/>
        <v>0</v>
      </c>
      <c r="BF167" s="334">
        <f t="shared" si="25"/>
        <v>0</v>
      </c>
      <c r="BG167" s="334">
        <f t="shared" si="26"/>
        <v>0</v>
      </c>
      <c r="BH167" s="334">
        <f t="shared" si="27"/>
        <v>0</v>
      </c>
      <c r="BI167" s="334">
        <f t="shared" si="28"/>
        <v>0</v>
      </c>
      <c r="BJ167" s="244" t="s">
        <v>1027</v>
      </c>
      <c r="BK167" s="334">
        <f t="shared" si="29"/>
        <v>0</v>
      </c>
      <c r="BL167" s="244" t="s">
        <v>1033</v>
      </c>
      <c r="BM167" s="333" t="s">
        <v>1186</v>
      </c>
    </row>
    <row r="168" spans="2:65" s="250" customFormat="1" ht="33" customHeight="1" x14ac:dyDescent="0.25">
      <c r="B168" s="251"/>
      <c r="C168" s="322" t="s">
        <v>1187</v>
      </c>
      <c r="D168" s="322" t="s">
        <v>1030</v>
      </c>
      <c r="E168" s="323" t="s">
        <v>1188</v>
      </c>
      <c r="F168" s="324" t="s">
        <v>1189</v>
      </c>
      <c r="G168" s="325" t="s">
        <v>1185</v>
      </c>
      <c r="H168" s="326">
        <v>39</v>
      </c>
      <c r="I168" s="327">
        <v>0</v>
      </c>
      <c r="J168" s="327">
        <f t="shared" si="20"/>
        <v>0</v>
      </c>
      <c r="K168" s="328"/>
      <c r="L168" s="251"/>
      <c r="M168" s="329" t="s">
        <v>961</v>
      </c>
      <c r="N168" s="330" t="s">
        <v>981</v>
      </c>
      <c r="O168" s="331">
        <v>0</v>
      </c>
      <c r="P168" s="331">
        <f t="shared" si="21"/>
        <v>0</v>
      </c>
      <c r="Q168" s="331">
        <v>0</v>
      </c>
      <c r="R168" s="331">
        <f t="shared" si="22"/>
        <v>0</v>
      </c>
      <c r="S168" s="331">
        <v>0</v>
      </c>
      <c r="T168" s="332">
        <f t="shared" si="23"/>
        <v>0</v>
      </c>
      <c r="AR168" s="333" t="s">
        <v>1033</v>
      </c>
      <c r="AT168" s="333" t="s">
        <v>1030</v>
      </c>
      <c r="AU168" s="333" t="s">
        <v>954</v>
      </c>
      <c r="AY168" s="244" t="s">
        <v>1028</v>
      </c>
      <c r="BE168" s="334">
        <f t="shared" si="24"/>
        <v>0</v>
      </c>
      <c r="BF168" s="334">
        <f t="shared" si="25"/>
        <v>0</v>
      </c>
      <c r="BG168" s="334">
        <f t="shared" si="26"/>
        <v>0</v>
      </c>
      <c r="BH168" s="334">
        <f t="shared" si="27"/>
        <v>0</v>
      </c>
      <c r="BI168" s="334">
        <f t="shared" si="28"/>
        <v>0</v>
      </c>
      <c r="BJ168" s="244" t="s">
        <v>1027</v>
      </c>
      <c r="BK168" s="334">
        <f t="shared" si="29"/>
        <v>0</v>
      </c>
      <c r="BL168" s="244" t="s">
        <v>1033</v>
      </c>
      <c r="BM168" s="333" t="s">
        <v>1190</v>
      </c>
    </row>
    <row r="169" spans="2:65" s="250" customFormat="1" ht="16.5" customHeight="1" x14ac:dyDescent="0.25">
      <c r="B169" s="251"/>
      <c r="C169" s="322" t="s">
        <v>1191</v>
      </c>
      <c r="D169" s="322" t="s">
        <v>1030</v>
      </c>
      <c r="E169" s="323" t="s">
        <v>1192</v>
      </c>
      <c r="F169" s="324" t="s">
        <v>1193</v>
      </c>
      <c r="G169" s="325" t="s">
        <v>125</v>
      </c>
      <c r="H169" s="326">
        <v>5</v>
      </c>
      <c r="I169" s="327">
        <v>0</v>
      </c>
      <c r="J169" s="327">
        <f t="shared" si="20"/>
        <v>0</v>
      </c>
      <c r="K169" s="328"/>
      <c r="L169" s="251"/>
      <c r="M169" s="329" t="s">
        <v>961</v>
      </c>
      <c r="N169" s="330" t="s">
        <v>981</v>
      </c>
      <c r="O169" s="331">
        <v>0</v>
      </c>
      <c r="P169" s="331">
        <f t="shared" si="21"/>
        <v>0</v>
      </c>
      <c r="Q169" s="331">
        <v>0</v>
      </c>
      <c r="R169" s="331">
        <f t="shared" si="22"/>
        <v>0</v>
      </c>
      <c r="S169" s="331">
        <v>0</v>
      </c>
      <c r="T169" s="332">
        <f t="shared" si="23"/>
        <v>0</v>
      </c>
      <c r="AR169" s="333" t="s">
        <v>1033</v>
      </c>
      <c r="AT169" s="333" t="s">
        <v>1030</v>
      </c>
      <c r="AU169" s="333" t="s">
        <v>954</v>
      </c>
      <c r="AY169" s="244" t="s">
        <v>1028</v>
      </c>
      <c r="BE169" s="334">
        <f t="shared" si="24"/>
        <v>0</v>
      </c>
      <c r="BF169" s="334">
        <f t="shared" si="25"/>
        <v>0</v>
      </c>
      <c r="BG169" s="334">
        <f t="shared" si="26"/>
        <v>0</v>
      </c>
      <c r="BH169" s="334">
        <f t="shared" si="27"/>
        <v>0</v>
      </c>
      <c r="BI169" s="334">
        <f t="shared" si="28"/>
        <v>0</v>
      </c>
      <c r="BJ169" s="244" t="s">
        <v>1027</v>
      </c>
      <c r="BK169" s="334">
        <f t="shared" si="29"/>
        <v>0</v>
      </c>
      <c r="BL169" s="244" t="s">
        <v>1033</v>
      </c>
      <c r="BM169" s="333" t="s">
        <v>1194</v>
      </c>
    </row>
    <row r="170" spans="2:65" s="250" customFormat="1" ht="24.25" customHeight="1" x14ac:dyDescent="0.25">
      <c r="B170" s="251"/>
      <c r="C170" s="322" t="s">
        <v>1195</v>
      </c>
      <c r="D170" s="322" t="s">
        <v>1030</v>
      </c>
      <c r="E170" s="323" t="s">
        <v>1196</v>
      </c>
      <c r="F170" s="324" t="s">
        <v>1197</v>
      </c>
      <c r="G170" s="325" t="s">
        <v>125</v>
      </c>
      <c r="H170" s="326">
        <v>1</v>
      </c>
      <c r="I170" s="327">
        <v>0</v>
      </c>
      <c r="J170" s="327">
        <f t="shared" si="20"/>
        <v>0</v>
      </c>
      <c r="K170" s="328"/>
      <c r="L170" s="251"/>
      <c r="M170" s="329" t="s">
        <v>961</v>
      </c>
      <c r="N170" s="330" t="s">
        <v>981</v>
      </c>
      <c r="O170" s="331">
        <v>0</v>
      </c>
      <c r="P170" s="331">
        <f t="shared" si="21"/>
        <v>0</v>
      </c>
      <c r="Q170" s="331">
        <v>0</v>
      </c>
      <c r="R170" s="331">
        <f t="shared" si="22"/>
        <v>0</v>
      </c>
      <c r="S170" s="331">
        <v>0</v>
      </c>
      <c r="T170" s="332">
        <f t="shared" si="23"/>
        <v>0</v>
      </c>
      <c r="AR170" s="333" t="s">
        <v>1033</v>
      </c>
      <c r="AT170" s="333" t="s">
        <v>1030</v>
      </c>
      <c r="AU170" s="333" t="s">
        <v>954</v>
      </c>
      <c r="AY170" s="244" t="s">
        <v>1028</v>
      </c>
      <c r="BE170" s="334">
        <f t="shared" si="24"/>
        <v>0</v>
      </c>
      <c r="BF170" s="334">
        <f t="shared" si="25"/>
        <v>0</v>
      </c>
      <c r="BG170" s="334">
        <f t="shared" si="26"/>
        <v>0</v>
      </c>
      <c r="BH170" s="334">
        <f t="shared" si="27"/>
        <v>0</v>
      </c>
      <c r="BI170" s="334">
        <f t="shared" si="28"/>
        <v>0</v>
      </c>
      <c r="BJ170" s="244" t="s">
        <v>1027</v>
      </c>
      <c r="BK170" s="334">
        <f t="shared" si="29"/>
        <v>0</v>
      </c>
      <c r="BL170" s="244" t="s">
        <v>1033</v>
      </c>
      <c r="BM170" s="333" t="s">
        <v>1198</v>
      </c>
    </row>
    <row r="171" spans="2:65" s="310" customFormat="1" ht="22.9" customHeight="1" x14ac:dyDescent="0.25">
      <c r="B171" s="311"/>
      <c r="D171" s="312" t="s">
        <v>1024</v>
      </c>
      <c r="E171" s="320" t="s">
        <v>1199</v>
      </c>
      <c r="F171" s="320" t="s">
        <v>1200</v>
      </c>
      <c r="J171" s="321">
        <f>BK171</f>
        <v>0</v>
      </c>
      <c r="L171" s="311"/>
      <c r="M171" s="315"/>
      <c r="P171" s="316">
        <f>P172</f>
        <v>0</v>
      </c>
      <c r="R171" s="316">
        <f>R172</f>
        <v>0</v>
      </c>
      <c r="T171" s="317">
        <f>T172</f>
        <v>0</v>
      </c>
      <c r="AR171" s="312" t="s">
        <v>1027</v>
      </c>
      <c r="AT171" s="318" t="s">
        <v>1024</v>
      </c>
      <c r="AU171" s="318" t="s">
        <v>1027</v>
      </c>
      <c r="AY171" s="312" t="s">
        <v>1028</v>
      </c>
      <c r="BK171" s="319">
        <f>BK172</f>
        <v>0</v>
      </c>
    </row>
    <row r="172" spans="2:65" s="250" customFormat="1" ht="62.65" customHeight="1" x14ac:dyDescent="0.25">
      <c r="B172" s="251"/>
      <c r="C172" s="322" t="s">
        <v>1201</v>
      </c>
      <c r="D172" s="322" t="s">
        <v>1030</v>
      </c>
      <c r="E172" s="323" t="s">
        <v>1202</v>
      </c>
      <c r="F172" s="324" t="s">
        <v>1203</v>
      </c>
      <c r="G172" s="325" t="s">
        <v>125</v>
      </c>
      <c r="H172" s="326">
        <v>1</v>
      </c>
      <c r="I172" s="327">
        <v>0</v>
      </c>
      <c r="J172" s="327">
        <f>ROUND(I172*H172,2)</f>
        <v>0</v>
      </c>
      <c r="K172" s="328"/>
      <c r="L172" s="251"/>
      <c r="M172" s="345" t="s">
        <v>961</v>
      </c>
      <c r="N172" s="346" t="s">
        <v>981</v>
      </c>
      <c r="O172" s="347">
        <v>0</v>
      </c>
      <c r="P172" s="347">
        <f>O172*H172</f>
        <v>0</v>
      </c>
      <c r="Q172" s="347">
        <v>0</v>
      </c>
      <c r="R172" s="347">
        <f>Q172*H172</f>
        <v>0</v>
      </c>
      <c r="S172" s="347">
        <v>0</v>
      </c>
      <c r="T172" s="348">
        <f>S172*H172</f>
        <v>0</v>
      </c>
      <c r="AR172" s="333" t="s">
        <v>1033</v>
      </c>
      <c r="AT172" s="333" t="s">
        <v>1030</v>
      </c>
      <c r="AU172" s="333" t="s">
        <v>954</v>
      </c>
      <c r="AY172" s="244" t="s">
        <v>1028</v>
      </c>
      <c r="BE172" s="334">
        <f>IF(N172="základní",J172,0)</f>
        <v>0</v>
      </c>
      <c r="BF172" s="334">
        <f>IF(N172="snížená",J172,0)</f>
        <v>0</v>
      </c>
      <c r="BG172" s="334">
        <f>IF(N172="zákl. přenesená",J172,0)</f>
        <v>0</v>
      </c>
      <c r="BH172" s="334">
        <f>IF(N172="sníž. přenesená",J172,0)</f>
        <v>0</v>
      </c>
      <c r="BI172" s="334">
        <f>IF(N172="nulová",J172,0)</f>
        <v>0</v>
      </c>
      <c r="BJ172" s="244" t="s">
        <v>1027</v>
      </c>
      <c r="BK172" s="334">
        <f>ROUND(I172*H172,2)</f>
        <v>0</v>
      </c>
      <c r="BL172" s="244" t="s">
        <v>1033</v>
      </c>
      <c r="BM172" s="333" t="s">
        <v>1204</v>
      </c>
    </row>
    <row r="173" spans="2:65" s="250" customFormat="1" ht="7" customHeight="1" x14ac:dyDescent="0.25">
      <c r="B173" s="278"/>
      <c r="C173" s="279"/>
      <c r="D173" s="279"/>
      <c r="E173" s="279"/>
      <c r="F173" s="279"/>
      <c r="G173" s="279"/>
      <c r="H173" s="279"/>
      <c r="I173" s="279"/>
      <c r="J173" s="279"/>
      <c r="K173" s="279"/>
      <c r="L173" s="251"/>
    </row>
  </sheetData>
  <mergeCells count="5">
    <mergeCell ref="E114:H114"/>
    <mergeCell ref="L2:V2"/>
    <mergeCell ref="E7:H7"/>
    <mergeCell ref="E25:H25"/>
    <mergeCell ref="E85:H85"/>
  </mergeCells>
  <phoneticPr fontId="12" type="noConversion"/>
  <printOptions verticalCentered="1" gridLines="1"/>
  <pageMargins left="0.39370078740157483" right="0.39370078740157483" top="0.39370078740157483" bottom="0.59055118110236227" header="0" footer="0"/>
  <pageSetup paperSize="9" scale="75" fitToHeight="100" orientation="portrait" blackAndWhite="1" r:id="rId1"/>
  <headerFooter>
    <oddHeader>&amp;C&amp;F&amp;R10/2023</oddHeader>
    <oddFooter>&amp;C&amp;A&amp;R]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5307-245C-4DCB-B696-AE237F2C6D46}">
  <dimension ref="A1:O5026"/>
  <sheetViews>
    <sheetView workbookViewId="0">
      <selection activeCell="O15" sqref="O15"/>
    </sheetView>
  </sheetViews>
  <sheetFormatPr defaultColWidth="9.1796875" defaultRowHeight="12" outlineLevelRow="1" x14ac:dyDescent="0.3"/>
  <cols>
    <col min="1" max="1" width="3.453125" style="179" customWidth="1"/>
    <col min="2" max="2" width="12.453125" style="180" bestFit="1" customWidth="1"/>
    <col min="3" max="3" width="38.26953125" style="180" customWidth="1"/>
    <col min="4" max="4" width="4.81640625" style="179" customWidth="1"/>
    <col min="5" max="5" width="10.54296875" style="179" customWidth="1"/>
    <col min="6" max="6" width="9.81640625" style="179" customWidth="1"/>
    <col min="7" max="7" width="12.7265625" style="179" customWidth="1"/>
    <col min="8" max="10" width="9.1796875" style="179"/>
    <col min="11" max="13" width="9.1796875" style="179" hidden="1" customWidth="1"/>
    <col min="14" max="14" width="10.26953125" style="179" bestFit="1" customWidth="1"/>
    <col min="15" max="15" width="12.453125" style="349" bestFit="1" customWidth="1"/>
    <col min="16" max="16384" width="9.1796875" style="179"/>
  </cols>
  <sheetData>
    <row r="1" spans="1:15" ht="15.5" x14ac:dyDescent="0.35">
      <c r="A1" s="442" t="s">
        <v>1205</v>
      </c>
      <c r="B1" s="442"/>
      <c r="C1" s="442"/>
      <c r="D1" s="442"/>
      <c r="E1" s="442"/>
      <c r="F1" s="442"/>
      <c r="G1" s="442"/>
      <c r="H1" s="178"/>
      <c r="I1" s="178"/>
    </row>
    <row r="2" spans="1:15" x14ac:dyDescent="0.3">
      <c r="A2" s="194" t="s">
        <v>1206</v>
      </c>
      <c r="B2" s="195" t="s">
        <v>1332</v>
      </c>
      <c r="C2" s="443" t="s">
        <v>1333</v>
      </c>
      <c r="D2" s="443"/>
      <c r="E2" s="443"/>
      <c r="F2" s="443"/>
      <c r="G2" s="443"/>
      <c r="H2" s="443"/>
      <c r="I2" s="443"/>
      <c r="J2" s="443"/>
      <c r="K2" s="443"/>
    </row>
    <row r="3" spans="1:15" x14ac:dyDescent="0.3">
      <c r="A3" s="194" t="s">
        <v>1207</v>
      </c>
      <c r="B3" s="195">
        <v>8</v>
      </c>
      <c r="C3" s="444" t="s">
        <v>1331</v>
      </c>
      <c r="D3" s="444"/>
      <c r="E3" s="444"/>
      <c r="F3" s="444"/>
      <c r="G3" s="444"/>
      <c r="H3" s="444"/>
      <c r="I3" s="444"/>
      <c r="J3" s="444"/>
      <c r="K3" s="444"/>
    </row>
    <row r="4" spans="1:15" x14ac:dyDescent="0.3">
      <c r="A4" s="196" t="s">
        <v>1208</v>
      </c>
      <c r="B4" s="197">
        <v>0</v>
      </c>
      <c r="C4" s="445">
        <v>0</v>
      </c>
      <c r="D4" s="446"/>
      <c r="E4" s="446"/>
      <c r="F4" s="446"/>
      <c r="G4" s="446"/>
      <c r="H4" s="446"/>
      <c r="I4" s="446"/>
      <c r="J4" s="446"/>
      <c r="K4" s="447"/>
    </row>
    <row r="5" spans="1:15" x14ac:dyDescent="0.3">
      <c r="D5" s="181"/>
      <c r="H5" s="178"/>
      <c r="I5" s="178"/>
    </row>
    <row r="6" spans="1:15" ht="24" x14ac:dyDescent="0.3">
      <c r="A6" s="198" t="s">
        <v>1209</v>
      </c>
      <c r="B6" s="199" t="s">
        <v>1210</v>
      </c>
      <c r="C6" s="199" t="s">
        <v>1211</v>
      </c>
      <c r="D6" s="200" t="s">
        <v>1014</v>
      </c>
      <c r="E6" s="198" t="s">
        <v>1212</v>
      </c>
      <c r="F6" s="198" t="s">
        <v>1213</v>
      </c>
      <c r="G6" s="201" t="s">
        <v>6</v>
      </c>
      <c r="H6" s="202" t="s">
        <v>1214</v>
      </c>
      <c r="I6" s="202" t="s">
        <v>1215</v>
      </c>
      <c r="J6" s="203" t="s">
        <v>1216</v>
      </c>
      <c r="K6" s="203" t="s">
        <v>1217</v>
      </c>
      <c r="L6" s="203" t="s">
        <v>952</v>
      </c>
      <c r="M6" s="203" t="s">
        <v>1218</v>
      </c>
    </row>
    <row r="7" spans="1:15" x14ac:dyDescent="0.3">
      <c r="A7" s="193"/>
      <c r="B7" s="182"/>
      <c r="C7" s="182"/>
      <c r="D7" s="183"/>
      <c r="E7" s="184"/>
      <c r="F7" s="185"/>
      <c r="G7" s="185"/>
      <c r="H7" s="186"/>
      <c r="I7" s="186"/>
      <c r="J7" s="185"/>
      <c r="K7" s="185"/>
      <c r="L7" s="185"/>
      <c r="M7" s="185"/>
    </row>
    <row r="8" spans="1:15" s="188" customFormat="1" x14ac:dyDescent="0.25">
      <c r="A8" s="204" t="s">
        <v>1219</v>
      </c>
      <c r="B8" s="205" t="s">
        <v>1220</v>
      </c>
      <c r="C8" s="206" t="s">
        <v>1221</v>
      </c>
      <c r="D8" s="207"/>
      <c r="E8" s="208"/>
      <c r="F8" s="209"/>
      <c r="G8" s="209">
        <f>SUM(G9:G50)</f>
        <v>0</v>
      </c>
      <c r="H8" s="209"/>
      <c r="I8" s="209">
        <f>SUM(I9:I50)</f>
        <v>0</v>
      </c>
      <c r="J8" s="209"/>
      <c r="K8" s="210">
        <f>SUM(K9:K50)</f>
        <v>0</v>
      </c>
      <c r="L8" s="187"/>
      <c r="M8" s="187">
        <f>SUM(M9:M50)</f>
        <v>0</v>
      </c>
      <c r="O8" s="350"/>
    </row>
    <row r="9" spans="1:15" s="188" customFormat="1" ht="12.75" customHeight="1" x14ac:dyDescent="0.25">
      <c r="A9" s="211">
        <v>1</v>
      </c>
      <c r="B9" s="212"/>
      <c r="C9" s="213" t="s">
        <v>1222</v>
      </c>
      <c r="D9" s="214" t="s">
        <v>129</v>
      </c>
      <c r="E9" s="215">
        <v>1</v>
      </c>
      <c r="F9" s="216"/>
      <c r="G9" s="216">
        <f t="shared" ref="G9:G47" si="0">E9*F9</f>
        <v>0</v>
      </c>
      <c r="H9" s="216"/>
      <c r="I9" s="216">
        <f t="shared" ref="I9:I50" si="1">ROUND(E9*H9,2)</f>
        <v>0</v>
      </c>
      <c r="J9" s="216"/>
      <c r="K9" s="218">
        <f t="shared" ref="K9:K40" si="2">ROUND(E9*J9,2)</f>
        <v>0</v>
      </c>
      <c r="L9" s="189">
        <v>21</v>
      </c>
      <c r="M9" s="189">
        <f t="shared" ref="M9:M42" si="3">G9*(1+L9/100)</f>
        <v>0</v>
      </c>
      <c r="O9" s="360"/>
    </row>
    <row r="10" spans="1:15" s="188" customFormat="1" ht="12.75" customHeight="1" x14ac:dyDescent="0.25">
      <c r="A10" s="211">
        <v>2</v>
      </c>
      <c r="B10" s="212"/>
      <c r="C10" s="213" t="s">
        <v>1223</v>
      </c>
      <c r="D10" s="214" t="s">
        <v>129</v>
      </c>
      <c r="E10" s="215">
        <v>1</v>
      </c>
      <c r="F10" s="216"/>
      <c r="G10" s="216">
        <f t="shared" si="0"/>
        <v>0</v>
      </c>
      <c r="H10" s="216"/>
      <c r="I10" s="216">
        <f t="shared" si="1"/>
        <v>0</v>
      </c>
      <c r="J10" s="216"/>
      <c r="K10" s="218">
        <f t="shared" si="2"/>
        <v>0</v>
      </c>
      <c r="L10" s="189">
        <v>21</v>
      </c>
      <c r="M10" s="189">
        <f t="shared" si="3"/>
        <v>0</v>
      </c>
      <c r="O10" s="360"/>
    </row>
    <row r="11" spans="1:15" s="188" customFormat="1" ht="12.75" customHeight="1" x14ac:dyDescent="0.25">
      <c r="A11" s="211">
        <v>3</v>
      </c>
      <c r="B11" s="212"/>
      <c r="C11" s="213" t="s">
        <v>1224</v>
      </c>
      <c r="D11" s="214" t="s">
        <v>129</v>
      </c>
      <c r="E11" s="215">
        <v>3</v>
      </c>
      <c r="F11" s="216"/>
      <c r="G11" s="216">
        <f t="shared" si="0"/>
        <v>0</v>
      </c>
      <c r="H11" s="216"/>
      <c r="I11" s="216">
        <f t="shared" si="1"/>
        <v>0</v>
      </c>
      <c r="J11" s="216"/>
      <c r="K11" s="218">
        <f t="shared" si="2"/>
        <v>0</v>
      </c>
      <c r="L11" s="189">
        <v>21</v>
      </c>
      <c r="M11" s="189">
        <f t="shared" si="3"/>
        <v>0</v>
      </c>
      <c r="O11" s="360"/>
    </row>
    <row r="12" spans="1:15" s="188" customFormat="1" ht="12.75" customHeight="1" x14ac:dyDescent="0.25">
      <c r="A12" s="211">
        <v>4</v>
      </c>
      <c r="B12" s="212"/>
      <c r="C12" s="213" t="s">
        <v>1225</v>
      </c>
      <c r="D12" s="214" t="s">
        <v>129</v>
      </c>
      <c r="E12" s="215">
        <v>11</v>
      </c>
      <c r="F12" s="216"/>
      <c r="G12" s="216">
        <f t="shared" si="0"/>
        <v>0</v>
      </c>
      <c r="H12" s="216"/>
      <c r="I12" s="216">
        <f t="shared" si="1"/>
        <v>0</v>
      </c>
      <c r="J12" s="216"/>
      <c r="K12" s="218">
        <f t="shared" si="2"/>
        <v>0</v>
      </c>
      <c r="L12" s="189">
        <v>21</v>
      </c>
      <c r="M12" s="189">
        <f t="shared" si="3"/>
        <v>0</v>
      </c>
      <c r="O12" s="360"/>
    </row>
    <row r="13" spans="1:15" s="188" customFormat="1" ht="12.75" customHeight="1" x14ac:dyDescent="0.25">
      <c r="A13" s="211">
        <v>5</v>
      </c>
      <c r="B13" s="212"/>
      <c r="C13" s="213" t="s">
        <v>1226</v>
      </c>
      <c r="D13" s="214" t="s">
        <v>129</v>
      </c>
      <c r="E13" s="215">
        <v>1</v>
      </c>
      <c r="F13" s="216"/>
      <c r="G13" s="216">
        <f t="shared" si="0"/>
        <v>0</v>
      </c>
      <c r="H13" s="217"/>
      <c r="I13" s="216">
        <f t="shared" si="1"/>
        <v>0</v>
      </c>
      <c r="J13" s="217"/>
      <c r="K13" s="218">
        <f t="shared" si="2"/>
        <v>0</v>
      </c>
      <c r="L13" s="189">
        <v>21</v>
      </c>
      <c r="M13" s="189">
        <f t="shared" si="3"/>
        <v>0</v>
      </c>
      <c r="O13" s="350"/>
    </row>
    <row r="14" spans="1:15" s="188" customFormat="1" ht="12.75" customHeight="1" x14ac:dyDescent="0.25">
      <c r="A14" s="211">
        <v>6</v>
      </c>
      <c r="B14" s="212"/>
      <c r="C14" s="213" t="s">
        <v>1227</v>
      </c>
      <c r="D14" s="214" t="s">
        <v>129</v>
      </c>
      <c r="E14" s="215">
        <v>4</v>
      </c>
      <c r="F14" s="216"/>
      <c r="G14" s="216">
        <f t="shared" si="0"/>
        <v>0</v>
      </c>
      <c r="H14" s="217"/>
      <c r="I14" s="216">
        <f t="shared" si="1"/>
        <v>0</v>
      </c>
      <c r="J14" s="217"/>
      <c r="K14" s="218">
        <f t="shared" si="2"/>
        <v>0</v>
      </c>
      <c r="L14" s="189">
        <v>21</v>
      </c>
      <c r="M14" s="189">
        <f t="shared" si="3"/>
        <v>0</v>
      </c>
      <c r="O14" s="350"/>
    </row>
    <row r="15" spans="1:15" s="188" customFormat="1" ht="12.75" customHeight="1" x14ac:dyDescent="0.25">
      <c r="A15" s="211">
        <v>7</v>
      </c>
      <c r="B15" s="212"/>
      <c r="C15" s="213" t="s">
        <v>1228</v>
      </c>
      <c r="D15" s="214" t="s">
        <v>129</v>
      </c>
      <c r="E15" s="215">
        <v>11</v>
      </c>
      <c r="F15" s="216"/>
      <c r="G15" s="216">
        <f t="shared" si="0"/>
        <v>0</v>
      </c>
      <c r="H15" s="217"/>
      <c r="I15" s="216">
        <f t="shared" si="1"/>
        <v>0</v>
      </c>
      <c r="J15" s="217"/>
      <c r="K15" s="218">
        <f t="shared" si="2"/>
        <v>0</v>
      </c>
      <c r="L15" s="189">
        <v>21</v>
      </c>
      <c r="M15" s="189">
        <f t="shared" si="3"/>
        <v>0</v>
      </c>
      <c r="O15" s="350"/>
    </row>
    <row r="16" spans="1:15" s="188" customFormat="1" ht="12.75" customHeight="1" x14ac:dyDescent="0.25">
      <c r="A16" s="211">
        <v>8</v>
      </c>
      <c r="B16" s="212"/>
      <c r="C16" s="213" t="s">
        <v>1229</v>
      </c>
      <c r="D16" s="214" t="s">
        <v>129</v>
      </c>
      <c r="E16" s="215">
        <v>1</v>
      </c>
      <c r="F16" s="216"/>
      <c r="G16" s="216">
        <f t="shared" si="0"/>
        <v>0</v>
      </c>
      <c r="H16" s="216"/>
      <c r="I16" s="216">
        <f t="shared" si="1"/>
        <v>0</v>
      </c>
      <c r="J16" s="216"/>
      <c r="K16" s="218">
        <f t="shared" si="2"/>
        <v>0</v>
      </c>
      <c r="L16" s="189">
        <v>21</v>
      </c>
      <c r="M16" s="189">
        <f t="shared" si="3"/>
        <v>0</v>
      </c>
      <c r="O16" s="360"/>
    </row>
    <row r="17" spans="1:15" s="188" customFormat="1" ht="12.75" customHeight="1" x14ac:dyDescent="0.25">
      <c r="A17" s="211">
        <v>9</v>
      </c>
      <c r="B17" s="212"/>
      <c r="C17" s="213" t="s">
        <v>1230</v>
      </c>
      <c r="D17" s="214" t="s">
        <v>129</v>
      </c>
      <c r="E17" s="215">
        <v>3</v>
      </c>
      <c r="F17" s="216"/>
      <c r="G17" s="216">
        <f t="shared" si="0"/>
        <v>0</v>
      </c>
      <c r="H17" s="216"/>
      <c r="I17" s="216">
        <f t="shared" si="1"/>
        <v>0</v>
      </c>
      <c r="J17" s="216"/>
      <c r="K17" s="218">
        <f t="shared" si="2"/>
        <v>0</v>
      </c>
      <c r="L17" s="189">
        <v>21</v>
      </c>
      <c r="M17" s="189">
        <f t="shared" si="3"/>
        <v>0</v>
      </c>
      <c r="O17" s="360"/>
    </row>
    <row r="18" spans="1:15" s="188" customFormat="1" ht="12.75" customHeight="1" x14ac:dyDescent="0.25">
      <c r="A18" s="211">
        <v>10</v>
      </c>
      <c r="B18" s="212"/>
      <c r="C18" s="213" t="s">
        <v>1231</v>
      </c>
      <c r="D18" s="214" t="s">
        <v>129</v>
      </c>
      <c r="E18" s="215">
        <v>1</v>
      </c>
      <c r="F18" s="216"/>
      <c r="G18" s="216">
        <f t="shared" si="0"/>
        <v>0</v>
      </c>
      <c r="H18" s="216"/>
      <c r="I18" s="216">
        <f t="shared" si="1"/>
        <v>0</v>
      </c>
      <c r="J18" s="216"/>
      <c r="K18" s="218">
        <f t="shared" si="2"/>
        <v>0</v>
      </c>
      <c r="L18" s="189">
        <v>21</v>
      </c>
      <c r="M18" s="189">
        <f t="shared" si="3"/>
        <v>0</v>
      </c>
      <c r="O18" s="360"/>
    </row>
    <row r="19" spans="1:15" s="188" customFormat="1" ht="12.75" customHeight="1" x14ac:dyDescent="0.25">
      <c r="A19" s="211">
        <v>11</v>
      </c>
      <c r="B19" s="212"/>
      <c r="C19" s="213" t="s">
        <v>1232</v>
      </c>
      <c r="D19" s="214" t="s">
        <v>129</v>
      </c>
      <c r="E19" s="215">
        <v>4</v>
      </c>
      <c r="F19" s="216"/>
      <c r="G19" s="216">
        <f t="shared" si="0"/>
        <v>0</v>
      </c>
      <c r="H19" s="216"/>
      <c r="I19" s="216">
        <f t="shared" si="1"/>
        <v>0</v>
      </c>
      <c r="J19" s="216"/>
      <c r="K19" s="218">
        <f t="shared" si="2"/>
        <v>0</v>
      </c>
      <c r="L19" s="189">
        <v>21</v>
      </c>
      <c r="M19" s="189">
        <f t="shared" si="3"/>
        <v>0</v>
      </c>
      <c r="O19" s="360"/>
    </row>
    <row r="20" spans="1:15" s="188" customFormat="1" ht="12.75" customHeight="1" x14ac:dyDescent="0.25">
      <c r="A20" s="211">
        <v>12</v>
      </c>
      <c r="B20" s="212"/>
      <c r="C20" s="213" t="s">
        <v>1233</v>
      </c>
      <c r="D20" s="214" t="s">
        <v>129</v>
      </c>
      <c r="E20" s="215">
        <v>7</v>
      </c>
      <c r="F20" s="216"/>
      <c r="G20" s="216">
        <f t="shared" si="0"/>
        <v>0</v>
      </c>
      <c r="H20" s="216"/>
      <c r="I20" s="216">
        <f t="shared" si="1"/>
        <v>0</v>
      </c>
      <c r="J20" s="216"/>
      <c r="K20" s="218">
        <f t="shared" si="2"/>
        <v>0</v>
      </c>
      <c r="L20" s="189">
        <v>21</v>
      </c>
      <c r="M20" s="189">
        <f t="shared" si="3"/>
        <v>0</v>
      </c>
      <c r="O20" s="360"/>
    </row>
    <row r="21" spans="1:15" s="188" customFormat="1" ht="25.5" customHeight="1" x14ac:dyDescent="0.25">
      <c r="A21" s="211">
        <v>13</v>
      </c>
      <c r="B21" s="212"/>
      <c r="C21" s="213" t="s">
        <v>1234</v>
      </c>
      <c r="D21" s="214" t="s">
        <v>129</v>
      </c>
      <c r="E21" s="215">
        <v>30</v>
      </c>
      <c r="F21" s="216"/>
      <c r="G21" s="216">
        <f t="shared" si="0"/>
        <v>0</v>
      </c>
      <c r="H21" s="216"/>
      <c r="I21" s="216">
        <f t="shared" si="1"/>
        <v>0</v>
      </c>
      <c r="J21" s="216"/>
      <c r="K21" s="218">
        <f t="shared" si="2"/>
        <v>0</v>
      </c>
      <c r="L21" s="189">
        <v>21</v>
      </c>
      <c r="M21" s="189">
        <f t="shared" si="3"/>
        <v>0</v>
      </c>
      <c r="O21" s="360"/>
    </row>
    <row r="22" spans="1:15" s="188" customFormat="1" ht="12.75" customHeight="1" x14ac:dyDescent="0.25">
      <c r="A22" s="211">
        <v>14</v>
      </c>
      <c r="B22" s="212"/>
      <c r="C22" s="213" t="s">
        <v>1235</v>
      </c>
      <c r="D22" s="214" t="s">
        <v>129</v>
      </c>
      <c r="E22" s="215">
        <v>15</v>
      </c>
      <c r="F22" s="216"/>
      <c r="G22" s="216">
        <f t="shared" si="0"/>
        <v>0</v>
      </c>
      <c r="H22" s="217"/>
      <c r="I22" s="216">
        <f t="shared" si="1"/>
        <v>0</v>
      </c>
      <c r="J22" s="217"/>
      <c r="K22" s="218">
        <f t="shared" si="2"/>
        <v>0</v>
      </c>
      <c r="L22" s="189">
        <v>21</v>
      </c>
      <c r="M22" s="189">
        <f t="shared" si="3"/>
        <v>0</v>
      </c>
      <c r="O22" s="350"/>
    </row>
    <row r="23" spans="1:15" s="188" customFormat="1" ht="24" outlineLevel="1" x14ac:dyDescent="0.25">
      <c r="A23" s="211">
        <v>15</v>
      </c>
      <c r="B23" s="212"/>
      <c r="C23" s="213" t="s">
        <v>1236</v>
      </c>
      <c r="D23" s="214" t="s">
        <v>129</v>
      </c>
      <c r="E23" s="215">
        <v>1</v>
      </c>
      <c r="F23" s="216"/>
      <c r="G23" s="216">
        <f t="shared" si="0"/>
        <v>0</v>
      </c>
      <c r="H23" s="217"/>
      <c r="I23" s="216">
        <f t="shared" si="1"/>
        <v>0</v>
      </c>
      <c r="J23" s="217"/>
      <c r="K23" s="218">
        <f t="shared" si="2"/>
        <v>0</v>
      </c>
      <c r="L23" s="189">
        <v>21</v>
      </c>
      <c r="M23" s="189">
        <f t="shared" si="3"/>
        <v>0</v>
      </c>
      <c r="O23" s="350"/>
    </row>
    <row r="24" spans="1:15" s="188" customFormat="1" outlineLevel="1" x14ac:dyDescent="0.25">
      <c r="A24" s="211">
        <v>16</v>
      </c>
      <c r="B24" s="212"/>
      <c r="C24" s="213" t="s">
        <v>1237</v>
      </c>
      <c r="D24" s="214" t="s">
        <v>125</v>
      </c>
      <c r="E24" s="215">
        <v>3</v>
      </c>
      <c r="F24" s="216"/>
      <c r="G24" s="216">
        <f t="shared" si="0"/>
        <v>0</v>
      </c>
      <c r="H24" s="217"/>
      <c r="I24" s="216">
        <f t="shared" si="1"/>
        <v>0</v>
      </c>
      <c r="J24" s="217"/>
      <c r="K24" s="218">
        <f t="shared" si="2"/>
        <v>0</v>
      </c>
      <c r="L24" s="189">
        <v>21</v>
      </c>
      <c r="M24" s="189">
        <f t="shared" si="3"/>
        <v>0</v>
      </c>
      <c r="O24" s="350"/>
    </row>
    <row r="25" spans="1:15" s="188" customFormat="1" outlineLevel="1" x14ac:dyDescent="0.25">
      <c r="A25" s="211">
        <v>17</v>
      </c>
      <c r="B25" s="212"/>
      <c r="C25" s="213" t="s">
        <v>1238</v>
      </c>
      <c r="D25" s="214" t="s">
        <v>125</v>
      </c>
      <c r="E25" s="215">
        <v>2</v>
      </c>
      <c r="F25" s="216"/>
      <c r="G25" s="216">
        <f t="shared" si="0"/>
        <v>0</v>
      </c>
      <c r="H25" s="217"/>
      <c r="I25" s="216">
        <f t="shared" si="1"/>
        <v>0</v>
      </c>
      <c r="J25" s="217"/>
      <c r="K25" s="218">
        <f t="shared" si="2"/>
        <v>0</v>
      </c>
      <c r="L25" s="189">
        <v>21</v>
      </c>
      <c r="M25" s="189">
        <f t="shared" si="3"/>
        <v>0</v>
      </c>
      <c r="O25" s="350"/>
    </row>
    <row r="26" spans="1:15" s="188" customFormat="1" outlineLevel="1" x14ac:dyDescent="0.25">
      <c r="A26" s="211">
        <v>18</v>
      </c>
      <c r="B26" s="212"/>
      <c r="C26" s="213" t="s">
        <v>1239</v>
      </c>
      <c r="D26" s="214" t="s">
        <v>125</v>
      </c>
      <c r="E26" s="215">
        <v>1</v>
      </c>
      <c r="F26" s="216"/>
      <c r="G26" s="216">
        <f t="shared" si="0"/>
        <v>0</v>
      </c>
      <c r="H26" s="217"/>
      <c r="I26" s="216">
        <f t="shared" si="1"/>
        <v>0</v>
      </c>
      <c r="J26" s="217"/>
      <c r="K26" s="218">
        <f t="shared" si="2"/>
        <v>0</v>
      </c>
      <c r="L26" s="189">
        <v>21</v>
      </c>
      <c r="M26" s="189">
        <f t="shared" si="3"/>
        <v>0</v>
      </c>
      <c r="O26" s="350"/>
    </row>
    <row r="27" spans="1:15" s="188" customFormat="1" outlineLevel="1" x14ac:dyDescent="0.25">
      <c r="A27" s="211">
        <v>19</v>
      </c>
      <c r="B27" s="212"/>
      <c r="C27" s="213" t="s">
        <v>1240</v>
      </c>
      <c r="D27" s="214" t="s">
        <v>125</v>
      </c>
      <c r="E27" s="215">
        <v>2</v>
      </c>
      <c r="F27" s="216"/>
      <c r="G27" s="216">
        <f t="shared" si="0"/>
        <v>0</v>
      </c>
      <c r="H27" s="217"/>
      <c r="I27" s="216">
        <f t="shared" si="1"/>
        <v>0</v>
      </c>
      <c r="J27" s="217"/>
      <c r="K27" s="218">
        <f t="shared" si="2"/>
        <v>0</v>
      </c>
      <c r="L27" s="189">
        <v>21</v>
      </c>
      <c r="M27" s="189">
        <f t="shared" si="3"/>
        <v>0</v>
      </c>
      <c r="O27" s="350"/>
    </row>
    <row r="28" spans="1:15" s="188" customFormat="1" outlineLevel="1" x14ac:dyDescent="0.25">
      <c r="A28" s="211">
        <v>20</v>
      </c>
      <c r="B28" s="212"/>
      <c r="C28" s="213" t="s">
        <v>1241</v>
      </c>
      <c r="D28" s="214" t="s">
        <v>125</v>
      </c>
      <c r="E28" s="215">
        <v>1</v>
      </c>
      <c r="F28" s="216"/>
      <c r="G28" s="216">
        <f t="shared" si="0"/>
        <v>0</v>
      </c>
      <c r="H28" s="217"/>
      <c r="I28" s="216">
        <f t="shared" si="1"/>
        <v>0</v>
      </c>
      <c r="J28" s="217"/>
      <c r="K28" s="218">
        <f t="shared" si="2"/>
        <v>0</v>
      </c>
      <c r="L28" s="189">
        <v>21</v>
      </c>
      <c r="M28" s="189">
        <f t="shared" si="3"/>
        <v>0</v>
      </c>
      <c r="O28" s="350"/>
    </row>
    <row r="29" spans="1:15" s="188" customFormat="1" outlineLevel="1" x14ac:dyDescent="0.25">
      <c r="A29" s="211">
        <v>21</v>
      </c>
      <c r="B29" s="212"/>
      <c r="C29" s="213" t="s">
        <v>1242</v>
      </c>
      <c r="D29" s="214" t="s">
        <v>125</v>
      </c>
      <c r="E29" s="215">
        <v>3</v>
      </c>
      <c r="F29" s="216"/>
      <c r="G29" s="216">
        <f t="shared" si="0"/>
        <v>0</v>
      </c>
      <c r="H29" s="217"/>
      <c r="I29" s="216">
        <f t="shared" si="1"/>
        <v>0</v>
      </c>
      <c r="J29" s="217"/>
      <c r="K29" s="218">
        <f t="shared" si="2"/>
        <v>0</v>
      </c>
      <c r="L29" s="189">
        <v>21</v>
      </c>
      <c r="M29" s="189">
        <f t="shared" si="3"/>
        <v>0</v>
      </c>
      <c r="O29" s="350"/>
    </row>
    <row r="30" spans="1:15" s="188" customFormat="1" outlineLevel="1" x14ac:dyDescent="0.25">
      <c r="A30" s="211">
        <v>22</v>
      </c>
      <c r="B30" s="212"/>
      <c r="C30" s="213" t="s">
        <v>1243</v>
      </c>
      <c r="D30" s="214" t="s">
        <v>125</v>
      </c>
      <c r="E30" s="215">
        <v>3</v>
      </c>
      <c r="F30" s="216"/>
      <c r="G30" s="216">
        <f t="shared" si="0"/>
        <v>0</v>
      </c>
      <c r="H30" s="217"/>
      <c r="I30" s="216">
        <f t="shared" si="1"/>
        <v>0</v>
      </c>
      <c r="J30" s="217"/>
      <c r="K30" s="218">
        <f t="shared" si="2"/>
        <v>0</v>
      </c>
      <c r="L30" s="189">
        <v>21</v>
      </c>
      <c r="M30" s="189">
        <f t="shared" si="3"/>
        <v>0</v>
      </c>
      <c r="O30" s="350"/>
    </row>
    <row r="31" spans="1:15" s="188" customFormat="1" ht="12.75" customHeight="1" outlineLevel="1" x14ac:dyDescent="0.25">
      <c r="A31" s="211">
        <v>23</v>
      </c>
      <c r="B31" s="212"/>
      <c r="C31" s="213" t="s">
        <v>1244</v>
      </c>
      <c r="D31" s="214" t="s">
        <v>129</v>
      </c>
      <c r="E31" s="215">
        <v>1</v>
      </c>
      <c r="F31" s="216"/>
      <c r="G31" s="216">
        <f t="shared" si="0"/>
        <v>0</v>
      </c>
      <c r="H31" s="217"/>
      <c r="I31" s="216">
        <f t="shared" si="1"/>
        <v>0</v>
      </c>
      <c r="J31" s="217"/>
      <c r="K31" s="218">
        <f t="shared" si="2"/>
        <v>0</v>
      </c>
      <c r="L31" s="189">
        <v>21</v>
      </c>
      <c r="M31" s="189">
        <f t="shared" si="3"/>
        <v>0</v>
      </c>
      <c r="O31" s="350"/>
    </row>
    <row r="32" spans="1:15" s="188" customFormat="1" ht="24" x14ac:dyDescent="0.25">
      <c r="A32" s="211">
        <v>24</v>
      </c>
      <c r="B32" s="212" t="s">
        <v>1245</v>
      </c>
      <c r="C32" s="213" t="s">
        <v>1246</v>
      </c>
      <c r="D32" s="214" t="s">
        <v>181</v>
      </c>
      <c r="E32" s="215">
        <v>470</v>
      </c>
      <c r="F32" s="216"/>
      <c r="G32" s="216">
        <f t="shared" si="0"/>
        <v>0</v>
      </c>
      <c r="H32" s="217"/>
      <c r="I32" s="216">
        <f t="shared" si="1"/>
        <v>0</v>
      </c>
      <c r="J32" s="217"/>
      <c r="K32" s="218">
        <f t="shared" si="2"/>
        <v>0</v>
      </c>
      <c r="L32" s="189">
        <v>21</v>
      </c>
      <c r="M32" s="189">
        <f t="shared" si="3"/>
        <v>0</v>
      </c>
      <c r="O32" s="350"/>
    </row>
    <row r="33" spans="1:15" s="188" customFormat="1" ht="24" outlineLevel="1" x14ac:dyDescent="0.25">
      <c r="A33" s="211">
        <v>25</v>
      </c>
      <c r="B33" s="212" t="s">
        <v>1247</v>
      </c>
      <c r="C33" s="213" t="s">
        <v>1248</v>
      </c>
      <c r="D33" s="214" t="s">
        <v>181</v>
      </c>
      <c r="E33" s="215">
        <v>470</v>
      </c>
      <c r="F33" s="216"/>
      <c r="G33" s="216">
        <f t="shared" si="0"/>
        <v>0</v>
      </c>
      <c r="H33" s="217"/>
      <c r="I33" s="216">
        <f t="shared" si="1"/>
        <v>0</v>
      </c>
      <c r="J33" s="217"/>
      <c r="K33" s="218">
        <f t="shared" si="2"/>
        <v>0</v>
      </c>
      <c r="L33" s="189">
        <v>21</v>
      </c>
      <c r="M33" s="189">
        <f t="shared" si="3"/>
        <v>0</v>
      </c>
      <c r="O33" s="350"/>
    </row>
    <row r="34" spans="1:15" s="188" customFormat="1" ht="24" outlineLevel="1" x14ac:dyDescent="0.25">
      <c r="A34" s="211">
        <v>26</v>
      </c>
      <c r="B34" s="212" t="s">
        <v>1249</v>
      </c>
      <c r="C34" s="213" t="s">
        <v>1250</v>
      </c>
      <c r="D34" s="214" t="s">
        <v>181</v>
      </c>
      <c r="E34" s="215">
        <v>330</v>
      </c>
      <c r="F34" s="216"/>
      <c r="G34" s="216">
        <f t="shared" si="0"/>
        <v>0</v>
      </c>
      <c r="H34" s="217"/>
      <c r="I34" s="216">
        <f t="shared" si="1"/>
        <v>0</v>
      </c>
      <c r="J34" s="217"/>
      <c r="K34" s="218">
        <f t="shared" si="2"/>
        <v>0</v>
      </c>
      <c r="L34" s="189">
        <v>21</v>
      </c>
      <c r="M34" s="189">
        <f t="shared" si="3"/>
        <v>0</v>
      </c>
      <c r="O34" s="350"/>
    </row>
    <row r="35" spans="1:15" s="188" customFormat="1" ht="24" outlineLevel="1" x14ac:dyDescent="0.25">
      <c r="A35" s="211">
        <v>27</v>
      </c>
      <c r="B35" s="212" t="s">
        <v>1251</v>
      </c>
      <c r="C35" s="213" t="s">
        <v>1252</v>
      </c>
      <c r="D35" s="214" t="s">
        <v>181</v>
      </c>
      <c r="E35" s="215">
        <v>450</v>
      </c>
      <c r="F35" s="216"/>
      <c r="G35" s="216">
        <f t="shared" si="0"/>
        <v>0</v>
      </c>
      <c r="H35" s="217"/>
      <c r="I35" s="216">
        <f t="shared" si="1"/>
        <v>0</v>
      </c>
      <c r="J35" s="217"/>
      <c r="K35" s="218">
        <f t="shared" si="2"/>
        <v>0</v>
      </c>
      <c r="L35" s="189">
        <v>21</v>
      </c>
      <c r="M35" s="189">
        <f t="shared" si="3"/>
        <v>0</v>
      </c>
      <c r="O35" s="350"/>
    </row>
    <row r="36" spans="1:15" s="188" customFormat="1" outlineLevel="1" x14ac:dyDescent="0.25">
      <c r="A36" s="211">
        <v>28</v>
      </c>
      <c r="B36" s="212"/>
      <c r="C36" s="213" t="s">
        <v>1253</v>
      </c>
      <c r="D36" s="214" t="s">
        <v>181</v>
      </c>
      <c r="E36" s="215">
        <v>130</v>
      </c>
      <c r="F36" s="216"/>
      <c r="G36" s="216">
        <f t="shared" si="0"/>
        <v>0</v>
      </c>
      <c r="H36" s="217"/>
      <c r="I36" s="216">
        <f t="shared" si="1"/>
        <v>0</v>
      </c>
      <c r="J36" s="217"/>
      <c r="K36" s="218">
        <f t="shared" si="2"/>
        <v>0</v>
      </c>
      <c r="L36" s="189">
        <v>21</v>
      </c>
      <c r="M36" s="189">
        <f t="shared" si="3"/>
        <v>0</v>
      </c>
      <c r="O36" s="350"/>
    </row>
    <row r="37" spans="1:15" s="188" customFormat="1" outlineLevel="1" x14ac:dyDescent="0.25">
      <c r="A37" s="211">
        <v>29</v>
      </c>
      <c r="B37" s="212"/>
      <c r="C37" s="213" t="s">
        <v>1254</v>
      </c>
      <c r="D37" s="214" t="s">
        <v>125</v>
      </c>
      <c r="E37" s="215">
        <v>13</v>
      </c>
      <c r="F37" s="216"/>
      <c r="G37" s="216">
        <f t="shared" si="0"/>
        <v>0</v>
      </c>
      <c r="H37" s="217"/>
      <c r="I37" s="216">
        <f t="shared" si="1"/>
        <v>0</v>
      </c>
      <c r="J37" s="217"/>
      <c r="K37" s="218">
        <f t="shared" si="2"/>
        <v>0</v>
      </c>
      <c r="L37" s="189">
        <v>21</v>
      </c>
      <c r="M37" s="189">
        <f t="shared" si="3"/>
        <v>0</v>
      </c>
      <c r="O37" s="350"/>
    </row>
    <row r="38" spans="1:15" s="188" customFormat="1" ht="12.75" customHeight="1" outlineLevel="1" x14ac:dyDescent="0.25">
      <c r="A38" s="211">
        <v>30</v>
      </c>
      <c r="B38" s="212" t="s">
        <v>1255</v>
      </c>
      <c r="C38" s="213" t="s">
        <v>1256</v>
      </c>
      <c r="D38" s="214" t="s">
        <v>125</v>
      </c>
      <c r="E38" s="215">
        <v>132</v>
      </c>
      <c r="F38" s="216"/>
      <c r="G38" s="216">
        <f t="shared" si="0"/>
        <v>0</v>
      </c>
      <c r="H38" s="217"/>
      <c r="I38" s="216">
        <f t="shared" si="1"/>
        <v>0</v>
      </c>
      <c r="J38" s="217"/>
      <c r="K38" s="218">
        <f t="shared" si="2"/>
        <v>0</v>
      </c>
      <c r="L38" s="189">
        <v>21</v>
      </c>
      <c r="M38" s="189">
        <f t="shared" si="3"/>
        <v>0</v>
      </c>
      <c r="O38" s="350"/>
    </row>
    <row r="39" spans="1:15" s="188" customFormat="1" ht="12.75" customHeight="1" outlineLevel="1" x14ac:dyDescent="0.25">
      <c r="A39" s="211">
        <v>31</v>
      </c>
      <c r="B39" s="212"/>
      <c r="C39" s="213" t="s">
        <v>1257</v>
      </c>
      <c r="D39" s="214" t="s">
        <v>125</v>
      </c>
      <c r="E39" s="215">
        <v>126</v>
      </c>
      <c r="F39" s="216"/>
      <c r="G39" s="216">
        <f t="shared" si="0"/>
        <v>0</v>
      </c>
      <c r="H39" s="217"/>
      <c r="I39" s="216">
        <f t="shared" si="1"/>
        <v>0</v>
      </c>
      <c r="J39" s="217"/>
      <c r="K39" s="218">
        <f t="shared" si="2"/>
        <v>0</v>
      </c>
      <c r="L39" s="189">
        <v>21</v>
      </c>
      <c r="M39" s="189">
        <f t="shared" si="3"/>
        <v>0</v>
      </c>
      <c r="O39" s="350"/>
    </row>
    <row r="40" spans="1:15" s="188" customFormat="1" outlineLevel="1" x14ac:dyDescent="0.25">
      <c r="A40" s="211">
        <v>32</v>
      </c>
      <c r="B40" s="212"/>
      <c r="C40" s="213" t="s">
        <v>1258</v>
      </c>
      <c r="D40" s="214" t="s">
        <v>129</v>
      </c>
      <c r="E40" s="215">
        <v>30</v>
      </c>
      <c r="F40" s="216"/>
      <c r="G40" s="216">
        <f t="shared" si="0"/>
        <v>0</v>
      </c>
      <c r="H40" s="217"/>
      <c r="I40" s="216">
        <f t="shared" si="1"/>
        <v>0</v>
      </c>
      <c r="J40" s="217"/>
      <c r="K40" s="218">
        <f t="shared" si="2"/>
        <v>0</v>
      </c>
      <c r="L40" s="189">
        <v>21</v>
      </c>
      <c r="M40" s="189">
        <f t="shared" si="3"/>
        <v>0</v>
      </c>
      <c r="O40" s="350"/>
    </row>
    <row r="41" spans="1:15" s="188" customFormat="1" outlineLevel="1" x14ac:dyDescent="0.25">
      <c r="A41" s="211">
        <v>33</v>
      </c>
      <c r="B41" s="212" t="s">
        <v>1259</v>
      </c>
      <c r="C41" s="213" t="s">
        <v>1260</v>
      </c>
      <c r="D41" s="214" t="s">
        <v>181</v>
      </c>
      <c r="E41" s="215">
        <v>320</v>
      </c>
      <c r="F41" s="216"/>
      <c r="G41" s="216">
        <f t="shared" si="0"/>
        <v>0</v>
      </c>
      <c r="H41" s="217"/>
      <c r="I41" s="216">
        <f t="shared" si="1"/>
        <v>0</v>
      </c>
      <c r="J41" s="217"/>
      <c r="K41" s="218">
        <f>ROUND(E41*J41,2)</f>
        <v>0</v>
      </c>
      <c r="L41" s="189">
        <v>21</v>
      </c>
      <c r="M41" s="189">
        <f t="shared" si="3"/>
        <v>0</v>
      </c>
      <c r="O41" s="350"/>
    </row>
    <row r="42" spans="1:15" s="188" customFormat="1" outlineLevel="1" x14ac:dyDescent="0.25">
      <c r="A42" s="211">
        <v>34</v>
      </c>
      <c r="B42" s="212" t="s">
        <v>1259</v>
      </c>
      <c r="C42" s="213" t="s">
        <v>1261</v>
      </c>
      <c r="D42" s="214" t="s">
        <v>181</v>
      </c>
      <c r="E42" s="215">
        <v>60</v>
      </c>
      <c r="F42" s="216"/>
      <c r="G42" s="216">
        <f t="shared" si="0"/>
        <v>0</v>
      </c>
      <c r="H42" s="217"/>
      <c r="I42" s="216">
        <f t="shared" si="1"/>
        <v>0</v>
      </c>
      <c r="J42" s="217"/>
      <c r="K42" s="218">
        <f>ROUND(E42*J42,2)</f>
        <v>0</v>
      </c>
      <c r="L42" s="189">
        <v>21</v>
      </c>
      <c r="M42" s="189">
        <f t="shared" si="3"/>
        <v>0</v>
      </c>
      <c r="O42" s="350"/>
    </row>
    <row r="43" spans="1:15" s="188" customFormat="1" outlineLevel="1" x14ac:dyDescent="0.25">
      <c r="A43" s="211">
        <v>35</v>
      </c>
      <c r="B43" s="212"/>
      <c r="C43" s="213" t="s">
        <v>1262</v>
      </c>
      <c r="D43" s="214" t="s">
        <v>227</v>
      </c>
      <c r="E43" s="215">
        <v>305</v>
      </c>
      <c r="F43" s="216"/>
      <c r="G43" s="216">
        <f t="shared" si="0"/>
        <v>0</v>
      </c>
      <c r="H43" s="217"/>
      <c r="I43" s="216">
        <f t="shared" si="1"/>
        <v>0</v>
      </c>
      <c r="J43" s="217"/>
      <c r="K43" s="218">
        <f>ROUND(E43*J43,2)</f>
        <v>0</v>
      </c>
      <c r="L43" s="189">
        <v>21</v>
      </c>
      <c r="M43" s="189">
        <f>G43*(1+L43/100)</f>
        <v>0</v>
      </c>
      <c r="O43" s="350"/>
    </row>
    <row r="44" spans="1:15" s="188" customFormat="1" ht="24" outlineLevel="1" x14ac:dyDescent="0.25">
      <c r="A44" s="211">
        <v>36</v>
      </c>
      <c r="B44" s="212" t="s">
        <v>1263</v>
      </c>
      <c r="C44" s="213" t="s">
        <v>1264</v>
      </c>
      <c r="D44" s="214" t="s">
        <v>125</v>
      </c>
      <c r="E44" s="215">
        <v>30</v>
      </c>
      <c r="F44" s="216"/>
      <c r="G44" s="216">
        <f t="shared" si="0"/>
        <v>0</v>
      </c>
      <c r="H44" s="217"/>
      <c r="I44" s="216">
        <f t="shared" si="1"/>
        <v>0</v>
      </c>
      <c r="J44" s="217"/>
      <c r="K44" s="218">
        <f t="shared" ref="K44:K50" si="4">ROUND(E44*J44,2)</f>
        <v>0</v>
      </c>
      <c r="L44" s="189">
        <v>21</v>
      </c>
      <c r="M44" s="189">
        <f t="shared" ref="M44:M50" si="5">G44*(1+L44/100)</f>
        <v>0</v>
      </c>
      <c r="O44" s="350"/>
    </row>
    <row r="45" spans="1:15" s="188" customFormat="1" ht="24" outlineLevel="1" x14ac:dyDescent="0.25">
      <c r="A45" s="211">
        <v>37</v>
      </c>
      <c r="B45" s="212" t="s">
        <v>1263</v>
      </c>
      <c r="C45" s="213" t="s">
        <v>1265</v>
      </c>
      <c r="D45" s="214" t="s">
        <v>125</v>
      </c>
      <c r="E45" s="215">
        <v>20</v>
      </c>
      <c r="F45" s="216"/>
      <c r="G45" s="216">
        <f t="shared" si="0"/>
        <v>0</v>
      </c>
      <c r="H45" s="217"/>
      <c r="I45" s="216">
        <f t="shared" si="1"/>
        <v>0</v>
      </c>
      <c r="J45" s="217"/>
      <c r="K45" s="218">
        <f t="shared" si="4"/>
        <v>0</v>
      </c>
      <c r="L45" s="189">
        <v>21</v>
      </c>
      <c r="M45" s="189">
        <f t="shared" si="5"/>
        <v>0</v>
      </c>
      <c r="O45" s="350"/>
    </row>
    <row r="46" spans="1:15" s="188" customFormat="1" ht="24" outlineLevel="1" x14ac:dyDescent="0.25">
      <c r="A46" s="211">
        <v>38</v>
      </c>
      <c r="B46" s="212" t="s">
        <v>1263</v>
      </c>
      <c r="C46" s="213" t="s">
        <v>1266</v>
      </c>
      <c r="D46" s="214" t="s">
        <v>125</v>
      </c>
      <c r="E46" s="215">
        <v>24</v>
      </c>
      <c r="F46" s="216"/>
      <c r="G46" s="216">
        <f t="shared" si="0"/>
        <v>0</v>
      </c>
      <c r="H46" s="217"/>
      <c r="I46" s="216">
        <f t="shared" si="1"/>
        <v>0</v>
      </c>
      <c r="J46" s="217"/>
      <c r="K46" s="218">
        <f t="shared" si="4"/>
        <v>0</v>
      </c>
      <c r="L46" s="189">
        <v>21</v>
      </c>
      <c r="M46" s="189">
        <f t="shared" si="5"/>
        <v>0</v>
      </c>
      <c r="O46" s="350"/>
    </row>
    <row r="47" spans="1:15" s="188" customFormat="1" outlineLevel="1" x14ac:dyDescent="0.25">
      <c r="A47" s="211">
        <v>39</v>
      </c>
      <c r="B47" s="212"/>
      <c r="C47" s="213" t="s">
        <v>1267</v>
      </c>
      <c r="D47" s="214" t="s">
        <v>125</v>
      </c>
      <c r="E47" s="215">
        <v>2</v>
      </c>
      <c r="F47" s="216"/>
      <c r="G47" s="216">
        <f t="shared" si="0"/>
        <v>0</v>
      </c>
      <c r="H47" s="217"/>
      <c r="I47" s="216">
        <f t="shared" si="1"/>
        <v>0</v>
      </c>
      <c r="J47" s="217"/>
      <c r="K47" s="218">
        <f t="shared" si="4"/>
        <v>0</v>
      </c>
      <c r="L47" s="189">
        <v>21</v>
      </c>
      <c r="M47" s="189">
        <f t="shared" si="5"/>
        <v>0</v>
      </c>
      <c r="O47" s="350"/>
    </row>
    <row r="48" spans="1:15" s="188" customFormat="1" outlineLevel="1" x14ac:dyDescent="0.25">
      <c r="A48" s="211">
        <v>40</v>
      </c>
      <c r="B48" s="212"/>
      <c r="C48" s="213" t="s">
        <v>1268</v>
      </c>
      <c r="D48" s="214" t="s">
        <v>1269</v>
      </c>
      <c r="E48" s="215">
        <v>33</v>
      </c>
      <c r="F48" s="216"/>
      <c r="G48" s="216">
        <f t="shared" ref="G48:G49" si="6">ROUND(E48*F48,2)</f>
        <v>0</v>
      </c>
      <c r="H48" s="217"/>
      <c r="I48" s="216">
        <f t="shared" si="1"/>
        <v>0</v>
      </c>
      <c r="J48" s="217"/>
      <c r="K48" s="218">
        <f t="shared" si="4"/>
        <v>0</v>
      </c>
      <c r="L48" s="189">
        <v>21</v>
      </c>
      <c r="M48" s="189">
        <f t="shared" si="5"/>
        <v>0</v>
      </c>
      <c r="O48" s="350"/>
    </row>
    <row r="49" spans="1:15" s="188" customFormat="1" outlineLevel="1" x14ac:dyDescent="0.25">
      <c r="A49" s="211">
        <v>41</v>
      </c>
      <c r="B49" s="212" t="s">
        <v>1270</v>
      </c>
      <c r="C49" s="213" t="s">
        <v>1271</v>
      </c>
      <c r="D49" s="214" t="s">
        <v>129</v>
      </c>
      <c r="E49" s="215">
        <v>33</v>
      </c>
      <c r="F49" s="216"/>
      <c r="G49" s="216">
        <f t="shared" si="6"/>
        <v>0</v>
      </c>
      <c r="H49" s="217"/>
      <c r="I49" s="216">
        <f t="shared" si="1"/>
        <v>0</v>
      </c>
      <c r="J49" s="217"/>
      <c r="K49" s="218">
        <f t="shared" si="4"/>
        <v>0</v>
      </c>
      <c r="L49" s="189">
        <v>21</v>
      </c>
      <c r="M49" s="189">
        <f t="shared" si="5"/>
        <v>0</v>
      </c>
      <c r="O49" s="350"/>
    </row>
    <row r="50" spans="1:15" s="188" customFormat="1" outlineLevel="1" x14ac:dyDescent="0.25">
      <c r="A50" s="211">
        <v>42</v>
      </c>
      <c r="B50" s="212"/>
      <c r="C50" s="213" t="s">
        <v>1272</v>
      </c>
      <c r="D50" s="214" t="s">
        <v>129</v>
      </c>
      <c r="E50" s="215">
        <v>1</v>
      </c>
      <c r="F50" s="216"/>
      <c r="G50" s="216">
        <f t="shared" ref="G50" si="7">E50*F50</f>
        <v>0</v>
      </c>
      <c r="H50" s="217"/>
      <c r="I50" s="216">
        <f t="shared" si="1"/>
        <v>0</v>
      </c>
      <c r="J50" s="217"/>
      <c r="K50" s="218">
        <f t="shared" si="4"/>
        <v>0</v>
      </c>
      <c r="L50" s="189">
        <v>21</v>
      </c>
      <c r="M50" s="189">
        <f t="shared" si="5"/>
        <v>0</v>
      </c>
      <c r="O50" s="350"/>
    </row>
    <row r="51" spans="1:15" x14ac:dyDescent="0.3">
      <c r="A51" s="219" t="s">
        <v>1219</v>
      </c>
      <c r="B51" s="220" t="s">
        <v>1273</v>
      </c>
      <c r="C51" s="221" t="s">
        <v>1274</v>
      </c>
      <c r="D51" s="222"/>
      <c r="E51" s="223"/>
      <c r="F51" s="224"/>
      <c r="G51" s="224">
        <f>SUM(G52:G66)</f>
        <v>0</v>
      </c>
      <c r="H51" s="224"/>
      <c r="I51" s="225">
        <f>SUM(I52:I66)</f>
        <v>0</v>
      </c>
      <c r="J51" s="224"/>
      <c r="K51" s="226">
        <f>SUM(K52:K66)</f>
        <v>0</v>
      </c>
      <c r="L51" s="187"/>
      <c r="M51" s="187">
        <f>SUM(M52:M66)</f>
        <v>0</v>
      </c>
    </row>
    <row r="52" spans="1:15" outlineLevel="1" x14ac:dyDescent="0.3">
      <c r="A52" s="211">
        <v>43</v>
      </c>
      <c r="B52" s="212" t="s">
        <v>1275</v>
      </c>
      <c r="C52" s="213" t="s">
        <v>1276</v>
      </c>
      <c r="D52" s="214" t="s">
        <v>129</v>
      </c>
      <c r="E52" s="215">
        <v>2</v>
      </c>
      <c r="F52" s="216"/>
      <c r="G52" s="216">
        <f t="shared" ref="G52:G54" si="8">ROUND(E52*F52,2)</f>
        <v>0</v>
      </c>
      <c r="H52" s="217">
        <v>0</v>
      </c>
      <c r="I52" s="216">
        <f>ROUND(E52*H52,2)</f>
        <v>0</v>
      </c>
      <c r="J52" s="217"/>
      <c r="K52" s="218">
        <f>ROUND(E52*J52,2)</f>
        <v>0</v>
      </c>
      <c r="L52" s="189">
        <v>21</v>
      </c>
      <c r="M52" s="189">
        <f>G52*(1+L52/100)</f>
        <v>0</v>
      </c>
    </row>
    <row r="53" spans="1:15" outlineLevel="1" x14ac:dyDescent="0.3">
      <c r="A53" s="211">
        <v>44</v>
      </c>
      <c r="B53" s="212" t="s">
        <v>1277</v>
      </c>
      <c r="C53" s="213" t="s">
        <v>1278</v>
      </c>
      <c r="D53" s="214" t="s">
        <v>129</v>
      </c>
      <c r="E53" s="215">
        <v>2</v>
      </c>
      <c r="F53" s="216"/>
      <c r="G53" s="216">
        <f t="shared" si="8"/>
        <v>0</v>
      </c>
      <c r="H53" s="217">
        <v>0</v>
      </c>
      <c r="I53" s="216">
        <f>ROUND(E53*H53,2)</f>
        <v>0</v>
      </c>
      <c r="J53" s="217"/>
      <c r="K53" s="218">
        <f>ROUND(E53*J53,2)</f>
        <v>0</v>
      </c>
      <c r="L53" s="189">
        <v>21</v>
      </c>
      <c r="M53" s="189">
        <f t="shared" ref="M53:M66" si="9">G53*(1+L53/100)</f>
        <v>0</v>
      </c>
    </row>
    <row r="54" spans="1:15" ht="24" outlineLevel="1" x14ac:dyDescent="0.3">
      <c r="A54" s="211">
        <v>45</v>
      </c>
      <c r="B54" s="213" t="s">
        <v>1279</v>
      </c>
      <c r="C54" s="213" t="s">
        <v>1280</v>
      </c>
      <c r="D54" s="214" t="s">
        <v>81</v>
      </c>
      <c r="E54" s="215">
        <v>5.6</v>
      </c>
      <c r="F54" s="216"/>
      <c r="G54" s="216">
        <f t="shared" si="8"/>
        <v>0</v>
      </c>
      <c r="H54" s="217"/>
      <c r="I54" s="216">
        <f>ROUND(E54*H54,2)</f>
        <v>0</v>
      </c>
      <c r="J54" s="217"/>
      <c r="K54" s="218">
        <f>ROUND(E54*J54,2)</f>
        <v>0</v>
      </c>
      <c r="L54" s="189">
        <v>21</v>
      </c>
      <c r="M54" s="189">
        <f t="shared" si="9"/>
        <v>0</v>
      </c>
    </row>
    <row r="55" spans="1:15" ht="24" outlineLevel="1" x14ac:dyDescent="0.3">
      <c r="A55" s="211">
        <v>46</v>
      </c>
      <c r="B55" s="213" t="s">
        <v>1281</v>
      </c>
      <c r="C55" s="213" t="s">
        <v>1282</v>
      </c>
      <c r="D55" s="214" t="s">
        <v>181</v>
      </c>
      <c r="E55" s="215">
        <v>600</v>
      </c>
      <c r="F55" s="216"/>
      <c r="G55" s="216">
        <f t="shared" ref="G55:G58" si="10">E55*F55</f>
        <v>0</v>
      </c>
      <c r="H55" s="217">
        <v>0</v>
      </c>
      <c r="I55" s="216">
        <f t="shared" ref="I55:I58" si="11">ROUND(E55*H55,2)</f>
        <v>0</v>
      </c>
      <c r="J55" s="217"/>
      <c r="K55" s="218">
        <f t="shared" ref="K55:K58" si="12">ROUND(E55*J55,2)</f>
        <v>0</v>
      </c>
      <c r="L55" s="189">
        <v>21</v>
      </c>
      <c r="M55" s="189">
        <f t="shared" si="9"/>
        <v>0</v>
      </c>
    </row>
    <row r="56" spans="1:15" ht="24" outlineLevel="1" x14ac:dyDescent="0.3">
      <c r="A56" s="211">
        <v>47</v>
      </c>
      <c r="B56" s="213" t="s">
        <v>1283</v>
      </c>
      <c r="C56" s="213" t="s">
        <v>1284</v>
      </c>
      <c r="D56" s="214" t="s">
        <v>181</v>
      </c>
      <c r="E56" s="215">
        <v>600</v>
      </c>
      <c r="F56" s="216"/>
      <c r="G56" s="216">
        <f t="shared" si="10"/>
        <v>0</v>
      </c>
      <c r="H56" s="217"/>
      <c r="I56" s="216">
        <f t="shared" si="11"/>
        <v>0</v>
      </c>
      <c r="J56" s="217"/>
      <c r="K56" s="218">
        <f t="shared" si="12"/>
        <v>0</v>
      </c>
      <c r="L56" s="189">
        <v>21</v>
      </c>
      <c r="M56" s="189">
        <f t="shared" si="9"/>
        <v>0</v>
      </c>
    </row>
    <row r="57" spans="1:15" outlineLevel="1" x14ac:dyDescent="0.3">
      <c r="A57" s="211">
        <v>48</v>
      </c>
      <c r="B57" s="213" t="s">
        <v>1285</v>
      </c>
      <c r="C57" s="213" t="s">
        <v>1286</v>
      </c>
      <c r="D57" s="214" t="s">
        <v>181</v>
      </c>
      <c r="E57" s="215">
        <v>600</v>
      </c>
      <c r="F57" s="216"/>
      <c r="G57" s="216">
        <f t="shared" si="10"/>
        <v>0</v>
      </c>
      <c r="H57" s="217">
        <v>0</v>
      </c>
      <c r="I57" s="216">
        <f t="shared" si="11"/>
        <v>0</v>
      </c>
      <c r="J57" s="217"/>
      <c r="K57" s="218">
        <f t="shared" si="12"/>
        <v>0</v>
      </c>
      <c r="L57" s="189">
        <v>21</v>
      </c>
      <c r="M57" s="189">
        <f t="shared" si="9"/>
        <v>0</v>
      </c>
    </row>
    <row r="58" spans="1:15" s="188" customFormat="1" ht="24" outlineLevel="1" x14ac:dyDescent="0.25">
      <c r="A58" s="211">
        <v>49</v>
      </c>
      <c r="B58" s="213" t="s">
        <v>1287</v>
      </c>
      <c r="C58" s="213" t="s">
        <v>1288</v>
      </c>
      <c r="D58" s="214" t="s">
        <v>85</v>
      </c>
      <c r="E58" s="215">
        <v>300</v>
      </c>
      <c r="F58" s="216"/>
      <c r="G58" s="216">
        <f t="shared" si="10"/>
        <v>0</v>
      </c>
      <c r="H58" s="217">
        <v>0</v>
      </c>
      <c r="I58" s="216">
        <f t="shared" si="11"/>
        <v>0</v>
      </c>
      <c r="J58" s="217"/>
      <c r="K58" s="218">
        <f t="shared" si="12"/>
        <v>0</v>
      </c>
      <c r="L58" s="189">
        <v>21</v>
      </c>
      <c r="M58" s="189">
        <f t="shared" si="9"/>
        <v>0</v>
      </c>
      <c r="O58" s="350"/>
    </row>
    <row r="59" spans="1:15" outlineLevel="1" x14ac:dyDescent="0.3">
      <c r="A59" s="211">
        <v>50</v>
      </c>
      <c r="B59" s="213" t="s">
        <v>1289</v>
      </c>
      <c r="C59" s="213" t="s">
        <v>1290</v>
      </c>
      <c r="D59" s="214" t="s">
        <v>81</v>
      </c>
      <c r="E59" s="215">
        <v>8.4</v>
      </c>
      <c r="F59" s="216"/>
      <c r="G59" s="216">
        <f t="shared" ref="G59:G63" si="13">ROUND(E59*F59,2)</f>
        <v>0</v>
      </c>
      <c r="H59" s="217">
        <v>0</v>
      </c>
      <c r="I59" s="216">
        <f>ROUND(E59*H59,2)</f>
        <v>0</v>
      </c>
      <c r="J59" s="217"/>
      <c r="K59" s="218">
        <f>ROUND(E59*J59,2)</f>
        <v>0</v>
      </c>
      <c r="L59" s="189">
        <v>21</v>
      </c>
      <c r="M59" s="189">
        <f t="shared" si="9"/>
        <v>0</v>
      </c>
    </row>
    <row r="60" spans="1:15" outlineLevel="1" x14ac:dyDescent="0.3">
      <c r="A60" s="211">
        <v>51</v>
      </c>
      <c r="B60" s="213" t="s">
        <v>1291</v>
      </c>
      <c r="C60" s="213" t="s">
        <v>1292</v>
      </c>
      <c r="D60" s="214" t="s">
        <v>181</v>
      </c>
      <c r="E60" s="215">
        <v>600</v>
      </c>
      <c r="F60" s="216"/>
      <c r="G60" s="216">
        <f t="shared" si="13"/>
        <v>0</v>
      </c>
      <c r="H60" s="217"/>
      <c r="I60" s="216">
        <f t="shared" ref="I60:I63" si="14">ROUND(E60*H60,2)</f>
        <v>0</v>
      </c>
      <c r="J60" s="217"/>
      <c r="K60" s="218">
        <f t="shared" ref="K60:K63" si="15">ROUND(E60*J60,2)</f>
        <v>0</v>
      </c>
      <c r="L60" s="189">
        <v>21</v>
      </c>
      <c r="M60" s="189">
        <f t="shared" si="9"/>
        <v>0</v>
      </c>
    </row>
    <row r="61" spans="1:15" outlineLevel="1" x14ac:dyDescent="0.3">
      <c r="A61" s="211">
        <v>52</v>
      </c>
      <c r="B61" s="213"/>
      <c r="C61" s="213" t="s">
        <v>1293</v>
      </c>
      <c r="D61" s="214" t="s">
        <v>129</v>
      </c>
      <c r="E61" s="215">
        <v>1</v>
      </c>
      <c r="F61" s="216"/>
      <c r="G61" s="216">
        <f t="shared" si="13"/>
        <v>0</v>
      </c>
      <c r="H61" s="217"/>
      <c r="I61" s="216">
        <f t="shared" si="14"/>
        <v>0</v>
      </c>
      <c r="J61" s="217"/>
      <c r="K61" s="218">
        <f t="shared" si="15"/>
        <v>0</v>
      </c>
      <c r="L61" s="189">
        <v>21</v>
      </c>
      <c r="M61" s="189">
        <f t="shared" si="9"/>
        <v>0</v>
      </c>
    </row>
    <row r="62" spans="1:15" ht="12.75" customHeight="1" outlineLevel="1" x14ac:dyDescent="0.3">
      <c r="A62" s="211">
        <v>53</v>
      </c>
      <c r="B62" s="213"/>
      <c r="C62" s="213" t="s">
        <v>1294</v>
      </c>
      <c r="D62" s="214" t="s">
        <v>129</v>
      </c>
      <c r="E62" s="215">
        <v>1</v>
      </c>
      <c r="F62" s="216"/>
      <c r="G62" s="216">
        <f t="shared" si="13"/>
        <v>0</v>
      </c>
      <c r="H62" s="217"/>
      <c r="I62" s="216">
        <f t="shared" si="14"/>
        <v>0</v>
      </c>
      <c r="J62" s="217"/>
      <c r="K62" s="218">
        <f t="shared" si="15"/>
        <v>0</v>
      </c>
      <c r="L62" s="189">
        <v>21</v>
      </c>
      <c r="M62" s="189">
        <f t="shared" si="9"/>
        <v>0</v>
      </c>
    </row>
    <row r="63" spans="1:15" outlineLevel="1" x14ac:dyDescent="0.3">
      <c r="A63" s="211">
        <v>54</v>
      </c>
      <c r="B63" s="213"/>
      <c r="C63" s="213" t="s">
        <v>1295</v>
      </c>
      <c r="D63" s="214" t="s">
        <v>129</v>
      </c>
      <c r="E63" s="215">
        <v>5</v>
      </c>
      <c r="F63" s="216"/>
      <c r="G63" s="216">
        <f t="shared" si="13"/>
        <v>0</v>
      </c>
      <c r="H63" s="217"/>
      <c r="I63" s="216">
        <f t="shared" si="14"/>
        <v>0</v>
      </c>
      <c r="J63" s="217"/>
      <c r="K63" s="218">
        <f t="shared" si="15"/>
        <v>0</v>
      </c>
      <c r="L63" s="189">
        <v>21</v>
      </c>
      <c r="M63" s="189">
        <f t="shared" si="9"/>
        <v>0</v>
      </c>
    </row>
    <row r="64" spans="1:15" outlineLevel="1" x14ac:dyDescent="0.3">
      <c r="A64" s="211">
        <v>55</v>
      </c>
      <c r="B64" s="212" t="s">
        <v>1296</v>
      </c>
      <c r="C64" s="213" t="s">
        <v>1297</v>
      </c>
      <c r="D64" s="214" t="s">
        <v>81</v>
      </c>
      <c r="E64" s="215">
        <v>8</v>
      </c>
      <c r="F64" s="216"/>
      <c r="G64" s="227">
        <f t="shared" ref="G64" si="16">E64*F64</f>
        <v>0</v>
      </c>
      <c r="H64" s="217"/>
      <c r="I64" s="216">
        <f>ROUND(E64*H64,2)</f>
        <v>0</v>
      </c>
      <c r="J64" s="217"/>
      <c r="K64" s="218">
        <f>ROUND(E64*J64,2)</f>
        <v>0</v>
      </c>
      <c r="L64" s="189">
        <v>21</v>
      </c>
      <c r="M64" s="190">
        <f t="shared" si="9"/>
        <v>0</v>
      </c>
    </row>
    <row r="65" spans="1:14" ht="24" outlineLevel="1" x14ac:dyDescent="0.3">
      <c r="A65" s="211">
        <v>56</v>
      </c>
      <c r="B65" s="213" t="s">
        <v>1298</v>
      </c>
      <c r="C65" s="213" t="s">
        <v>1299</v>
      </c>
      <c r="D65" s="214" t="s">
        <v>1300</v>
      </c>
      <c r="E65" s="215">
        <v>0.52</v>
      </c>
      <c r="F65" s="216"/>
      <c r="G65" s="216">
        <f t="shared" ref="G65:G66" si="17">ROUND(E65*F65,2)</f>
        <v>0</v>
      </c>
      <c r="H65" s="217"/>
      <c r="I65" s="216">
        <f t="shared" ref="I65:I66" si="18">ROUND(E65*H65,2)</f>
        <v>0</v>
      </c>
      <c r="J65" s="217"/>
      <c r="K65" s="218">
        <f t="shared" ref="K65:K66" si="19">ROUND(E65*J65,2)</f>
        <v>0</v>
      </c>
      <c r="L65" s="189">
        <v>21</v>
      </c>
      <c r="M65" s="189">
        <f t="shared" si="9"/>
        <v>0</v>
      </c>
    </row>
    <row r="66" spans="1:14" outlineLevel="1" x14ac:dyDescent="0.3">
      <c r="A66" s="211">
        <v>57</v>
      </c>
      <c r="B66" s="213" t="s">
        <v>1301</v>
      </c>
      <c r="C66" s="213" t="s">
        <v>1302</v>
      </c>
      <c r="D66" s="214" t="s">
        <v>1269</v>
      </c>
      <c r="E66" s="215">
        <v>3</v>
      </c>
      <c r="F66" s="216"/>
      <c r="G66" s="216">
        <f t="shared" si="17"/>
        <v>0</v>
      </c>
      <c r="H66" s="217"/>
      <c r="I66" s="216">
        <f t="shared" si="18"/>
        <v>0</v>
      </c>
      <c r="J66" s="217"/>
      <c r="K66" s="218">
        <f t="shared" si="19"/>
        <v>0</v>
      </c>
      <c r="L66" s="189">
        <v>21</v>
      </c>
      <c r="M66" s="189">
        <f t="shared" si="9"/>
        <v>0</v>
      </c>
    </row>
    <row r="67" spans="1:14" x14ac:dyDescent="0.3">
      <c r="A67" s="219" t="s">
        <v>1219</v>
      </c>
      <c r="B67" s="220" t="s">
        <v>1303</v>
      </c>
      <c r="C67" s="221" t="s">
        <v>1304</v>
      </c>
      <c r="D67" s="222"/>
      <c r="E67" s="223"/>
      <c r="F67" s="224"/>
      <c r="G67" s="224">
        <f>SUM(G68:G74)</f>
        <v>0</v>
      </c>
      <c r="H67" s="224"/>
      <c r="I67" s="225">
        <f>SUM(I68:I74)</f>
        <v>0</v>
      </c>
      <c r="J67" s="224"/>
      <c r="K67" s="226">
        <f>SUM(K68:K74)</f>
        <v>0</v>
      </c>
      <c r="L67" s="187"/>
      <c r="M67" s="187">
        <f>SUM(M68:M74)</f>
        <v>0</v>
      </c>
    </row>
    <row r="68" spans="1:14" outlineLevel="1" x14ac:dyDescent="0.3">
      <c r="A68" s="211">
        <v>58</v>
      </c>
      <c r="B68" s="212" t="s">
        <v>1305</v>
      </c>
      <c r="C68" s="213" t="s">
        <v>1306</v>
      </c>
      <c r="D68" s="228" t="s">
        <v>1307</v>
      </c>
      <c r="E68" s="215">
        <v>1</v>
      </c>
      <c r="F68" s="227"/>
      <c r="G68" s="227">
        <f t="shared" ref="G68:G74" si="20">E68*F68</f>
        <v>0</v>
      </c>
      <c r="H68" s="229">
        <v>0</v>
      </c>
      <c r="I68" s="230">
        <f t="shared" ref="I68:I70" si="21">ROUND(E68*H68,2)</f>
        <v>0</v>
      </c>
      <c r="J68" s="231"/>
      <c r="K68" s="232">
        <f t="shared" ref="K68:K71" si="22">ROUND(E68*J68,2)</f>
        <v>0</v>
      </c>
      <c r="L68" s="190">
        <v>21</v>
      </c>
      <c r="M68" s="190">
        <f t="shared" ref="M68:M74" si="23">G68*(1+L68/100)</f>
        <v>0</v>
      </c>
    </row>
    <row r="69" spans="1:14" outlineLevel="1" x14ac:dyDescent="0.3">
      <c r="A69" s="211">
        <v>59</v>
      </c>
      <c r="B69" s="212"/>
      <c r="C69" s="213" t="s">
        <v>1308</v>
      </c>
      <c r="D69" s="228" t="s">
        <v>1307</v>
      </c>
      <c r="E69" s="215">
        <v>1</v>
      </c>
      <c r="F69" s="227"/>
      <c r="G69" s="227">
        <f t="shared" si="20"/>
        <v>0</v>
      </c>
      <c r="H69" s="229">
        <v>0</v>
      </c>
      <c r="I69" s="230">
        <f t="shared" si="21"/>
        <v>0</v>
      </c>
      <c r="J69" s="231"/>
      <c r="K69" s="232">
        <f t="shared" si="22"/>
        <v>0</v>
      </c>
      <c r="L69" s="190">
        <v>21</v>
      </c>
      <c r="M69" s="190">
        <f t="shared" si="23"/>
        <v>0</v>
      </c>
    </row>
    <row r="70" spans="1:14" outlineLevel="1" x14ac:dyDescent="0.3">
      <c r="A70" s="211">
        <v>60</v>
      </c>
      <c r="B70" s="233" t="s">
        <v>1309</v>
      </c>
      <c r="C70" s="234" t="s">
        <v>1310</v>
      </c>
      <c r="D70" s="235" t="s">
        <v>1307</v>
      </c>
      <c r="E70" s="215">
        <v>1</v>
      </c>
      <c r="F70" s="236"/>
      <c r="G70" s="227">
        <f t="shared" si="20"/>
        <v>0</v>
      </c>
      <c r="H70" s="237">
        <v>0</v>
      </c>
      <c r="I70" s="238">
        <f t="shared" si="21"/>
        <v>0</v>
      </c>
      <c r="J70" s="239"/>
      <c r="K70" s="240">
        <f t="shared" si="22"/>
        <v>0</v>
      </c>
      <c r="L70" s="190">
        <v>21</v>
      </c>
      <c r="M70" s="190">
        <f t="shared" si="23"/>
        <v>0</v>
      </c>
    </row>
    <row r="71" spans="1:14" outlineLevel="1" x14ac:dyDescent="0.3">
      <c r="A71" s="211">
        <v>61</v>
      </c>
      <c r="B71" s="212" t="s">
        <v>1311</v>
      </c>
      <c r="C71" s="213" t="s">
        <v>1312</v>
      </c>
      <c r="D71" s="214" t="s">
        <v>129</v>
      </c>
      <c r="E71" s="215">
        <v>1</v>
      </c>
      <c r="F71" s="216"/>
      <c r="G71" s="227">
        <f t="shared" si="20"/>
        <v>0</v>
      </c>
      <c r="H71" s="237">
        <v>0</v>
      </c>
      <c r="I71" s="216">
        <f>ROUND(E71*H71,2)</f>
        <v>0</v>
      </c>
      <c r="J71" s="217"/>
      <c r="K71" s="218">
        <f t="shared" si="22"/>
        <v>0</v>
      </c>
      <c r="L71" s="189">
        <v>21</v>
      </c>
      <c r="M71" s="189">
        <f t="shared" si="23"/>
        <v>0</v>
      </c>
    </row>
    <row r="72" spans="1:14" outlineLevel="1" x14ac:dyDescent="0.3">
      <c r="A72" s="211">
        <v>62</v>
      </c>
      <c r="B72" s="212" t="s">
        <v>1313</v>
      </c>
      <c r="C72" s="213" t="s">
        <v>1314</v>
      </c>
      <c r="D72" s="214" t="s">
        <v>1307</v>
      </c>
      <c r="E72" s="215">
        <v>1</v>
      </c>
      <c r="F72" s="216"/>
      <c r="G72" s="227">
        <f t="shared" si="20"/>
        <v>0</v>
      </c>
      <c r="H72" s="217">
        <v>0</v>
      </c>
      <c r="I72" s="216">
        <f>ROUND(E72*H72,2)</f>
        <v>0</v>
      </c>
      <c r="J72" s="217"/>
      <c r="K72" s="218">
        <f>ROUND(E72*J72,2)</f>
        <v>0</v>
      </c>
      <c r="L72" s="189">
        <v>21</v>
      </c>
      <c r="M72" s="189">
        <f t="shared" si="23"/>
        <v>0</v>
      </c>
    </row>
    <row r="73" spans="1:14" outlineLevel="1" x14ac:dyDescent="0.3">
      <c r="A73" s="211">
        <v>63</v>
      </c>
      <c r="B73" s="213" t="s">
        <v>1315</v>
      </c>
      <c r="C73" s="213" t="s">
        <v>1316</v>
      </c>
      <c r="D73" s="214" t="s">
        <v>1317</v>
      </c>
      <c r="E73" s="215">
        <v>40</v>
      </c>
      <c r="F73" s="216"/>
      <c r="G73" s="216">
        <f t="shared" ref="G73" si="24">ROUND(E73*F73,2)</f>
        <v>0</v>
      </c>
      <c r="H73" s="217">
        <v>0</v>
      </c>
      <c r="I73" s="216">
        <f t="shared" ref="I73" si="25">ROUND(E73*H73,2)</f>
        <v>0</v>
      </c>
      <c r="J73" s="217"/>
      <c r="K73" s="218">
        <f t="shared" ref="K73" si="26">ROUND(E73*J73,2)</f>
        <v>0</v>
      </c>
      <c r="L73" s="189">
        <v>21</v>
      </c>
      <c r="M73" s="189">
        <f t="shared" si="23"/>
        <v>0</v>
      </c>
    </row>
    <row r="74" spans="1:14" outlineLevel="1" x14ac:dyDescent="0.3">
      <c r="A74" s="211">
        <v>64</v>
      </c>
      <c r="B74" s="212" t="s">
        <v>1318</v>
      </c>
      <c r="C74" s="213" t="s">
        <v>1319</v>
      </c>
      <c r="D74" s="214" t="s">
        <v>1307</v>
      </c>
      <c r="E74" s="215">
        <v>1</v>
      </c>
      <c r="F74" s="216"/>
      <c r="G74" s="227">
        <f t="shared" si="20"/>
        <v>0</v>
      </c>
      <c r="H74" s="217">
        <v>0</v>
      </c>
      <c r="I74" s="216">
        <f>ROUND(E74*H74,2)</f>
        <v>0</v>
      </c>
      <c r="J74" s="217"/>
      <c r="K74" s="218">
        <f>ROUND(E74*J74,2)</f>
        <v>0</v>
      </c>
      <c r="L74" s="189">
        <v>21</v>
      </c>
      <c r="M74" s="189">
        <f t="shared" si="23"/>
        <v>0</v>
      </c>
    </row>
    <row r="75" spans="1:14" x14ac:dyDescent="0.3">
      <c r="A75" s="219" t="s">
        <v>1219</v>
      </c>
      <c r="B75" s="220" t="s">
        <v>1320</v>
      </c>
      <c r="C75" s="221" t="s">
        <v>1321</v>
      </c>
      <c r="D75" s="222"/>
      <c r="E75" s="223"/>
      <c r="F75" s="224"/>
      <c r="G75" s="224">
        <f>SUM(G76:G78)</f>
        <v>0</v>
      </c>
      <c r="H75" s="224"/>
      <c r="I75" s="225">
        <f>SUM(I76:I78)</f>
        <v>0</v>
      </c>
      <c r="J75" s="224"/>
      <c r="K75" s="226">
        <f>SUM(K76:K78)</f>
        <v>0</v>
      </c>
      <c r="L75" s="187"/>
      <c r="M75" s="187">
        <f>SUM(M76:M78)</f>
        <v>0</v>
      </c>
    </row>
    <row r="76" spans="1:14" outlineLevel="1" x14ac:dyDescent="0.3">
      <c r="A76" s="241">
        <v>65</v>
      </c>
      <c r="B76" s="212" t="s">
        <v>1322</v>
      </c>
      <c r="C76" s="213" t="s">
        <v>1323</v>
      </c>
      <c r="D76" s="214" t="s">
        <v>1307</v>
      </c>
      <c r="E76" s="215">
        <v>1</v>
      </c>
      <c r="F76" s="216"/>
      <c r="G76" s="227">
        <f t="shared" ref="G76:G78" si="27">E76*F76</f>
        <v>0</v>
      </c>
      <c r="H76" s="217">
        <v>0</v>
      </c>
      <c r="I76" s="216">
        <f>ROUND(E76*H76,2)</f>
        <v>0</v>
      </c>
      <c r="J76" s="217"/>
      <c r="K76" s="232">
        <f t="shared" ref="K76:K78" si="28">ROUND(E76*J76,2)</f>
        <v>0</v>
      </c>
      <c r="L76" s="189">
        <v>21</v>
      </c>
      <c r="M76" s="189">
        <f>G76*(1+L76/100)</f>
        <v>0</v>
      </c>
    </row>
    <row r="77" spans="1:14" outlineLevel="1" x14ac:dyDescent="0.3">
      <c r="A77" s="241">
        <v>66</v>
      </c>
      <c r="B77" s="212" t="s">
        <v>1324</v>
      </c>
      <c r="C77" s="213" t="s">
        <v>1325</v>
      </c>
      <c r="D77" s="214" t="s">
        <v>1307</v>
      </c>
      <c r="E77" s="215">
        <v>1</v>
      </c>
      <c r="F77" s="216"/>
      <c r="G77" s="227">
        <f t="shared" si="27"/>
        <v>0</v>
      </c>
      <c r="H77" s="217">
        <v>0</v>
      </c>
      <c r="I77" s="216">
        <f>ROUND(E77*H77,2)</f>
        <v>0</v>
      </c>
      <c r="J77" s="217"/>
      <c r="K77" s="232">
        <f t="shared" si="28"/>
        <v>0</v>
      </c>
      <c r="L77" s="189">
        <v>21</v>
      </c>
      <c r="M77" s="189">
        <f>G77*(1+L77/100)</f>
        <v>0</v>
      </c>
    </row>
    <row r="78" spans="1:14" outlineLevel="1" x14ac:dyDescent="0.3">
      <c r="A78" s="241">
        <v>67</v>
      </c>
      <c r="B78" s="233" t="s">
        <v>1326</v>
      </c>
      <c r="C78" s="234" t="s">
        <v>1327</v>
      </c>
      <c r="D78" s="235" t="s">
        <v>1307</v>
      </c>
      <c r="E78" s="242">
        <v>1</v>
      </c>
      <c r="F78" s="236"/>
      <c r="G78" s="236">
        <f t="shared" si="27"/>
        <v>0</v>
      </c>
      <c r="H78" s="237">
        <v>0</v>
      </c>
      <c r="I78" s="238">
        <f t="shared" ref="I78" si="29">ROUND(E78*H78,2)</f>
        <v>0</v>
      </c>
      <c r="J78" s="239"/>
      <c r="K78" s="240">
        <f t="shared" si="28"/>
        <v>0</v>
      </c>
      <c r="L78" s="190">
        <v>21</v>
      </c>
      <c r="M78" s="190">
        <f t="shared" ref="M78" si="30">G78*(1+L78/100)</f>
        <v>0</v>
      </c>
      <c r="N78" s="191"/>
    </row>
    <row r="79" spans="1:14" x14ac:dyDescent="0.3">
      <c r="A79" s="193"/>
      <c r="B79" s="182"/>
      <c r="C79" s="192"/>
      <c r="D79" s="183"/>
      <c r="E79" s="193"/>
      <c r="F79" s="193"/>
      <c r="G79" s="193"/>
      <c r="H79" s="193"/>
      <c r="I79" s="193"/>
      <c r="J79" s="193"/>
      <c r="K79" s="193"/>
      <c r="L79" s="193"/>
      <c r="M79" s="193"/>
    </row>
    <row r="80" spans="1:14" x14ac:dyDescent="0.3">
      <c r="A80" s="448" t="s">
        <v>6</v>
      </c>
      <c r="B80" s="449"/>
      <c r="C80" s="449"/>
      <c r="D80" s="449"/>
      <c r="E80" s="449"/>
      <c r="F80" s="450"/>
      <c r="G80" s="243">
        <f>G8+G51+G67+G75</f>
        <v>0</v>
      </c>
    </row>
    <row r="81" spans="1:15" x14ac:dyDescent="0.3">
      <c r="A81" s="351"/>
      <c r="B81" s="351"/>
      <c r="C81" s="351"/>
      <c r="D81" s="351"/>
      <c r="E81" s="351"/>
      <c r="F81" s="351"/>
      <c r="G81" s="352"/>
      <c r="O81" s="353"/>
    </row>
    <row r="82" spans="1:15" x14ac:dyDescent="0.3">
      <c r="A82" s="351"/>
      <c r="B82" s="351"/>
      <c r="C82" s="351" t="s">
        <v>1328</v>
      </c>
      <c r="D82" s="351" t="s">
        <v>49</v>
      </c>
      <c r="E82" s="354">
        <v>2.5</v>
      </c>
      <c r="F82" s="351"/>
      <c r="G82" s="352">
        <f>E82*G80%</f>
        <v>0</v>
      </c>
      <c r="O82" s="353"/>
    </row>
    <row r="83" spans="1:15" x14ac:dyDescent="0.3">
      <c r="A83" s="351"/>
      <c r="B83" s="351"/>
      <c r="C83" s="351" t="s">
        <v>52</v>
      </c>
      <c r="D83" s="351" t="s">
        <v>49</v>
      </c>
      <c r="E83" s="354">
        <v>2</v>
      </c>
      <c r="F83" s="351"/>
      <c r="G83" s="352">
        <f>E83*G80%</f>
        <v>0</v>
      </c>
      <c r="O83" s="353"/>
    </row>
    <row r="84" spans="1:15" ht="12.5" thickBot="1" x14ac:dyDescent="0.35">
      <c r="A84" s="351"/>
      <c r="B84" s="351"/>
      <c r="C84" s="351" t="s">
        <v>54</v>
      </c>
      <c r="D84" s="351" t="s">
        <v>49</v>
      </c>
      <c r="E84" s="354">
        <v>1</v>
      </c>
      <c r="F84" s="351"/>
      <c r="G84" s="352">
        <f>E84*G80%</f>
        <v>0</v>
      </c>
      <c r="O84" s="353"/>
    </row>
    <row r="85" spans="1:15" s="355" customFormat="1" x14ac:dyDescent="0.3">
      <c r="A85" s="397"/>
      <c r="B85" s="397"/>
      <c r="C85" s="397"/>
      <c r="D85" s="397"/>
      <c r="E85" s="397"/>
      <c r="F85" s="397"/>
      <c r="G85" s="398"/>
      <c r="H85" s="399"/>
      <c r="I85" s="399"/>
      <c r="J85" s="399"/>
      <c r="K85" s="399"/>
      <c r="L85" s="399"/>
      <c r="M85" s="399"/>
      <c r="N85" s="399"/>
      <c r="O85" s="400"/>
    </row>
    <row r="86" spans="1:15" x14ac:dyDescent="0.3">
      <c r="A86" s="351"/>
      <c r="B86" s="351"/>
      <c r="C86" s="351" t="s">
        <v>131</v>
      </c>
      <c r="D86" s="351"/>
      <c r="E86" s="351"/>
      <c r="F86" s="351"/>
      <c r="G86" s="352">
        <f>SUM(G80:G85)</f>
        <v>0</v>
      </c>
      <c r="O86" s="353"/>
    </row>
    <row r="87" spans="1:15" x14ac:dyDescent="0.3">
      <c r="A87" s="351"/>
      <c r="B87" s="351"/>
      <c r="C87" s="351"/>
      <c r="D87" s="351"/>
      <c r="E87" s="351"/>
      <c r="F87" s="351"/>
      <c r="G87" s="352"/>
      <c r="O87" s="353"/>
    </row>
    <row r="88" spans="1:15" x14ac:dyDescent="0.3">
      <c r="A88" s="351"/>
      <c r="B88" s="351"/>
      <c r="C88" s="351"/>
      <c r="D88" s="351"/>
      <c r="E88" s="351"/>
      <c r="F88" s="351"/>
      <c r="G88" s="352"/>
      <c r="O88" s="353"/>
    </row>
    <row r="89" spans="1:15" x14ac:dyDescent="0.3">
      <c r="A89" s="351"/>
      <c r="B89" s="351"/>
      <c r="C89" s="351"/>
      <c r="D89" s="351"/>
      <c r="E89" s="351"/>
      <c r="F89" s="351"/>
      <c r="G89" s="352"/>
      <c r="O89" s="353"/>
    </row>
    <row r="90" spans="1:15" x14ac:dyDescent="0.3">
      <c r="A90" s="351"/>
      <c r="B90" s="351"/>
      <c r="C90" s="351"/>
      <c r="D90" s="351"/>
      <c r="E90" s="351"/>
      <c r="F90" s="351"/>
      <c r="G90" s="352"/>
      <c r="O90" s="353"/>
    </row>
    <row r="91" spans="1:15" x14ac:dyDescent="0.3">
      <c r="A91" s="351"/>
      <c r="B91" s="351"/>
      <c r="C91" s="351"/>
      <c r="D91" s="351"/>
      <c r="E91" s="351"/>
      <c r="F91" s="351"/>
      <c r="G91" s="352"/>
      <c r="O91" s="353"/>
    </row>
    <row r="92" spans="1:15" x14ac:dyDescent="0.3">
      <c r="D92" s="181"/>
      <c r="G92" s="191"/>
    </row>
    <row r="93" spans="1:15" x14ac:dyDescent="0.3">
      <c r="A93" s="439" t="s">
        <v>1329</v>
      </c>
      <c r="B93" s="439"/>
      <c r="C93" s="440"/>
      <c r="D93" s="183"/>
      <c r="E93" s="193"/>
      <c r="F93" s="193"/>
      <c r="G93" s="193"/>
      <c r="H93" s="193"/>
      <c r="I93" s="193"/>
      <c r="J93" s="193"/>
      <c r="K93" s="193"/>
    </row>
    <row r="94" spans="1:15" x14ac:dyDescent="0.3">
      <c r="A94" s="441" t="s">
        <v>1330</v>
      </c>
      <c r="B94" s="441"/>
      <c r="C94" s="441"/>
      <c r="D94" s="441"/>
      <c r="E94" s="441"/>
      <c r="F94" s="441"/>
      <c r="G94" s="441"/>
      <c r="H94" s="441"/>
      <c r="I94" s="441"/>
      <c r="J94" s="441"/>
      <c r="K94" s="441"/>
    </row>
    <row r="95" spans="1:15" x14ac:dyDescent="0.3">
      <c r="A95" s="441"/>
      <c r="B95" s="441"/>
      <c r="C95" s="441"/>
      <c r="D95" s="441"/>
      <c r="E95" s="441"/>
      <c r="F95" s="441"/>
      <c r="G95" s="441"/>
      <c r="H95" s="441"/>
      <c r="I95" s="441"/>
      <c r="J95" s="441"/>
      <c r="K95" s="441"/>
    </row>
    <row r="96" spans="1:15" x14ac:dyDescent="0.3">
      <c r="A96" s="441"/>
      <c r="B96" s="441"/>
      <c r="C96" s="441"/>
      <c r="D96" s="441"/>
      <c r="E96" s="441"/>
      <c r="F96" s="441"/>
      <c r="G96" s="441"/>
      <c r="H96" s="441"/>
      <c r="I96" s="441"/>
      <c r="J96" s="441"/>
      <c r="K96" s="441"/>
    </row>
    <row r="97" spans="1:11" x14ac:dyDescent="0.3">
      <c r="A97" s="441"/>
      <c r="B97" s="441"/>
      <c r="C97" s="441"/>
      <c r="D97" s="441"/>
      <c r="E97" s="441"/>
      <c r="F97" s="441"/>
      <c r="G97" s="441"/>
      <c r="H97" s="441"/>
      <c r="I97" s="441"/>
      <c r="J97" s="441"/>
      <c r="K97" s="441"/>
    </row>
    <row r="98" spans="1:11" x14ac:dyDescent="0.3">
      <c r="A98" s="441"/>
      <c r="B98" s="441"/>
      <c r="C98" s="441"/>
      <c r="D98" s="441"/>
      <c r="E98" s="441"/>
      <c r="F98" s="441"/>
      <c r="G98" s="441"/>
      <c r="H98" s="441"/>
      <c r="I98" s="441"/>
      <c r="J98" s="441"/>
      <c r="K98" s="441"/>
    </row>
    <row r="99" spans="1:11" x14ac:dyDescent="0.3">
      <c r="A99" s="441"/>
      <c r="B99" s="441"/>
      <c r="C99" s="441"/>
      <c r="D99" s="441"/>
      <c r="E99" s="441"/>
      <c r="F99" s="441"/>
      <c r="G99" s="441"/>
      <c r="H99" s="441"/>
      <c r="I99" s="441"/>
      <c r="J99" s="441"/>
      <c r="K99" s="441"/>
    </row>
    <row r="100" spans="1:11" x14ac:dyDescent="0.3">
      <c r="A100" s="441"/>
      <c r="B100" s="441"/>
      <c r="C100" s="441"/>
      <c r="D100" s="441"/>
      <c r="E100" s="441"/>
      <c r="F100" s="441"/>
      <c r="G100" s="441"/>
      <c r="H100" s="441"/>
      <c r="I100" s="441"/>
      <c r="J100" s="441"/>
      <c r="K100" s="441"/>
    </row>
    <row r="101" spans="1:11" x14ac:dyDescent="0.3">
      <c r="A101" s="441"/>
      <c r="B101" s="441"/>
      <c r="C101" s="441"/>
      <c r="D101" s="441"/>
      <c r="E101" s="441"/>
      <c r="F101" s="441"/>
      <c r="G101" s="441"/>
      <c r="H101" s="441"/>
      <c r="I101" s="441"/>
      <c r="J101" s="441"/>
      <c r="K101" s="441"/>
    </row>
    <row r="102" spans="1:11" x14ac:dyDescent="0.3">
      <c r="A102" s="441"/>
      <c r="B102" s="441"/>
      <c r="C102" s="441"/>
      <c r="D102" s="441"/>
      <c r="E102" s="441"/>
      <c r="F102" s="441"/>
      <c r="G102" s="441"/>
      <c r="H102" s="441"/>
      <c r="I102" s="441"/>
      <c r="J102" s="441"/>
      <c r="K102" s="441"/>
    </row>
    <row r="103" spans="1:11" x14ac:dyDescent="0.3">
      <c r="A103" s="441"/>
      <c r="B103" s="441"/>
      <c r="C103" s="441"/>
      <c r="D103" s="441"/>
      <c r="E103" s="441"/>
      <c r="F103" s="441"/>
      <c r="G103" s="441"/>
      <c r="H103" s="441"/>
      <c r="I103" s="441"/>
      <c r="J103" s="441"/>
      <c r="K103" s="441"/>
    </row>
    <row r="104" spans="1:11" x14ac:dyDescent="0.3">
      <c r="A104" s="441"/>
      <c r="B104" s="441"/>
      <c r="C104" s="441"/>
      <c r="D104" s="441"/>
      <c r="E104" s="441"/>
      <c r="F104" s="441"/>
      <c r="G104" s="441"/>
      <c r="H104" s="441"/>
      <c r="I104" s="441"/>
      <c r="J104" s="441"/>
      <c r="K104" s="441"/>
    </row>
    <row r="105" spans="1:11" ht="92.25" customHeight="1" x14ac:dyDescent="0.3">
      <c r="A105" s="441"/>
      <c r="B105" s="441"/>
      <c r="C105" s="441"/>
      <c r="D105" s="441"/>
      <c r="E105" s="441"/>
      <c r="F105" s="441"/>
      <c r="G105" s="441"/>
      <c r="H105" s="441"/>
      <c r="I105" s="441"/>
      <c r="J105" s="441"/>
      <c r="K105" s="441"/>
    </row>
    <row r="106" spans="1:11" x14ac:dyDescent="0.3">
      <c r="D106" s="181"/>
    </row>
    <row r="107" spans="1:11" x14ac:dyDescent="0.3">
      <c r="D107" s="181"/>
    </row>
    <row r="108" spans="1:11" x14ac:dyDescent="0.3">
      <c r="D108" s="181"/>
    </row>
    <row r="109" spans="1:11" x14ac:dyDescent="0.3">
      <c r="D109" s="181"/>
    </row>
    <row r="110" spans="1:11" x14ac:dyDescent="0.3">
      <c r="D110" s="181"/>
    </row>
    <row r="111" spans="1:11" x14ac:dyDescent="0.3">
      <c r="D111" s="181"/>
    </row>
    <row r="112" spans="1:11" x14ac:dyDescent="0.3">
      <c r="D112" s="181"/>
    </row>
    <row r="113" spans="4:4" x14ac:dyDescent="0.3">
      <c r="D113" s="181"/>
    </row>
    <row r="114" spans="4:4" x14ac:dyDescent="0.3">
      <c r="D114" s="181"/>
    </row>
    <row r="115" spans="4:4" x14ac:dyDescent="0.3">
      <c r="D115" s="181"/>
    </row>
    <row r="116" spans="4:4" x14ac:dyDescent="0.3">
      <c r="D116" s="181"/>
    </row>
    <row r="117" spans="4:4" x14ac:dyDescent="0.3">
      <c r="D117" s="181"/>
    </row>
    <row r="118" spans="4:4" x14ac:dyDescent="0.3">
      <c r="D118" s="181"/>
    </row>
    <row r="119" spans="4:4" x14ac:dyDescent="0.3">
      <c r="D119" s="181"/>
    </row>
    <row r="120" spans="4:4" x14ac:dyDescent="0.3">
      <c r="D120" s="181"/>
    </row>
    <row r="121" spans="4:4" x14ac:dyDescent="0.3">
      <c r="D121" s="181"/>
    </row>
    <row r="122" spans="4:4" x14ac:dyDescent="0.3">
      <c r="D122" s="181"/>
    </row>
    <row r="123" spans="4:4" x14ac:dyDescent="0.3">
      <c r="D123" s="181"/>
    </row>
    <row r="124" spans="4:4" x14ac:dyDescent="0.3">
      <c r="D124" s="181"/>
    </row>
    <row r="125" spans="4:4" x14ac:dyDescent="0.3">
      <c r="D125" s="181"/>
    </row>
    <row r="126" spans="4:4" x14ac:dyDescent="0.3">
      <c r="D126" s="181"/>
    </row>
    <row r="127" spans="4:4" x14ac:dyDescent="0.3">
      <c r="D127" s="181"/>
    </row>
    <row r="128" spans="4:4" x14ac:dyDescent="0.3">
      <c r="D128" s="181"/>
    </row>
    <row r="129" spans="4:4" x14ac:dyDescent="0.3">
      <c r="D129" s="181"/>
    </row>
    <row r="130" spans="4:4" x14ac:dyDescent="0.3">
      <c r="D130" s="181"/>
    </row>
    <row r="131" spans="4:4" x14ac:dyDescent="0.3">
      <c r="D131" s="181"/>
    </row>
    <row r="132" spans="4:4" x14ac:dyDescent="0.3">
      <c r="D132" s="181"/>
    </row>
    <row r="133" spans="4:4" x14ac:dyDescent="0.3">
      <c r="D133" s="181"/>
    </row>
    <row r="134" spans="4:4" x14ac:dyDescent="0.3">
      <c r="D134" s="181"/>
    </row>
    <row r="135" spans="4:4" x14ac:dyDescent="0.3">
      <c r="D135" s="181"/>
    </row>
    <row r="136" spans="4:4" x14ac:dyDescent="0.3">
      <c r="D136" s="181"/>
    </row>
    <row r="137" spans="4:4" x14ac:dyDescent="0.3">
      <c r="D137" s="181"/>
    </row>
    <row r="138" spans="4:4" x14ac:dyDescent="0.3">
      <c r="D138" s="181"/>
    </row>
    <row r="139" spans="4:4" x14ac:dyDescent="0.3">
      <c r="D139" s="181"/>
    </row>
    <row r="140" spans="4:4" x14ac:dyDescent="0.3">
      <c r="D140" s="181"/>
    </row>
    <row r="141" spans="4:4" x14ac:dyDescent="0.3">
      <c r="D141" s="181"/>
    </row>
    <row r="142" spans="4:4" x14ac:dyDescent="0.3">
      <c r="D142" s="181"/>
    </row>
    <row r="143" spans="4:4" x14ac:dyDescent="0.3">
      <c r="D143" s="181"/>
    </row>
    <row r="144" spans="4:4" x14ac:dyDescent="0.3">
      <c r="D144" s="181"/>
    </row>
    <row r="145" spans="4:4" x14ac:dyDescent="0.3">
      <c r="D145" s="181"/>
    </row>
    <row r="146" spans="4:4" x14ac:dyDescent="0.3">
      <c r="D146" s="181"/>
    </row>
    <row r="147" spans="4:4" x14ac:dyDescent="0.3">
      <c r="D147" s="181"/>
    </row>
    <row r="148" spans="4:4" x14ac:dyDescent="0.3">
      <c r="D148" s="181"/>
    </row>
    <row r="149" spans="4:4" x14ac:dyDescent="0.3">
      <c r="D149" s="181"/>
    </row>
    <row r="150" spans="4:4" x14ac:dyDescent="0.3">
      <c r="D150" s="181"/>
    </row>
    <row r="151" spans="4:4" x14ac:dyDescent="0.3">
      <c r="D151" s="181"/>
    </row>
    <row r="152" spans="4:4" x14ac:dyDescent="0.3">
      <c r="D152" s="181"/>
    </row>
    <row r="153" spans="4:4" x14ac:dyDescent="0.3">
      <c r="D153" s="181"/>
    </row>
    <row r="154" spans="4:4" x14ac:dyDescent="0.3">
      <c r="D154" s="181"/>
    </row>
    <row r="155" spans="4:4" x14ac:dyDescent="0.3">
      <c r="D155" s="181"/>
    </row>
    <row r="156" spans="4:4" x14ac:dyDescent="0.3">
      <c r="D156" s="181"/>
    </row>
    <row r="157" spans="4:4" x14ac:dyDescent="0.3">
      <c r="D157" s="181"/>
    </row>
    <row r="158" spans="4:4" x14ac:dyDescent="0.3">
      <c r="D158" s="181"/>
    </row>
    <row r="159" spans="4:4" x14ac:dyDescent="0.3">
      <c r="D159" s="181"/>
    </row>
    <row r="160" spans="4:4" x14ac:dyDescent="0.3">
      <c r="D160" s="181"/>
    </row>
    <row r="161" spans="4:4" x14ac:dyDescent="0.3">
      <c r="D161" s="181"/>
    </row>
    <row r="162" spans="4:4" x14ac:dyDescent="0.3">
      <c r="D162" s="181"/>
    </row>
    <row r="163" spans="4:4" x14ac:dyDescent="0.3">
      <c r="D163" s="181"/>
    </row>
    <row r="164" spans="4:4" x14ac:dyDescent="0.3">
      <c r="D164" s="181"/>
    </row>
    <row r="165" spans="4:4" x14ac:dyDescent="0.3">
      <c r="D165" s="181"/>
    </row>
    <row r="166" spans="4:4" x14ac:dyDescent="0.3">
      <c r="D166" s="181"/>
    </row>
    <row r="167" spans="4:4" x14ac:dyDescent="0.3">
      <c r="D167" s="181"/>
    </row>
    <row r="168" spans="4:4" x14ac:dyDescent="0.3">
      <c r="D168" s="181"/>
    </row>
    <row r="169" spans="4:4" x14ac:dyDescent="0.3">
      <c r="D169" s="181"/>
    </row>
    <row r="170" spans="4:4" x14ac:dyDescent="0.3">
      <c r="D170" s="181"/>
    </row>
    <row r="171" spans="4:4" x14ac:dyDescent="0.3">
      <c r="D171" s="181"/>
    </row>
    <row r="172" spans="4:4" x14ac:dyDescent="0.3">
      <c r="D172" s="181"/>
    </row>
    <row r="173" spans="4:4" x14ac:dyDescent="0.3">
      <c r="D173" s="181"/>
    </row>
    <row r="174" spans="4:4" x14ac:dyDescent="0.3">
      <c r="D174" s="181"/>
    </row>
    <row r="175" spans="4:4" x14ac:dyDescent="0.3">
      <c r="D175" s="181"/>
    </row>
    <row r="176" spans="4:4" x14ac:dyDescent="0.3">
      <c r="D176" s="181"/>
    </row>
    <row r="177" spans="4:4" x14ac:dyDescent="0.3">
      <c r="D177" s="181"/>
    </row>
    <row r="178" spans="4:4" x14ac:dyDescent="0.3">
      <c r="D178" s="181"/>
    </row>
    <row r="179" spans="4:4" x14ac:dyDescent="0.3">
      <c r="D179" s="181"/>
    </row>
    <row r="180" spans="4:4" x14ac:dyDescent="0.3">
      <c r="D180" s="181"/>
    </row>
    <row r="181" spans="4:4" x14ac:dyDescent="0.3">
      <c r="D181" s="181"/>
    </row>
    <row r="182" spans="4:4" x14ac:dyDescent="0.3">
      <c r="D182" s="181"/>
    </row>
    <row r="183" spans="4:4" x14ac:dyDescent="0.3">
      <c r="D183" s="181"/>
    </row>
    <row r="184" spans="4:4" x14ac:dyDescent="0.3">
      <c r="D184" s="181"/>
    </row>
    <row r="185" spans="4:4" x14ac:dyDescent="0.3">
      <c r="D185" s="181"/>
    </row>
    <row r="186" spans="4:4" x14ac:dyDescent="0.3">
      <c r="D186" s="181"/>
    </row>
    <row r="187" spans="4:4" x14ac:dyDescent="0.3">
      <c r="D187" s="181"/>
    </row>
    <row r="188" spans="4:4" x14ac:dyDescent="0.3">
      <c r="D188" s="181"/>
    </row>
    <row r="189" spans="4:4" x14ac:dyDescent="0.3">
      <c r="D189" s="181"/>
    </row>
    <row r="190" spans="4:4" x14ac:dyDescent="0.3">
      <c r="D190" s="181"/>
    </row>
    <row r="191" spans="4:4" x14ac:dyDescent="0.3">
      <c r="D191" s="181"/>
    </row>
    <row r="192" spans="4:4" x14ac:dyDescent="0.3">
      <c r="D192" s="181"/>
    </row>
    <row r="193" spans="4:4" x14ac:dyDescent="0.3">
      <c r="D193" s="181"/>
    </row>
    <row r="194" spans="4:4" x14ac:dyDescent="0.3">
      <c r="D194" s="181"/>
    </row>
    <row r="195" spans="4:4" x14ac:dyDescent="0.3">
      <c r="D195" s="181"/>
    </row>
    <row r="196" spans="4:4" x14ac:dyDescent="0.3">
      <c r="D196" s="181"/>
    </row>
    <row r="197" spans="4:4" x14ac:dyDescent="0.3">
      <c r="D197" s="181"/>
    </row>
    <row r="198" spans="4:4" x14ac:dyDescent="0.3">
      <c r="D198" s="181"/>
    </row>
    <row r="199" spans="4:4" x14ac:dyDescent="0.3">
      <c r="D199" s="181"/>
    </row>
    <row r="200" spans="4:4" x14ac:dyDescent="0.3">
      <c r="D200" s="181"/>
    </row>
    <row r="201" spans="4:4" x14ac:dyDescent="0.3">
      <c r="D201" s="181"/>
    </row>
    <row r="202" spans="4:4" x14ac:dyDescent="0.3">
      <c r="D202" s="181"/>
    </row>
    <row r="203" spans="4:4" x14ac:dyDescent="0.3">
      <c r="D203" s="181"/>
    </row>
    <row r="204" spans="4:4" x14ac:dyDescent="0.3">
      <c r="D204" s="181"/>
    </row>
    <row r="205" spans="4:4" x14ac:dyDescent="0.3">
      <c r="D205" s="181"/>
    </row>
    <row r="206" spans="4:4" x14ac:dyDescent="0.3">
      <c r="D206" s="181"/>
    </row>
    <row r="207" spans="4:4" x14ac:dyDescent="0.3">
      <c r="D207" s="181"/>
    </row>
    <row r="208" spans="4:4" x14ac:dyDescent="0.3">
      <c r="D208" s="181"/>
    </row>
    <row r="209" spans="4:4" x14ac:dyDescent="0.3">
      <c r="D209" s="181"/>
    </row>
    <row r="210" spans="4:4" x14ac:dyDescent="0.3">
      <c r="D210" s="181"/>
    </row>
    <row r="211" spans="4:4" x14ac:dyDescent="0.3">
      <c r="D211" s="181"/>
    </row>
    <row r="212" spans="4:4" x14ac:dyDescent="0.3">
      <c r="D212" s="181"/>
    </row>
    <row r="213" spans="4:4" x14ac:dyDescent="0.3">
      <c r="D213" s="181"/>
    </row>
    <row r="214" spans="4:4" x14ac:dyDescent="0.3">
      <c r="D214" s="181"/>
    </row>
    <row r="215" spans="4:4" x14ac:dyDescent="0.3">
      <c r="D215" s="181"/>
    </row>
    <row r="216" spans="4:4" x14ac:dyDescent="0.3">
      <c r="D216" s="181"/>
    </row>
    <row r="217" spans="4:4" x14ac:dyDescent="0.3">
      <c r="D217" s="181"/>
    </row>
    <row r="218" spans="4:4" x14ac:dyDescent="0.3">
      <c r="D218" s="181"/>
    </row>
    <row r="219" spans="4:4" x14ac:dyDescent="0.3">
      <c r="D219" s="181"/>
    </row>
    <row r="220" spans="4:4" x14ac:dyDescent="0.3">
      <c r="D220" s="181"/>
    </row>
    <row r="221" spans="4:4" x14ac:dyDescent="0.3">
      <c r="D221" s="181"/>
    </row>
    <row r="222" spans="4:4" x14ac:dyDescent="0.3">
      <c r="D222" s="181"/>
    </row>
    <row r="223" spans="4:4" x14ac:dyDescent="0.3">
      <c r="D223" s="181"/>
    </row>
    <row r="224" spans="4:4" x14ac:dyDescent="0.3">
      <c r="D224" s="181"/>
    </row>
    <row r="225" spans="4:4" x14ac:dyDescent="0.3">
      <c r="D225" s="181"/>
    </row>
    <row r="226" spans="4:4" x14ac:dyDescent="0.3">
      <c r="D226" s="181"/>
    </row>
    <row r="227" spans="4:4" x14ac:dyDescent="0.3">
      <c r="D227" s="181"/>
    </row>
    <row r="228" spans="4:4" x14ac:dyDescent="0.3">
      <c r="D228" s="181"/>
    </row>
    <row r="229" spans="4:4" x14ac:dyDescent="0.3">
      <c r="D229" s="181"/>
    </row>
    <row r="230" spans="4:4" x14ac:dyDescent="0.3">
      <c r="D230" s="181"/>
    </row>
    <row r="231" spans="4:4" x14ac:dyDescent="0.3">
      <c r="D231" s="181"/>
    </row>
    <row r="232" spans="4:4" x14ac:dyDescent="0.3">
      <c r="D232" s="181"/>
    </row>
    <row r="233" spans="4:4" x14ac:dyDescent="0.3">
      <c r="D233" s="181"/>
    </row>
    <row r="234" spans="4:4" x14ac:dyDescent="0.3">
      <c r="D234" s="181"/>
    </row>
    <row r="235" spans="4:4" x14ac:dyDescent="0.3">
      <c r="D235" s="181"/>
    </row>
    <row r="236" spans="4:4" x14ac:dyDescent="0.3">
      <c r="D236" s="181"/>
    </row>
    <row r="237" spans="4:4" x14ac:dyDescent="0.3">
      <c r="D237" s="181"/>
    </row>
    <row r="238" spans="4:4" x14ac:dyDescent="0.3">
      <c r="D238" s="181"/>
    </row>
    <row r="239" spans="4:4" x14ac:dyDescent="0.3">
      <c r="D239" s="181"/>
    </row>
    <row r="240" spans="4:4" x14ac:dyDescent="0.3">
      <c r="D240" s="181"/>
    </row>
    <row r="241" spans="4:4" x14ac:dyDescent="0.3">
      <c r="D241" s="181"/>
    </row>
    <row r="242" spans="4:4" x14ac:dyDescent="0.3">
      <c r="D242" s="181"/>
    </row>
    <row r="243" spans="4:4" x14ac:dyDescent="0.3">
      <c r="D243" s="181"/>
    </row>
    <row r="244" spans="4:4" x14ac:dyDescent="0.3">
      <c r="D244" s="181"/>
    </row>
    <row r="245" spans="4:4" x14ac:dyDescent="0.3">
      <c r="D245" s="181"/>
    </row>
    <row r="246" spans="4:4" x14ac:dyDescent="0.3">
      <c r="D246" s="181"/>
    </row>
    <row r="247" spans="4:4" x14ac:dyDescent="0.3">
      <c r="D247" s="181"/>
    </row>
    <row r="248" spans="4:4" x14ac:dyDescent="0.3">
      <c r="D248" s="181"/>
    </row>
    <row r="249" spans="4:4" x14ac:dyDescent="0.3">
      <c r="D249" s="181"/>
    </row>
    <row r="250" spans="4:4" x14ac:dyDescent="0.3">
      <c r="D250" s="181"/>
    </row>
    <row r="251" spans="4:4" x14ac:dyDescent="0.3">
      <c r="D251" s="181"/>
    </row>
    <row r="252" spans="4:4" x14ac:dyDescent="0.3">
      <c r="D252" s="181"/>
    </row>
    <row r="253" spans="4:4" x14ac:dyDescent="0.3">
      <c r="D253" s="181"/>
    </row>
    <row r="254" spans="4:4" x14ac:dyDescent="0.3">
      <c r="D254" s="181"/>
    </row>
    <row r="255" spans="4:4" x14ac:dyDescent="0.3">
      <c r="D255" s="181"/>
    </row>
    <row r="256" spans="4:4" x14ac:dyDescent="0.3">
      <c r="D256" s="181"/>
    </row>
    <row r="257" spans="4:4" x14ac:dyDescent="0.3">
      <c r="D257" s="181"/>
    </row>
    <row r="258" spans="4:4" x14ac:dyDescent="0.3">
      <c r="D258" s="181"/>
    </row>
    <row r="259" spans="4:4" x14ac:dyDescent="0.3">
      <c r="D259" s="181"/>
    </row>
    <row r="260" spans="4:4" x14ac:dyDescent="0.3">
      <c r="D260" s="181"/>
    </row>
    <row r="261" spans="4:4" x14ac:dyDescent="0.3">
      <c r="D261" s="181"/>
    </row>
    <row r="262" spans="4:4" x14ac:dyDescent="0.3">
      <c r="D262" s="181"/>
    </row>
    <row r="263" spans="4:4" x14ac:dyDescent="0.3">
      <c r="D263" s="181"/>
    </row>
    <row r="264" spans="4:4" x14ac:dyDescent="0.3">
      <c r="D264" s="181"/>
    </row>
    <row r="265" spans="4:4" x14ac:dyDescent="0.3">
      <c r="D265" s="181"/>
    </row>
    <row r="266" spans="4:4" x14ac:dyDescent="0.3">
      <c r="D266" s="181"/>
    </row>
    <row r="267" spans="4:4" x14ac:dyDescent="0.3">
      <c r="D267" s="181"/>
    </row>
    <row r="268" spans="4:4" x14ac:dyDescent="0.3">
      <c r="D268" s="181"/>
    </row>
    <row r="269" spans="4:4" x14ac:dyDescent="0.3">
      <c r="D269" s="181"/>
    </row>
    <row r="270" spans="4:4" x14ac:dyDescent="0.3">
      <c r="D270" s="181"/>
    </row>
    <row r="271" spans="4:4" x14ac:dyDescent="0.3">
      <c r="D271" s="181"/>
    </row>
    <row r="272" spans="4:4" x14ac:dyDescent="0.3">
      <c r="D272" s="181"/>
    </row>
    <row r="273" spans="4:4" x14ac:dyDescent="0.3">
      <c r="D273" s="181"/>
    </row>
    <row r="274" spans="4:4" x14ac:dyDescent="0.3">
      <c r="D274" s="181"/>
    </row>
    <row r="275" spans="4:4" x14ac:dyDescent="0.3">
      <c r="D275" s="181"/>
    </row>
    <row r="276" spans="4:4" x14ac:dyDescent="0.3">
      <c r="D276" s="181"/>
    </row>
    <row r="277" spans="4:4" x14ac:dyDescent="0.3">
      <c r="D277" s="181"/>
    </row>
    <row r="278" spans="4:4" x14ac:dyDescent="0.3">
      <c r="D278" s="181"/>
    </row>
    <row r="279" spans="4:4" x14ac:dyDescent="0.3">
      <c r="D279" s="181"/>
    </row>
    <row r="280" spans="4:4" x14ac:dyDescent="0.3">
      <c r="D280" s="181"/>
    </row>
    <row r="281" spans="4:4" x14ac:dyDescent="0.3">
      <c r="D281" s="181"/>
    </row>
    <row r="282" spans="4:4" x14ac:dyDescent="0.3">
      <c r="D282" s="181"/>
    </row>
    <row r="283" spans="4:4" x14ac:dyDescent="0.3">
      <c r="D283" s="181"/>
    </row>
    <row r="284" spans="4:4" x14ac:dyDescent="0.3">
      <c r="D284" s="181"/>
    </row>
    <row r="285" spans="4:4" x14ac:dyDescent="0.3">
      <c r="D285" s="181"/>
    </row>
    <row r="286" spans="4:4" x14ac:dyDescent="0.3">
      <c r="D286" s="181"/>
    </row>
    <row r="287" spans="4:4" x14ac:dyDescent="0.3">
      <c r="D287" s="181"/>
    </row>
    <row r="288" spans="4:4" x14ac:dyDescent="0.3">
      <c r="D288" s="181"/>
    </row>
    <row r="289" spans="4:4" x14ac:dyDescent="0.3">
      <c r="D289" s="181"/>
    </row>
    <row r="290" spans="4:4" x14ac:dyDescent="0.3">
      <c r="D290" s="181"/>
    </row>
    <row r="291" spans="4:4" x14ac:dyDescent="0.3">
      <c r="D291" s="181"/>
    </row>
    <row r="292" spans="4:4" x14ac:dyDescent="0.3">
      <c r="D292" s="181"/>
    </row>
    <row r="293" spans="4:4" x14ac:dyDescent="0.3">
      <c r="D293" s="181"/>
    </row>
    <row r="294" spans="4:4" x14ac:dyDescent="0.3">
      <c r="D294" s="181"/>
    </row>
    <row r="295" spans="4:4" x14ac:dyDescent="0.3">
      <c r="D295" s="181"/>
    </row>
    <row r="296" spans="4:4" x14ac:dyDescent="0.3">
      <c r="D296" s="181"/>
    </row>
    <row r="297" spans="4:4" x14ac:dyDescent="0.3">
      <c r="D297" s="181"/>
    </row>
    <row r="298" spans="4:4" x14ac:dyDescent="0.3">
      <c r="D298" s="181"/>
    </row>
    <row r="299" spans="4:4" x14ac:dyDescent="0.3">
      <c r="D299" s="181"/>
    </row>
    <row r="300" spans="4:4" x14ac:dyDescent="0.3">
      <c r="D300" s="181"/>
    </row>
    <row r="301" spans="4:4" x14ac:dyDescent="0.3">
      <c r="D301" s="181"/>
    </row>
    <row r="302" spans="4:4" x14ac:dyDescent="0.3">
      <c r="D302" s="181"/>
    </row>
    <row r="303" spans="4:4" x14ac:dyDescent="0.3">
      <c r="D303" s="181"/>
    </row>
    <row r="304" spans="4:4" x14ac:dyDescent="0.3">
      <c r="D304" s="181"/>
    </row>
    <row r="305" spans="4:4" x14ac:dyDescent="0.3">
      <c r="D305" s="181"/>
    </row>
    <row r="306" spans="4:4" x14ac:dyDescent="0.3">
      <c r="D306" s="181"/>
    </row>
    <row r="307" spans="4:4" x14ac:dyDescent="0.3">
      <c r="D307" s="181"/>
    </row>
    <row r="308" spans="4:4" x14ac:dyDescent="0.3">
      <c r="D308" s="181"/>
    </row>
    <row r="309" spans="4:4" x14ac:dyDescent="0.3">
      <c r="D309" s="181"/>
    </row>
    <row r="310" spans="4:4" x14ac:dyDescent="0.3">
      <c r="D310" s="181"/>
    </row>
    <row r="311" spans="4:4" x14ac:dyDescent="0.3">
      <c r="D311" s="181"/>
    </row>
    <row r="312" spans="4:4" x14ac:dyDescent="0.3">
      <c r="D312" s="181"/>
    </row>
    <row r="313" spans="4:4" x14ac:dyDescent="0.3">
      <c r="D313" s="181"/>
    </row>
    <row r="314" spans="4:4" x14ac:dyDescent="0.3">
      <c r="D314" s="181"/>
    </row>
    <row r="315" spans="4:4" x14ac:dyDescent="0.3">
      <c r="D315" s="181"/>
    </row>
    <row r="316" spans="4:4" x14ac:dyDescent="0.3">
      <c r="D316" s="181"/>
    </row>
    <row r="317" spans="4:4" x14ac:dyDescent="0.3">
      <c r="D317" s="181"/>
    </row>
    <row r="318" spans="4:4" x14ac:dyDescent="0.3">
      <c r="D318" s="181"/>
    </row>
    <row r="319" spans="4:4" x14ac:dyDescent="0.3">
      <c r="D319" s="181"/>
    </row>
    <row r="320" spans="4:4" x14ac:dyDescent="0.3">
      <c r="D320" s="181"/>
    </row>
    <row r="321" spans="4:4" x14ac:dyDescent="0.3">
      <c r="D321" s="181"/>
    </row>
    <row r="322" spans="4:4" x14ac:dyDescent="0.3">
      <c r="D322" s="181"/>
    </row>
    <row r="323" spans="4:4" x14ac:dyDescent="0.3">
      <c r="D323" s="181"/>
    </row>
    <row r="324" spans="4:4" x14ac:dyDescent="0.3">
      <c r="D324" s="181"/>
    </row>
    <row r="325" spans="4:4" x14ac:dyDescent="0.3">
      <c r="D325" s="181"/>
    </row>
    <row r="326" spans="4:4" x14ac:dyDescent="0.3">
      <c r="D326" s="181"/>
    </row>
    <row r="327" spans="4:4" x14ac:dyDescent="0.3">
      <c r="D327" s="181"/>
    </row>
    <row r="328" spans="4:4" x14ac:dyDescent="0.3">
      <c r="D328" s="181"/>
    </row>
    <row r="329" spans="4:4" x14ac:dyDescent="0.3">
      <c r="D329" s="181"/>
    </row>
    <row r="330" spans="4:4" x14ac:dyDescent="0.3">
      <c r="D330" s="181"/>
    </row>
    <row r="331" spans="4:4" x14ac:dyDescent="0.3">
      <c r="D331" s="181"/>
    </row>
    <row r="332" spans="4:4" x14ac:dyDescent="0.3">
      <c r="D332" s="181"/>
    </row>
    <row r="333" spans="4:4" x14ac:dyDescent="0.3">
      <c r="D333" s="181"/>
    </row>
    <row r="334" spans="4:4" x14ac:dyDescent="0.3">
      <c r="D334" s="181"/>
    </row>
    <row r="335" spans="4:4" x14ac:dyDescent="0.3">
      <c r="D335" s="181"/>
    </row>
    <row r="336" spans="4:4" x14ac:dyDescent="0.3">
      <c r="D336" s="181"/>
    </row>
    <row r="337" spans="4:4" x14ac:dyDescent="0.3">
      <c r="D337" s="181"/>
    </row>
    <row r="338" spans="4:4" x14ac:dyDescent="0.3">
      <c r="D338" s="181"/>
    </row>
    <row r="339" spans="4:4" x14ac:dyDescent="0.3">
      <c r="D339" s="181"/>
    </row>
    <row r="340" spans="4:4" x14ac:dyDescent="0.3">
      <c r="D340" s="181"/>
    </row>
    <row r="341" spans="4:4" x14ac:dyDescent="0.3">
      <c r="D341" s="181"/>
    </row>
    <row r="342" spans="4:4" x14ac:dyDescent="0.3">
      <c r="D342" s="181"/>
    </row>
    <row r="343" spans="4:4" x14ac:dyDescent="0.3">
      <c r="D343" s="181"/>
    </row>
    <row r="344" spans="4:4" x14ac:dyDescent="0.3">
      <c r="D344" s="181"/>
    </row>
    <row r="345" spans="4:4" x14ac:dyDescent="0.3">
      <c r="D345" s="181"/>
    </row>
    <row r="346" spans="4:4" x14ac:dyDescent="0.3">
      <c r="D346" s="181"/>
    </row>
    <row r="347" spans="4:4" x14ac:dyDescent="0.3">
      <c r="D347" s="181"/>
    </row>
    <row r="348" spans="4:4" x14ac:dyDescent="0.3">
      <c r="D348" s="181"/>
    </row>
    <row r="349" spans="4:4" x14ac:dyDescent="0.3">
      <c r="D349" s="181"/>
    </row>
    <row r="350" spans="4:4" x14ac:dyDescent="0.3">
      <c r="D350" s="181"/>
    </row>
    <row r="351" spans="4:4" x14ac:dyDescent="0.3">
      <c r="D351" s="181"/>
    </row>
    <row r="352" spans="4:4" x14ac:dyDescent="0.3">
      <c r="D352" s="181"/>
    </row>
    <row r="353" spans="4:4" x14ac:dyDescent="0.3">
      <c r="D353" s="181"/>
    </row>
    <row r="354" spans="4:4" x14ac:dyDescent="0.3">
      <c r="D354" s="181"/>
    </row>
    <row r="355" spans="4:4" x14ac:dyDescent="0.3">
      <c r="D355" s="181"/>
    </row>
    <row r="356" spans="4:4" x14ac:dyDescent="0.3">
      <c r="D356" s="181"/>
    </row>
    <row r="357" spans="4:4" x14ac:dyDescent="0.3">
      <c r="D357" s="181"/>
    </row>
    <row r="358" spans="4:4" x14ac:dyDescent="0.3">
      <c r="D358" s="181"/>
    </row>
    <row r="359" spans="4:4" x14ac:dyDescent="0.3">
      <c r="D359" s="181"/>
    </row>
    <row r="360" spans="4:4" x14ac:dyDescent="0.3">
      <c r="D360" s="181"/>
    </row>
    <row r="361" spans="4:4" x14ac:dyDescent="0.3">
      <c r="D361" s="181"/>
    </row>
    <row r="362" spans="4:4" x14ac:dyDescent="0.3">
      <c r="D362" s="181"/>
    </row>
    <row r="363" spans="4:4" x14ac:dyDescent="0.3">
      <c r="D363" s="181"/>
    </row>
    <row r="364" spans="4:4" x14ac:dyDescent="0.3">
      <c r="D364" s="181"/>
    </row>
    <row r="365" spans="4:4" x14ac:dyDescent="0.3">
      <c r="D365" s="181"/>
    </row>
    <row r="366" spans="4:4" x14ac:dyDescent="0.3">
      <c r="D366" s="181"/>
    </row>
    <row r="367" spans="4:4" x14ac:dyDescent="0.3">
      <c r="D367" s="181"/>
    </row>
    <row r="368" spans="4:4" x14ac:dyDescent="0.3">
      <c r="D368" s="181"/>
    </row>
    <row r="369" spans="4:4" x14ac:dyDescent="0.3">
      <c r="D369" s="181"/>
    </row>
    <row r="370" spans="4:4" x14ac:dyDescent="0.3">
      <c r="D370" s="181"/>
    </row>
    <row r="371" spans="4:4" x14ac:dyDescent="0.3">
      <c r="D371" s="181"/>
    </row>
    <row r="372" spans="4:4" x14ac:dyDescent="0.3">
      <c r="D372" s="181"/>
    </row>
    <row r="373" spans="4:4" x14ac:dyDescent="0.3">
      <c r="D373" s="181"/>
    </row>
    <row r="374" spans="4:4" x14ac:dyDescent="0.3">
      <c r="D374" s="181"/>
    </row>
    <row r="375" spans="4:4" x14ac:dyDescent="0.3">
      <c r="D375" s="181"/>
    </row>
    <row r="376" spans="4:4" x14ac:dyDescent="0.3">
      <c r="D376" s="181"/>
    </row>
    <row r="377" spans="4:4" x14ac:dyDescent="0.3">
      <c r="D377" s="181"/>
    </row>
    <row r="378" spans="4:4" x14ac:dyDescent="0.3">
      <c r="D378" s="181"/>
    </row>
    <row r="379" spans="4:4" x14ac:dyDescent="0.3">
      <c r="D379" s="181"/>
    </row>
    <row r="380" spans="4:4" x14ac:dyDescent="0.3">
      <c r="D380" s="181"/>
    </row>
    <row r="381" spans="4:4" x14ac:dyDescent="0.3">
      <c r="D381" s="181"/>
    </row>
    <row r="382" spans="4:4" x14ac:dyDescent="0.3">
      <c r="D382" s="181"/>
    </row>
    <row r="383" spans="4:4" x14ac:dyDescent="0.3">
      <c r="D383" s="181"/>
    </row>
    <row r="384" spans="4:4" x14ac:dyDescent="0.3">
      <c r="D384" s="181"/>
    </row>
    <row r="385" spans="4:4" x14ac:dyDescent="0.3">
      <c r="D385" s="181"/>
    </row>
    <row r="386" spans="4:4" x14ac:dyDescent="0.3">
      <c r="D386" s="181"/>
    </row>
    <row r="387" spans="4:4" x14ac:dyDescent="0.3">
      <c r="D387" s="181"/>
    </row>
    <row r="388" spans="4:4" x14ac:dyDescent="0.3">
      <c r="D388" s="181"/>
    </row>
    <row r="389" spans="4:4" x14ac:dyDescent="0.3">
      <c r="D389" s="181"/>
    </row>
    <row r="390" spans="4:4" x14ac:dyDescent="0.3">
      <c r="D390" s="181"/>
    </row>
    <row r="391" spans="4:4" x14ac:dyDescent="0.3">
      <c r="D391" s="181"/>
    </row>
    <row r="392" spans="4:4" x14ac:dyDescent="0.3">
      <c r="D392" s="181"/>
    </row>
    <row r="393" spans="4:4" x14ac:dyDescent="0.3">
      <c r="D393" s="181"/>
    </row>
    <row r="394" spans="4:4" x14ac:dyDescent="0.3">
      <c r="D394" s="181"/>
    </row>
    <row r="395" spans="4:4" x14ac:dyDescent="0.3">
      <c r="D395" s="181"/>
    </row>
    <row r="396" spans="4:4" x14ac:dyDescent="0.3">
      <c r="D396" s="181"/>
    </row>
    <row r="397" spans="4:4" x14ac:dyDescent="0.3">
      <c r="D397" s="181"/>
    </row>
    <row r="398" spans="4:4" x14ac:dyDescent="0.3">
      <c r="D398" s="181"/>
    </row>
    <row r="399" spans="4:4" x14ac:dyDescent="0.3">
      <c r="D399" s="181"/>
    </row>
    <row r="400" spans="4:4" x14ac:dyDescent="0.3">
      <c r="D400" s="181"/>
    </row>
    <row r="401" spans="4:4" x14ac:dyDescent="0.3">
      <c r="D401" s="181"/>
    </row>
    <row r="402" spans="4:4" x14ac:dyDescent="0.3">
      <c r="D402" s="181"/>
    </row>
    <row r="403" spans="4:4" x14ac:dyDescent="0.3">
      <c r="D403" s="181"/>
    </row>
    <row r="404" spans="4:4" x14ac:dyDescent="0.3">
      <c r="D404" s="181"/>
    </row>
    <row r="405" spans="4:4" x14ac:dyDescent="0.3">
      <c r="D405" s="181"/>
    </row>
    <row r="406" spans="4:4" x14ac:dyDescent="0.3">
      <c r="D406" s="181"/>
    </row>
    <row r="407" spans="4:4" x14ac:dyDescent="0.3">
      <c r="D407" s="181"/>
    </row>
    <row r="408" spans="4:4" x14ac:dyDescent="0.3">
      <c r="D408" s="181"/>
    </row>
    <row r="409" spans="4:4" x14ac:dyDescent="0.3">
      <c r="D409" s="181"/>
    </row>
    <row r="410" spans="4:4" x14ac:dyDescent="0.3">
      <c r="D410" s="181"/>
    </row>
    <row r="411" spans="4:4" x14ac:dyDescent="0.3">
      <c r="D411" s="181"/>
    </row>
    <row r="412" spans="4:4" x14ac:dyDescent="0.3">
      <c r="D412" s="181"/>
    </row>
    <row r="413" spans="4:4" x14ac:dyDescent="0.3">
      <c r="D413" s="181"/>
    </row>
    <row r="414" spans="4:4" x14ac:dyDescent="0.3">
      <c r="D414" s="181"/>
    </row>
    <row r="415" spans="4:4" x14ac:dyDescent="0.3">
      <c r="D415" s="181"/>
    </row>
    <row r="416" spans="4:4" x14ac:dyDescent="0.3">
      <c r="D416" s="181"/>
    </row>
    <row r="417" spans="4:4" x14ac:dyDescent="0.3">
      <c r="D417" s="181"/>
    </row>
    <row r="418" spans="4:4" x14ac:dyDescent="0.3">
      <c r="D418" s="181"/>
    </row>
    <row r="419" spans="4:4" x14ac:dyDescent="0.3">
      <c r="D419" s="181"/>
    </row>
    <row r="420" spans="4:4" x14ac:dyDescent="0.3">
      <c r="D420" s="181"/>
    </row>
    <row r="421" spans="4:4" x14ac:dyDescent="0.3">
      <c r="D421" s="181"/>
    </row>
    <row r="422" spans="4:4" x14ac:dyDescent="0.3">
      <c r="D422" s="181"/>
    </row>
    <row r="423" spans="4:4" x14ac:dyDescent="0.3">
      <c r="D423" s="181"/>
    </row>
    <row r="424" spans="4:4" x14ac:dyDescent="0.3">
      <c r="D424" s="181"/>
    </row>
    <row r="425" spans="4:4" x14ac:dyDescent="0.3">
      <c r="D425" s="181"/>
    </row>
    <row r="426" spans="4:4" x14ac:dyDescent="0.3">
      <c r="D426" s="181"/>
    </row>
    <row r="427" spans="4:4" x14ac:dyDescent="0.3">
      <c r="D427" s="181"/>
    </row>
    <row r="428" spans="4:4" x14ac:dyDescent="0.3">
      <c r="D428" s="181"/>
    </row>
    <row r="429" spans="4:4" x14ac:dyDescent="0.3">
      <c r="D429" s="181"/>
    </row>
    <row r="430" spans="4:4" x14ac:dyDescent="0.3">
      <c r="D430" s="181"/>
    </row>
    <row r="431" spans="4:4" x14ac:dyDescent="0.3">
      <c r="D431" s="181"/>
    </row>
    <row r="432" spans="4:4" x14ac:dyDescent="0.3">
      <c r="D432" s="181"/>
    </row>
    <row r="433" spans="4:4" x14ac:dyDescent="0.3">
      <c r="D433" s="181"/>
    </row>
    <row r="434" spans="4:4" x14ac:dyDescent="0.3">
      <c r="D434" s="181"/>
    </row>
    <row r="435" spans="4:4" x14ac:dyDescent="0.3">
      <c r="D435" s="181"/>
    </row>
    <row r="436" spans="4:4" x14ac:dyDescent="0.3">
      <c r="D436" s="181"/>
    </row>
    <row r="437" spans="4:4" x14ac:dyDescent="0.3">
      <c r="D437" s="181"/>
    </row>
    <row r="438" spans="4:4" x14ac:dyDescent="0.3">
      <c r="D438" s="181"/>
    </row>
    <row r="439" spans="4:4" x14ac:dyDescent="0.3">
      <c r="D439" s="181"/>
    </row>
    <row r="440" spans="4:4" x14ac:dyDescent="0.3">
      <c r="D440" s="181"/>
    </row>
    <row r="441" spans="4:4" x14ac:dyDescent="0.3">
      <c r="D441" s="181"/>
    </row>
    <row r="442" spans="4:4" x14ac:dyDescent="0.3">
      <c r="D442" s="181"/>
    </row>
    <row r="443" spans="4:4" x14ac:dyDescent="0.3">
      <c r="D443" s="181"/>
    </row>
    <row r="444" spans="4:4" x14ac:dyDescent="0.3">
      <c r="D444" s="181"/>
    </row>
    <row r="445" spans="4:4" x14ac:dyDescent="0.3">
      <c r="D445" s="181"/>
    </row>
    <row r="446" spans="4:4" x14ac:dyDescent="0.3">
      <c r="D446" s="181"/>
    </row>
    <row r="447" spans="4:4" x14ac:dyDescent="0.3">
      <c r="D447" s="181"/>
    </row>
    <row r="448" spans="4:4" x14ac:dyDescent="0.3">
      <c r="D448" s="181"/>
    </row>
    <row r="449" spans="4:4" x14ac:dyDescent="0.3">
      <c r="D449" s="181"/>
    </row>
    <row r="450" spans="4:4" x14ac:dyDescent="0.3">
      <c r="D450" s="181"/>
    </row>
    <row r="451" spans="4:4" x14ac:dyDescent="0.3">
      <c r="D451" s="181"/>
    </row>
    <row r="452" spans="4:4" x14ac:dyDescent="0.3">
      <c r="D452" s="181"/>
    </row>
    <row r="453" spans="4:4" x14ac:dyDescent="0.3">
      <c r="D453" s="181"/>
    </row>
    <row r="454" spans="4:4" x14ac:dyDescent="0.3">
      <c r="D454" s="181"/>
    </row>
    <row r="455" spans="4:4" x14ac:dyDescent="0.3">
      <c r="D455" s="181"/>
    </row>
    <row r="456" spans="4:4" x14ac:dyDescent="0.3">
      <c r="D456" s="181"/>
    </row>
    <row r="457" spans="4:4" x14ac:dyDescent="0.3">
      <c r="D457" s="181"/>
    </row>
    <row r="458" spans="4:4" x14ac:dyDescent="0.3">
      <c r="D458" s="181"/>
    </row>
    <row r="459" spans="4:4" x14ac:dyDescent="0.3">
      <c r="D459" s="181"/>
    </row>
    <row r="460" spans="4:4" x14ac:dyDescent="0.3">
      <c r="D460" s="181"/>
    </row>
    <row r="461" spans="4:4" x14ac:dyDescent="0.3">
      <c r="D461" s="181"/>
    </row>
    <row r="462" spans="4:4" x14ac:dyDescent="0.3">
      <c r="D462" s="181"/>
    </row>
    <row r="463" spans="4:4" x14ac:dyDescent="0.3">
      <c r="D463" s="181"/>
    </row>
    <row r="464" spans="4:4" x14ac:dyDescent="0.3">
      <c r="D464" s="181"/>
    </row>
    <row r="465" spans="4:4" x14ac:dyDescent="0.3">
      <c r="D465" s="181"/>
    </row>
    <row r="466" spans="4:4" x14ac:dyDescent="0.3">
      <c r="D466" s="181"/>
    </row>
    <row r="467" spans="4:4" x14ac:dyDescent="0.3">
      <c r="D467" s="181"/>
    </row>
    <row r="468" spans="4:4" x14ac:dyDescent="0.3">
      <c r="D468" s="181"/>
    </row>
    <row r="469" spans="4:4" x14ac:dyDescent="0.3">
      <c r="D469" s="181"/>
    </row>
    <row r="470" spans="4:4" x14ac:dyDescent="0.3">
      <c r="D470" s="181"/>
    </row>
    <row r="471" spans="4:4" x14ac:dyDescent="0.3">
      <c r="D471" s="181"/>
    </row>
    <row r="472" spans="4:4" x14ac:dyDescent="0.3">
      <c r="D472" s="181"/>
    </row>
    <row r="473" spans="4:4" x14ac:dyDescent="0.3">
      <c r="D473" s="181"/>
    </row>
    <row r="474" spans="4:4" x14ac:dyDescent="0.3">
      <c r="D474" s="181"/>
    </row>
    <row r="475" spans="4:4" x14ac:dyDescent="0.3">
      <c r="D475" s="181"/>
    </row>
    <row r="476" spans="4:4" x14ac:dyDescent="0.3">
      <c r="D476" s="181"/>
    </row>
    <row r="477" spans="4:4" x14ac:dyDescent="0.3">
      <c r="D477" s="181"/>
    </row>
    <row r="478" spans="4:4" x14ac:dyDescent="0.3">
      <c r="D478" s="181"/>
    </row>
    <row r="479" spans="4:4" x14ac:dyDescent="0.3">
      <c r="D479" s="181"/>
    </row>
    <row r="480" spans="4:4" x14ac:dyDescent="0.3">
      <c r="D480" s="181"/>
    </row>
    <row r="481" spans="4:4" x14ac:dyDescent="0.3">
      <c r="D481" s="181"/>
    </row>
    <row r="482" spans="4:4" x14ac:dyDescent="0.3">
      <c r="D482" s="181"/>
    </row>
    <row r="483" spans="4:4" x14ac:dyDescent="0.3">
      <c r="D483" s="181"/>
    </row>
    <row r="484" spans="4:4" x14ac:dyDescent="0.3">
      <c r="D484" s="181"/>
    </row>
    <row r="485" spans="4:4" x14ac:dyDescent="0.3">
      <c r="D485" s="181"/>
    </row>
    <row r="486" spans="4:4" x14ac:dyDescent="0.3">
      <c r="D486" s="181"/>
    </row>
    <row r="487" spans="4:4" x14ac:dyDescent="0.3">
      <c r="D487" s="181"/>
    </row>
    <row r="488" spans="4:4" x14ac:dyDescent="0.3">
      <c r="D488" s="181"/>
    </row>
    <row r="489" spans="4:4" x14ac:dyDescent="0.3">
      <c r="D489" s="181"/>
    </row>
    <row r="490" spans="4:4" x14ac:dyDescent="0.3">
      <c r="D490" s="181"/>
    </row>
    <row r="491" spans="4:4" x14ac:dyDescent="0.3">
      <c r="D491" s="181"/>
    </row>
    <row r="492" spans="4:4" x14ac:dyDescent="0.3">
      <c r="D492" s="181"/>
    </row>
    <row r="493" spans="4:4" x14ac:dyDescent="0.3">
      <c r="D493" s="181"/>
    </row>
    <row r="494" spans="4:4" x14ac:dyDescent="0.3">
      <c r="D494" s="181"/>
    </row>
    <row r="495" spans="4:4" x14ac:dyDescent="0.3">
      <c r="D495" s="181"/>
    </row>
    <row r="496" spans="4:4" x14ac:dyDescent="0.3">
      <c r="D496" s="181"/>
    </row>
    <row r="497" spans="4:4" x14ac:dyDescent="0.3">
      <c r="D497" s="181"/>
    </row>
    <row r="498" spans="4:4" x14ac:dyDescent="0.3">
      <c r="D498" s="181"/>
    </row>
    <row r="499" spans="4:4" x14ac:dyDescent="0.3">
      <c r="D499" s="181"/>
    </row>
    <row r="500" spans="4:4" x14ac:dyDescent="0.3">
      <c r="D500" s="181"/>
    </row>
    <row r="501" spans="4:4" x14ac:dyDescent="0.3">
      <c r="D501" s="181"/>
    </row>
    <row r="502" spans="4:4" x14ac:dyDescent="0.3">
      <c r="D502" s="181"/>
    </row>
    <row r="503" spans="4:4" x14ac:dyDescent="0.3">
      <c r="D503" s="181"/>
    </row>
    <row r="504" spans="4:4" x14ac:dyDescent="0.3">
      <c r="D504" s="181"/>
    </row>
    <row r="505" spans="4:4" x14ac:dyDescent="0.3">
      <c r="D505" s="181"/>
    </row>
    <row r="506" spans="4:4" x14ac:dyDescent="0.3">
      <c r="D506" s="181"/>
    </row>
    <row r="507" spans="4:4" x14ac:dyDescent="0.3">
      <c r="D507" s="181"/>
    </row>
    <row r="508" spans="4:4" x14ac:dyDescent="0.3">
      <c r="D508" s="181"/>
    </row>
    <row r="509" spans="4:4" x14ac:dyDescent="0.3">
      <c r="D509" s="181"/>
    </row>
    <row r="510" spans="4:4" x14ac:dyDescent="0.3">
      <c r="D510" s="181"/>
    </row>
    <row r="511" spans="4:4" x14ac:dyDescent="0.3">
      <c r="D511" s="181"/>
    </row>
    <row r="512" spans="4:4" x14ac:dyDescent="0.3">
      <c r="D512" s="181"/>
    </row>
    <row r="513" spans="4:4" x14ac:dyDescent="0.3">
      <c r="D513" s="181"/>
    </row>
    <row r="514" spans="4:4" x14ac:dyDescent="0.3">
      <c r="D514" s="181"/>
    </row>
    <row r="515" spans="4:4" x14ac:dyDescent="0.3">
      <c r="D515" s="181"/>
    </row>
    <row r="516" spans="4:4" x14ac:dyDescent="0.3">
      <c r="D516" s="181"/>
    </row>
    <row r="517" spans="4:4" x14ac:dyDescent="0.3">
      <c r="D517" s="181"/>
    </row>
    <row r="518" spans="4:4" x14ac:dyDescent="0.3">
      <c r="D518" s="181"/>
    </row>
    <row r="519" spans="4:4" x14ac:dyDescent="0.3">
      <c r="D519" s="181"/>
    </row>
    <row r="520" spans="4:4" x14ac:dyDescent="0.3">
      <c r="D520" s="181"/>
    </row>
    <row r="521" spans="4:4" x14ac:dyDescent="0.3">
      <c r="D521" s="181"/>
    </row>
    <row r="522" spans="4:4" x14ac:dyDescent="0.3">
      <c r="D522" s="181"/>
    </row>
    <row r="523" spans="4:4" x14ac:dyDescent="0.3">
      <c r="D523" s="181"/>
    </row>
    <row r="524" spans="4:4" x14ac:dyDescent="0.3">
      <c r="D524" s="181"/>
    </row>
    <row r="525" spans="4:4" x14ac:dyDescent="0.3">
      <c r="D525" s="181"/>
    </row>
    <row r="526" spans="4:4" x14ac:dyDescent="0.3">
      <c r="D526" s="181"/>
    </row>
    <row r="527" spans="4:4" x14ac:dyDescent="0.3">
      <c r="D527" s="181"/>
    </row>
    <row r="528" spans="4:4" x14ac:dyDescent="0.3">
      <c r="D528" s="181"/>
    </row>
    <row r="529" spans="4:4" x14ac:dyDescent="0.3">
      <c r="D529" s="181"/>
    </row>
    <row r="530" spans="4:4" x14ac:dyDescent="0.3">
      <c r="D530" s="181"/>
    </row>
    <row r="531" spans="4:4" x14ac:dyDescent="0.3">
      <c r="D531" s="181"/>
    </row>
    <row r="532" spans="4:4" x14ac:dyDescent="0.3">
      <c r="D532" s="181"/>
    </row>
    <row r="533" spans="4:4" x14ac:dyDescent="0.3">
      <c r="D533" s="181"/>
    </row>
    <row r="534" spans="4:4" x14ac:dyDescent="0.3">
      <c r="D534" s="181"/>
    </row>
    <row r="535" spans="4:4" x14ac:dyDescent="0.3">
      <c r="D535" s="181"/>
    </row>
    <row r="536" spans="4:4" x14ac:dyDescent="0.3">
      <c r="D536" s="181"/>
    </row>
    <row r="537" spans="4:4" x14ac:dyDescent="0.3">
      <c r="D537" s="181"/>
    </row>
    <row r="538" spans="4:4" x14ac:dyDescent="0.3">
      <c r="D538" s="181"/>
    </row>
    <row r="539" spans="4:4" x14ac:dyDescent="0.3">
      <c r="D539" s="181"/>
    </row>
    <row r="540" spans="4:4" x14ac:dyDescent="0.3">
      <c r="D540" s="181"/>
    </row>
    <row r="541" spans="4:4" x14ac:dyDescent="0.3">
      <c r="D541" s="181"/>
    </row>
    <row r="542" spans="4:4" x14ac:dyDescent="0.3">
      <c r="D542" s="181"/>
    </row>
    <row r="543" spans="4:4" x14ac:dyDescent="0.3">
      <c r="D543" s="181"/>
    </row>
    <row r="544" spans="4:4" x14ac:dyDescent="0.3">
      <c r="D544" s="181"/>
    </row>
    <row r="545" spans="4:4" x14ac:dyDescent="0.3">
      <c r="D545" s="181"/>
    </row>
    <row r="546" spans="4:4" x14ac:dyDescent="0.3">
      <c r="D546" s="181"/>
    </row>
    <row r="547" spans="4:4" x14ac:dyDescent="0.3">
      <c r="D547" s="181"/>
    </row>
    <row r="548" spans="4:4" x14ac:dyDescent="0.3">
      <c r="D548" s="181"/>
    </row>
    <row r="549" spans="4:4" x14ac:dyDescent="0.3">
      <c r="D549" s="181"/>
    </row>
    <row r="550" spans="4:4" x14ac:dyDescent="0.3">
      <c r="D550" s="181"/>
    </row>
    <row r="551" spans="4:4" x14ac:dyDescent="0.3">
      <c r="D551" s="181"/>
    </row>
    <row r="552" spans="4:4" x14ac:dyDescent="0.3">
      <c r="D552" s="181"/>
    </row>
    <row r="553" spans="4:4" x14ac:dyDescent="0.3">
      <c r="D553" s="181"/>
    </row>
    <row r="554" spans="4:4" x14ac:dyDescent="0.3">
      <c r="D554" s="181"/>
    </row>
    <row r="555" spans="4:4" x14ac:dyDescent="0.3">
      <c r="D555" s="181"/>
    </row>
    <row r="556" spans="4:4" x14ac:dyDescent="0.3">
      <c r="D556" s="181"/>
    </row>
    <row r="557" spans="4:4" x14ac:dyDescent="0.3">
      <c r="D557" s="181"/>
    </row>
    <row r="558" spans="4:4" x14ac:dyDescent="0.3">
      <c r="D558" s="181"/>
    </row>
    <row r="559" spans="4:4" x14ac:dyDescent="0.3">
      <c r="D559" s="181"/>
    </row>
    <row r="560" spans="4:4" x14ac:dyDescent="0.3">
      <c r="D560" s="181"/>
    </row>
    <row r="561" spans="4:4" x14ac:dyDescent="0.3">
      <c r="D561" s="181"/>
    </row>
    <row r="562" spans="4:4" x14ac:dyDescent="0.3">
      <c r="D562" s="181"/>
    </row>
    <row r="563" spans="4:4" x14ac:dyDescent="0.3">
      <c r="D563" s="181"/>
    </row>
    <row r="564" spans="4:4" x14ac:dyDescent="0.3">
      <c r="D564" s="181"/>
    </row>
    <row r="565" spans="4:4" x14ac:dyDescent="0.3">
      <c r="D565" s="181"/>
    </row>
    <row r="566" spans="4:4" x14ac:dyDescent="0.3">
      <c r="D566" s="181"/>
    </row>
    <row r="567" spans="4:4" x14ac:dyDescent="0.3">
      <c r="D567" s="181"/>
    </row>
    <row r="568" spans="4:4" x14ac:dyDescent="0.3">
      <c r="D568" s="181"/>
    </row>
    <row r="569" spans="4:4" x14ac:dyDescent="0.3">
      <c r="D569" s="181"/>
    </row>
    <row r="570" spans="4:4" x14ac:dyDescent="0.3">
      <c r="D570" s="181"/>
    </row>
    <row r="571" spans="4:4" x14ac:dyDescent="0.3">
      <c r="D571" s="181"/>
    </row>
    <row r="572" spans="4:4" x14ac:dyDescent="0.3">
      <c r="D572" s="181"/>
    </row>
    <row r="573" spans="4:4" x14ac:dyDescent="0.3">
      <c r="D573" s="181"/>
    </row>
    <row r="574" spans="4:4" x14ac:dyDescent="0.3">
      <c r="D574" s="181"/>
    </row>
    <row r="575" spans="4:4" x14ac:dyDescent="0.3">
      <c r="D575" s="181"/>
    </row>
    <row r="576" spans="4:4" x14ac:dyDescent="0.3">
      <c r="D576" s="181"/>
    </row>
    <row r="577" spans="4:4" x14ac:dyDescent="0.3">
      <c r="D577" s="181"/>
    </row>
    <row r="578" spans="4:4" x14ac:dyDescent="0.3">
      <c r="D578" s="181"/>
    </row>
    <row r="579" spans="4:4" x14ac:dyDescent="0.3">
      <c r="D579" s="181"/>
    </row>
    <row r="580" spans="4:4" x14ac:dyDescent="0.3">
      <c r="D580" s="181"/>
    </row>
    <row r="581" spans="4:4" x14ac:dyDescent="0.3">
      <c r="D581" s="181"/>
    </row>
    <row r="582" spans="4:4" x14ac:dyDescent="0.3">
      <c r="D582" s="181"/>
    </row>
    <row r="583" spans="4:4" x14ac:dyDescent="0.3">
      <c r="D583" s="181"/>
    </row>
    <row r="584" spans="4:4" x14ac:dyDescent="0.3">
      <c r="D584" s="181"/>
    </row>
    <row r="585" spans="4:4" x14ac:dyDescent="0.3">
      <c r="D585" s="181"/>
    </row>
    <row r="586" spans="4:4" x14ac:dyDescent="0.3">
      <c r="D586" s="181"/>
    </row>
    <row r="587" spans="4:4" x14ac:dyDescent="0.3">
      <c r="D587" s="181"/>
    </row>
    <row r="588" spans="4:4" x14ac:dyDescent="0.3">
      <c r="D588" s="181"/>
    </row>
    <row r="589" spans="4:4" x14ac:dyDescent="0.3">
      <c r="D589" s="181"/>
    </row>
    <row r="590" spans="4:4" x14ac:dyDescent="0.3">
      <c r="D590" s="181"/>
    </row>
    <row r="591" spans="4:4" x14ac:dyDescent="0.3">
      <c r="D591" s="181"/>
    </row>
    <row r="592" spans="4:4" x14ac:dyDescent="0.3">
      <c r="D592" s="181"/>
    </row>
    <row r="593" spans="4:4" x14ac:dyDescent="0.3">
      <c r="D593" s="181"/>
    </row>
    <row r="594" spans="4:4" x14ac:dyDescent="0.3">
      <c r="D594" s="181"/>
    </row>
    <row r="595" spans="4:4" x14ac:dyDescent="0.3">
      <c r="D595" s="181"/>
    </row>
    <row r="596" spans="4:4" x14ac:dyDescent="0.3">
      <c r="D596" s="181"/>
    </row>
    <row r="597" spans="4:4" x14ac:dyDescent="0.3">
      <c r="D597" s="181"/>
    </row>
    <row r="598" spans="4:4" x14ac:dyDescent="0.3">
      <c r="D598" s="181"/>
    </row>
    <row r="599" spans="4:4" x14ac:dyDescent="0.3">
      <c r="D599" s="181"/>
    </row>
    <row r="600" spans="4:4" x14ac:dyDescent="0.3">
      <c r="D600" s="181"/>
    </row>
    <row r="601" spans="4:4" x14ac:dyDescent="0.3">
      <c r="D601" s="181"/>
    </row>
    <row r="602" spans="4:4" x14ac:dyDescent="0.3">
      <c r="D602" s="181"/>
    </row>
    <row r="603" spans="4:4" x14ac:dyDescent="0.3">
      <c r="D603" s="181"/>
    </row>
    <row r="604" spans="4:4" x14ac:dyDescent="0.3">
      <c r="D604" s="181"/>
    </row>
    <row r="605" spans="4:4" x14ac:dyDescent="0.3">
      <c r="D605" s="181"/>
    </row>
    <row r="606" spans="4:4" x14ac:dyDescent="0.3">
      <c r="D606" s="181"/>
    </row>
    <row r="607" spans="4:4" x14ac:dyDescent="0.3">
      <c r="D607" s="181"/>
    </row>
    <row r="608" spans="4:4" x14ac:dyDescent="0.3">
      <c r="D608" s="181"/>
    </row>
    <row r="609" spans="4:4" x14ac:dyDescent="0.3">
      <c r="D609" s="181"/>
    </row>
    <row r="610" spans="4:4" x14ac:dyDescent="0.3">
      <c r="D610" s="181"/>
    </row>
    <row r="611" spans="4:4" x14ac:dyDescent="0.3">
      <c r="D611" s="181"/>
    </row>
    <row r="612" spans="4:4" x14ac:dyDescent="0.3">
      <c r="D612" s="181"/>
    </row>
    <row r="613" spans="4:4" x14ac:dyDescent="0.3">
      <c r="D613" s="181"/>
    </row>
    <row r="614" spans="4:4" x14ac:dyDescent="0.3">
      <c r="D614" s="181"/>
    </row>
    <row r="615" spans="4:4" x14ac:dyDescent="0.3">
      <c r="D615" s="181"/>
    </row>
    <row r="616" spans="4:4" x14ac:dyDescent="0.3">
      <c r="D616" s="181"/>
    </row>
    <row r="617" spans="4:4" x14ac:dyDescent="0.3">
      <c r="D617" s="181"/>
    </row>
    <row r="618" spans="4:4" x14ac:dyDescent="0.3">
      <c r="D618" s="181"/>
    </row>
    <row r="619" spans="4:4" x14ac:dyDescent="0.3">
      <c r="D619" s="181"/>
    </row>
    <row r="620" spans="4:4" x14ac:dyDescent="0.3">
      <c r="D620" s="181"/>
    </row>
    <row r="621" spans="4:4" x14ac:dyDescent="0.3">
      <c r="D621" s="181"/>
    </row>
    <row r="622" spans="4:4" x14ac:dyDescent="0.3">
      <c r="D622" s="181"/>
    </row>
    <row r="623" spans="4:4" x14ac:dyDescent="0.3">
      <c r="D623" s="181"/>
    </row>
    <row r="624" spans="4:4" x14ac:dyDescent="0.3">
      <c r="D624" s="181"/>
    </row>
    <row r="625" spans="4:4" x14ac:dyDescent="0.3">
      <c r="D625" s="181"/>
    </row>
    <row r="626" spans="4:4" x14ac:dyDescent="0.3">
      <c r="D626" s="181"/>
    </row>
    <row r="627" spans="4:4" x14ac:dyDescent="0.3">
      <c r="D627" s="181"/>
    </row>
    <row r="628" spans="4:4" x14ac:dyDescent="0.3">
      <c r="D628" s="181"/>
    </row>
    <row r="629" spans="4:4" x14ac:dyDescent="0.3">
      <c r="D629" s="181"/>
    </row>
    <row r="630" spans="4:4" x14ac:dyDescent="0.3">
      <c r="D630" s="181"/>
    </row>
    <row r="631" spans="4:4" x14ac:dyDescent="0.3">
      <c r="D631" s="181"/>
    </row>
    <row r="632" spans="4:4" x14ac:dyDescent="0.3">
      <c r="D632" s="181"/>
    </row>
    <row r="633" spans="4:4" x14ac:dyDescent="0.3">
      <c r="D633" s="181"/>
    </row>
    <row r="634" spans="4:4" x14ac:dyDescent="0.3">
      <c r="D634" s="181"/>
    </row>
    <row r="635" spans="4:4" x14ac:dyDescent="0.3">
      <c r="D635" s="181"/>
    </row>
    <row r="636" spans="4:4" x14ac:dyDescent="0.3">
      <c r="D636" s="181"/>
    </row>
    <row r="637" spans="4:4" x14ac:dyDescent="0.3">
      <c r="D637" s="181"/>
    </row>
    <row r="638" spans="4:4" x14ac:dyDescent="0.3">
      <c r="D638" s="181"/>
    </row>
    <row r="639" spans="4:4" x14ac:dyDescent="0.3">
      <c r="D639" s="181"/>
    </row>
    <row r="640" spans="4:4" x14ac:dyDescent="0.3">
      <c r="D640" s="181"/>
    </row>
    <row r="641" spans="4:4" x14ac:dyDescent="0.3">
      <c r="D641" s="181"/>
    </row>
    <row r="642" spans="4:4" x14ac:dyDescent="0.3">
      <c r="D642" s="181"/>
    </row>
    <row r="643" spans="4:4" x14ac:dyDescent="0.3">
      <c r="D643" s="181"/>
    </row>
    <row r="644" spans="4:4" x14ac:dyDescent="0.3">
      <c r="D644" s="181"/>
    </row>
    <row r="645" spans="4:4" x14ac:dyDescent="0.3">
      <c r="D645" s="181"/>
    </row>
    <row r="646" spans="4:4" x14ac:dyDescent="0.3">
      <c r="D646" s="181"/>
    </row>
    <row r="647" spans="4:4" x14ac:dyDescent="0.3">
      <c r="D647" s="181"/>
    </row>
    <row r="648" spans="4:4" x14ac:dyDescent="0.3">
      <c r="D648" s="181"/>
    </row>
    <row r="649" spans="4:4" x14ac:dyDescent="0.3">
      <c r="D649" s="181"/>
    </row>
    <row r="650" spans="4:4" x14ac:dyDescent="0.3">
      <c r="D650" s="181"/>
    </row>
    <row r="651" spans="4:4" x14ac:dyDescent="0.3">
      <c r="D651" s="181"/>
    </row>
    <row r="652" spans="4:4" x14ac:dyDescent="0.3">
      <c r="D652" s="181"/>
    </row>
    <row r="653" spans="4:4" x14ac:dyDescent="0.3">
      <c r="D653" s="181"/>
    </row>
    <row r="654" spans="4:4" x14ac:dyDescent="0.3">
      <c r="D654" s="181"/>
    </row>
    <row r="655" spans="4:4" x14ac:dyDescent="0.3">
      <c r="D655" s="181"/>
    </row>
    <row r="656" spans="4:4" x14ac:dyDescent="0.3">
      <c r="D656" s="181"/>
    </row>
    <row r="657" spans="4:4" x14ac:dyDescent="0.3">
      <c r="D657" s="181"/>
    </row>
    <row r="658" spans="4:4" x14ac:dyDescent="0.3">
      <c r="D658" s="181"/>
    </row>
    <row r="659" spans="4:4" x14ac:dyDescent="0.3">
      <c r="D659" s="181"/>
    </row>
    <row r="660" spans="4:4" x14ac:dyDescent="0.3">
      <c r="D660" s="181"/>
    </row>
    <row r="661" spans="4:4" x14ac:dyDescent="0.3">
      <c r="D661" s="181"/>
    </row>
    <row r="662" spans="4:4" x14ac:dyDescent="0.3">
      <c r="D662" s="181"/>
    </row>
    <row r="663" spans="4:4" x14ac:dyDescent="0.3">
      <c r="D663" s="181"/>
    </row>
    <row r="664" spans="4:4" x14ac:dyDescent="0.3">
      <c r="D664" s="181"/>
    </row>
    <row r="665" spans="4:4" x14ac:dyDescent="0.3">
      <c r="D665" s="181"/>
    </row>
    <row r="666" spans="4:4" x14ac:dyDescent="0.3">
      <c r="D666" s="181"/>
    </row>
    <row r="667" spans="4:4" x14ac:dyDescent="0.3">
      <c r="D667" s="181"/>
    </row>
    <row r="668" spans="4:4" x14ac:dyDescent="0.3">
      <c r="D668" s="181"/>
    </row>
    <row r="669" spans="4:4" x14ac:dyDescent="0.3">
      <c r="D669" s="181"/>
    </row>
    <row r="670" spans="4:4" x14ac:dyDescent="0.3">
      <c r="D670" s="181"/>
    </row>
    <row r="671" spans="4:4" x14ac:dyDescent="0.3">
      <c r="D671" s="181"/>
    </row>
    <row r="672" spans="4:4" x14ac:dyDescent="0.3">
      <c r="D672" s="181"/>
    </row>
    <row r="673" spans="4:4" x14ac:dyDescent="0.3">
      <c r="D673" s="181"/>
    </row>
    <row r="674" spans="4:4" x14ac:dyDescent="0.3">
      <c r="D674" s="181"/>
    </row>
    <row r="675" spans="4:4" x14ac:dyDescent="0.3">
      <c r="D675" s="181"/>
    </row>
    <row r="676" spans="4:4" x14ac:dyDescent="0.3">
      <c r="D676" s="181"/>
    </row>
    <row r="677" spans="4:4" x14ac:dyDescent="0.3">
      <c r="D677" s="181"/>
    </row>
    <row r="678" spans="4:4" x14ac:dyDescent="0.3">
      <c r="D678" s="181"/>
    </row>
    <row r="679" spans="4:4" x14ac:dyDescent="0.3">
      <c r="D679" s="181"/>
    </row>
    <row r="680" spans="4:4" x14ac:dyDescent="0.3">
      <c r="D680" s="181"/>
    </row>
    <row r="681" spans="4:4" x14ac:dyDescent="0.3">
      <c r="D681" s="181"/>
    </row>
    <row r="682" spans="4:4" x14ac:dyDescent="0.3">
      <c r="D682" s="181"/>
    </row>
    <row r="683" spans="4:4" x14ac:dyDescent="0.3">
      <c r="D683" s="181"/>
    </row>
    <row r="684" spans="4:4" x14ac:dyDescent="0.3">
      <c r="D684" s="181"/>
    </row>
    <row r="685" spans="4:4" x14ac:dyDescent="0.3">
      <c r="D685" s="181"/>
    </row>
    <row r="686" spans="4:4" x14ac:dyDescent="0.3">
      <c r="D686" s="181"/>
    </row>
    <row r="687" spans="4:4" x14ac:dyDescent="0.3">
      <c r="D687" s="181"/>
    </row>
    <row r="688" spans="4:4" x14ac:dyDescent="0.3">
      <c r="D688" s="181"/>
    </row>
    <row r="689" spans="4:4" x14ac:dyDescent="0.3">
      <c r="D689" s="181"/>
    </row>
    <row r="690" spans="4:4" x14ac:dyDescent="0.3">
      <c r="D690" s="181"/>
    </row>
    <row r="691" spans="4:4" x14ac:dyDescent="0.3">
      <c r="D691" s="181"/>
    </row>
    <row r="692" spans="4:4" x14ac:dyDescent="0.3">
      <c r="D692" s="181"/>
    </row>
    <row r="693" spans="4:4" x14ac:dyDescent="0.3">
      <c r="D693" s="181"/>
    </row>
    <row r="694" spans="4:4" x14ac:dyDescent="0.3">
      <c r="D694" s="181"/>
    </row>
    <row r="695" spans="4:4" x14ac:dyDescent="0.3">
      <c r="D695" s="181"/>
    </row>
    <row r="696" spans="4:4" x14ac:dyDescent="0.3">
      <c r="D696" s="181"/>
    </row>
    <row r="697" spans="4:4" x14ac:dyDescent="0.3">
      <c r="D697" s="181"/>
    </row>
    <row r="698" spans="4:4" x14ac:dyDescent="0.3">
      <c r="D698" s="181"/>
    </row>
    <row r="699" spans="4:4" x14ac:dyDescent="0.3">
      <c r="D699" s="181"/>
    </row>
    <row r="700" spans="4:4" x14ac:dyDescent="0.3">
      <c r="D700" s="181"/>
    </row>
    <row r="701" spans="4:4" x14ac:dyDescent="0.3">
      <c r="D701" s="181"/>
    </row>
    <row r="702" spans="4:4" x14ac:dyDescent="0.3">
      <c r="D702" s="181"/>
    </row>
    <row r="703" spans="4:4" x14ac:dyDescent="0.3">
      <c r="D703" s="181"/>
    </row>
    <row r="704" spans="4:4" x14ac:dyDescent="0.3">
      <c r="D704" s="181"/>
    </row>
    <row r="705" spans="4:4" x14ac:dyDescent="0.3">
      <c r="D705" s="181"/>
    </row>
    <row r="706" spans="4:4" x14ac:dyDescent="0.3">
      <c r="D706" s="181"/>
    </row>
    <row r="707" spans="4:4" x14ac:dyDescent="0.3">
      <c r="D707" s="181"/>
    </row>
    <row r="708" spans="4:4" x14ac:dyDescent="0.3">
      <c r="D708" s="181"/>
    </row>
    <row r="709" spans="4:4" x14ac:dyDescent="0.3">
      <c r="D709" s="181"/>
    </row>
    <row r="710" spans="4:4" x14ac:dyDescent="0.3">
      <c r="D710" s="181"/>
    </row>
    <row r="711" spans="4:4" x14ac:dyDescent="0.3">
      <c r="D711" s="181"/>
    </row>
    <row r="712" spans="4:4" x14ac:dyDescent="0.3">
      <c r="D712" s="181"/>
    </row>
    <row r="713" spans="4:4" x14ac:dyDescent="0.3">
      <c r="D713" s="181"/>
    </row>
    <row r="714" spans="4:4" x14ac:dyDescent="0.3">
      <c r="D714" s="181"/>
    </row>
    <row r="715" spans="4:4" x14ac:dyDescent="0.3">
      <c r="D715" s="181"/>
    </row>
    <row r="716" spans="4:4" x14ac:dyDescent="0.3">
      <c r="D716" s="181"/>
    </row>
    <row r="717" spans="4:4" x14ac:dyDescent="0.3">
      <c r="D717" s="181"/>
    </row>
    <row r="718" spans="4:4" x14ac:dyDescent="0.3">
      <c r="D718" s="181"/>
    </row>
    <row r="719" spans="4:4" x14ac:dyDescent="0.3">
      <c r="D719" s="181"/>
    </row>
    <row r="720" spans="4:4" x14ac:dyDescent="0.3">
      <c r="D720" s="181"/>
    </row>
    <row r="721" spans="4:4" x14ac:dyDescent="0.3">
      <c r="D721" s="181"/>
    </row>
    <row r="722" spans="4:4" x14ac:dyDescent="0.3">
      <c r="D722" s="181"/>
    </row>
    <row r="723" spans="4:4" x14ac:dyDescent="0.3">
      <c r="D723" s="181"/>
    </row>
    <row r="724" spans="4:4" x14ac:dyDescent="0.3">
      <c r="D724" s="181"/>
    </row>
    <row r="725" spans="4:4" x14ac:dyDescent="0.3">
      <c r="D725" s="181"/>
    </row>
    <row r="726" spans="4:4" x14ac:dyDescent="0.3">
      <c r="D726" s="181"/>
    </row>
    <row r="727" spans="4:4" x14ac:dyDescent="0.3">
      <c r="D727" s="181"/>
    </row>
    <row r="728" spans="4:4" x14ac:dyDescent="0.3">
      <c r="D728" s="181"/>
    </row>
    <row r="729" spans="4:4" x14ac:dyDescent="0.3">
      <c r="D729" s="181"/>
    </row>
    <row r="730" spans="4:4" x14ac:dyDescent="0.3">
      <c r="D730" s="181"/>
    </row>
    <row r="731" spans="4:4" x14ac:dyDescent="0.3">
      <c r="D731" s="181"/>
    </row>
    <row r="732" spans="4:4" x14ac:dyDescent="0.3">
      <c r="D732" s="181"/>
    </row>
    <row r="733" spans="4:4" x14ac:dyDescent="0.3">
      <c r="D733" s="181"/>
    </row>
    <row r="734" spans="4:4" x14ac:dyDescent="0.3">
      <c r="D734" s="181"/>
    </row>
    <row r="735" spans="4:4" x14ac:dyDescent="0.3">
      <c r="D735" s="181"/>
    </row>
    <row r="736" spans="4:4" x14ac:dyDescent="0.3">
      <c r="D736" s="181"/>
    </row>
    <row r="737" spans="4:4" x14ac:dyDescent="0.3">
      <c r="D737" s="181"/>
    </row>
    <row r="738" spans="4:4" x14ac:dyDescent="0.3">
      <c r="D738" s="181"/>
    </row>
    <row r="739" spans="4:4" x14ac:dyDescent="0.3">
      <c r="D739" s="181"/>
    </row>
    <row r="740" spans="4:4" x14ac:dyDescent="0.3">
      <c r="D740" s="181"/>
    </row>
    <row r="741" spans="4:4" x14ac:dyDescent="0.3">
      <c r="D741" s="181"/>
    </row>
    <row r="742" spans="4:4" x14ac:dyDescent="0.3">
      <c r="D742" s="181"/>
    </row>
    <row r="743" spans="4:4" x14ac:dyDescent="0.3">
      <c r="D743" s="181"/>
    </row>
    <row r="744" spans="4:4" x14ac:dyDescent="0.3">
      <c r="D744" s="181"/>
    </row>
    <row r="745" spans="4:4" x14ac:dyDescent="0.3">
      <c r="D745" s="181"/>
    </row>
    <row r="746" spans="4:4" x14ac:dyDescent="0.3">
      <c r="D746" s="181"/>
    </row>
    <row r="747" spans="4:4" x14ac:dyDescent="0.3">
      <c r="D747" s="181"/>
    </row>
    <row r="748" spans="4:4" x14ac:dyDescent="0.3">
      <c r="D748" s="181"/>
    </row>
    <row r="749" spans="4:4" x14ac:dyDescent="0.3">
      <c r="D749" s="181"/>
    </row>
    <row r="750" spans="4:4" x14ac:dyDescent="0.3">
      <c r="D750" s="181"/>
    </row>
    <row r="751" spans="4:4" x14ac:dyDescent="0.3">
      <c r="D751" s="181"/>
    </row>
    <row r="752" spans="4:4" x14ac:dyDescent="0.3">
      <c r="D752" s="181"/>
    </row>
    <row r="753" spans="4:4" x14ac:dyDescent="0.3">
      <c r="D753" s="181"/>
    </row>
    <row r="754" spans="4:4" x14ac:dyDescent="0.3">
      <c r="D754" s="181"/>
    </row>
    <row r="755" spans="4:4" x14ac:dyDescent="0.3">
      <c r="D755" s="181"/>
    </row>
    <row r="756" spans="4:4" x14ac:dyDescent="0.3">
      <c r="D756" s="181"/>
    </row>
    <row r="757" spans="4:4" x14ac:dyDescent="0.3">
      <c r="D757" s="181"/>
    </row>
    <row r="758" spans="4:4" x14ac:dyDescent="0.3">
      <c r="D758" s="181"/>
    </row>
    <row r="759" spans="4:4" x14ac:dyDescent="0.3">
      <c r="D759" s="181"/>
    </row>
    <row r="760" spans="4:4" x14ac:dyDescent="0.3">
      <c r="D760" s="181"/>
    </row>
    <row r="761" spans="4:4" x14ac:dyDescent="0.3">
      <c r="D761" s="181"/>
    </row>
    <row r="762" spans="4:4" x14ac:dyDescent="0.3">
      <c r="D762" s="181"/>
    </row>
    <row r="763" spans="4:4" x14ac:dyDescent="0.3">
      <c r="D763" s="181"/>
    </row>
    <row r="764" spans="4:4" x14ac:dyDescent="0.3">
      <c r="D764" s="181"/>
    </row>
    <row r="765" spans="4:4" x14ac:dyDescent="0.3">
      <c r="D765" s="181"/>
    </row>
    <row r="766" spans="4:4" x14ac:dyDescent="0.3">
      <c r="D766" s="181"/>
    </row>
    <row r="767" spans="4:4" x14ac:dyDescent="0.3">
      <c r="D767" s="181"/>
    </row>
    <row r="768" spans="4:4" x14ac:dyDescent="0.3">
      <c r="D768" s="181"/>
    </row>
    <row r="769" spans="4:4" x14ac:dyDescent="0.3">
      <c r="D769" s="181"/>
    </row>
    <row r="770" spans="4:4" x14ac:dyDescent="0.3">
      <c r="D770" s="181"/>
    </row>
    <row r="771" spans="4:4" x14ac:dyDescent="0.3">
      <c r="D771" s="181"/>
    </row>
    <row r="772" spans="4:4" x14ac:dyDescent="0.3">
      <c r="D772" s="181"/>
    </row>
    <row r="773" spans="4:4" x14ac:dyDescent="0.3">
      <c r="D773" s="181"/>
    </row>
    <row r="774" spans="4:4" x14ac:dyDescent="0.3">
      <c r="D774" s="181"/>
    </row>
    <row r="775" spans="4:4" x14ac:dyDescent="0.3">
      <c r="D775" s="181"/>
    </row>
    <row r="776" spans="4:4" x14ac:dyDescent="0.3">
      <c r="D776" s="181"/>
    </row>
    <row r="777" spans="4:4" x14ac:dyDescent="0.3">
      <c r="D777" s="181"/>
    </row>
    <row r="778" spans="4:4" x14ac:dyDescent="0.3">
      <c r="D778" s="181"/>
    </row>
    <row r="779" spans="4:4" x14ac:dyDescent="0.3">
      <c r="D779" s="181"/>
    </row>
    <row r="780" spans="4:4" x14ac:dyDescent="0.3">
      <c r="D780" s="181"/>
    </row>
    <row r="781" spans="4:4" x14ac:dyDescent="0.3">
      <c r="D781" s="181"/>
    </row>
    <row r="782" spans="4:4" x14ac:dyDescent="0.3">
      <c r="D782" s="181"/>
    </row>
    <row r="783" spans="4:4" x14ac:dyDescent="0.3">
      <c r="D783" s="181"/>
    </row>
    <row r="784" spans="4:4" x14ac:dyDescent="0.3">
      <c r="D784" s="181"/>
    </row>
    <row r="785" spans="4:4" x14ac:dyDescent="0.3">
      <c r="D785" s="181"/>
    </row>
    <row r="786" spans="4:4" x14ac:dyDescent="0.3">
      <c r="D786" s="181"/>
    </row>
    <row r="787" spans="4:4" x14ac:dyDescent="0.3">
      <c r="D787" s="181"/>
    </row>
    <row r="788" spans="4:4" x14ac:dyDescent="0.3">
      <c r="D788" s="181"/>
    </row>
    <row r="789" spans="4:4" x14ac:dyDescent="0.3">
      <c r="D789" s="181"/>
    </row>
    <row r="790" spans="4:4" x14ac:dyDescent="0.3">
      <c r="D790" s="181"/>
    </row>
    <row r="791" spans="4:4" x14ac:dyDescent="0.3">
      <c r="D791" s="181"/>
    </row>
    <row r="792" spans="4:4" x14ac:dyDescent="0.3">
      <c r="D792" s="181"/>
    </row>
    <row r="793" spans="4:4" x14ac:dyDescent="0.3">
      <c r="D793" s="181"/>
    </row>
    <row r="794" spans="4:4" x14ac:dyDescent="0.3">
      <c r="D794" s="181"/>
    </row>
    <row r="795" spans="4:4" x14ac:dyDescent="0.3">
      <c r="D795" s="181"/>
    </row>
    <row r="796" spans="4:4" x14ac:dyDescent="0.3">
      <c r="D796" s="181"/>
    </row>
    <row r="797" spans="4:4" x14ac:dyDescent="0.3">
      <c r="D797" s="181"/>
    </row>
    <row r="798" spans="4:4" x14ac:dyDescent="0.3">
      <c r="D798" s="181"/>
    </row>
    <row r="799" spans="4:4" x14ac:dyDescent="0.3">
      <c r="D799" s="181"/>
    </row>
    <row r="800" spans="4:4" x14ac:dyDescent="0.3">
      <c r="D800" s="181"/>
    </row>
    <row r="801" spans="4:4" x14ac:dyDescent="0.3">
      <c r="D801" s="181"/>
    </row>
    <row r="802" spans="4:4" x14ac:dyDescent="0.3">
      <c r="D802" s="181"/>
    </row>
    <row r="803" spans="4:4" x14ac:dyDescent="0.3">
      <c r="D803" s="181"/>
    </row>
    <row r="804" spans="4:4" x14ac:dyDescent="0.3">
      <c r="D804" s="181"/>
    </row>
    <row r="805" spans="4:4" x14ac:dyDescent="0.3">
      <c r="D805" s="181"/>
    </row>
    <row r="806" spans="4:4" x14ac:dyDescent="0.3">
      <c r="D806" s="181"/>
    </row>
    <row r="807" spans="4:4" x14ac:dyDescent="0.3">
      <c r="D807" s="181"/>
    </row>
    <row r="808" spans="4:4" x14ac:dyDescent="0.3">
      <c r="D808" s="181"/>
    </row>
    <row r="809" spans="4:4" x14ac:dyDescent="0.3">
      <c r="D809" s="181"/>
    </row>
    <row r="810" spans="4:4" x14ac:dyDescent="0.3">
      <c r="D810" s="181"/>
    </row>
    <row r="811" spans="4:4" x14ac:dyDescent="0.3">
      <c r="D811" s="181"/>
    </row>
    <row r="812" spans="4:4" x14ac:dyDescent="0.3">
      <c r="D812" s="181"/>
    </row>
    <row r="813" spans="4:4" x14ac:dyDescent="0.3">
      <c r="D813" s="181"/>
    </row>
    <row r="814" spans="4:4" x14ac:dyDescent="0.3">
      <c r="D814" s="181"/>
    </row>
    <row r="815" spans="4:4" x14ac:dyDescent="0.3">
      <c r="D815" s="181"/>
    </row>
    <row r="816" spans="4:4" x14ac:dyDescent="0.3">
      <c r="D816" s="181"/>
    </row>
    <row r="817" spans="4:4" x14ac:dyDescent="0.3">
      <c r="D817" s="181"/>
    </row>
    <row r="818" spans="4:4" x14ac:dyDescent="0.3">
      <c r="D818" s="181"/>
    </row>
    <row r="819" spans="4:4" x14ac:dyDescent="0.3">
      <c r="D819" s="181"/>
    </row>
    <row r="820" spans="4:4" x14ac:dyDescent="0.3">
      <c r="D820" s="181"/>
    </row>
    <row r="821" spans="4:4" x14ac:dyDescent="0.3">
      <c r="D821" s="181"/>
    </row>
    <row r="822" spans="4:4" x14ac:dyDescent="0.3">
      <c r="D822" s="181"/>
    </row>
    <row r="823" spans="4:4" x14ac:dyDescent="0.3">
      <c r="D823" s="181"/>
    </row>
    <row r="824" spans="4:4" x14ac:dyDescent="0.3">
      <c r="D824" s="181"/>
    </row>
    <row r="825" spans="4:4" x14ac:dyDescent="0.3">
      <c r="D825" s="181"/>
    </row>
    <row r="826" spans="4:4" x14ac:dyDescent="0.3">
      <c r="D826" s="181"/>
    </row>
    <row r="827" spans="4:4" x14ac:dyDescent="0.3">
      <c r="D827" s="181"/>
    </row>
    <row r="828" spans="4:4" x14ac:dyDescent="0.3">
      <c r="D828" s="181"/>
    </row>
    <row r="829" spans="4:4" x14ac:dyDescent="0.3">
      <c r="D829" s="181"/>
    </row>
    <row r="830" spans="4:4" x14ac:dyDescent="0.3">
      <c r="D830" s="181"/>
    </row>
    <row r="831" spans="4:4" x14ac:dyDescent="0.3">
      <c r="D831" s="181"/>
    </row>
    <row r="832" spans="4:4" x14ac:dyDescent="0.3">
      <c r="D832" s="181"/>
    </row>
    <row r="833" spans="4:4" x14ac:dyDescent="0.3">
      <c r="D833" s="181"/>
    </row>
    <row r="834" spans="4:4" x14ac:dyDescent="0.3">
      <c r="D834" s="181"/>
    </row>
    <row r="835" spans="4:4" x14ac:dyDescent="0.3">
      <c r="D835" s="181"/>
    </row>
    <row r="836" spans="4:4" x14ac:dyDescent="0.3">
      <c r="D836" s="181"/>
    </row>
    <row r="837" spans="4:4" x14ac:dyDescent="0.3">
      <c r="D837" s="181"/>
    </row>
    <row r="838" spans="4:4" x14ac:dyDescent="0.3">
      <c r="D838" s="181"/>
    </row>
    <row r="839" spans="4:4" x14ac:dyDescent="0.3">
      <c r="D839" s="181"/>
    </row>
    <row r="840" spans="4:4" x14ac:dyDescent="0.3">
      <c r="D840" s="181"/>
    </row>
    <row r="841" spans="4:4" x14ac:dyDescent="0.3">
      <c r="D841" s="181"/>
    </row>
    <row r="842" spans="4:4" x14ac:dyDescent="0.3">
      <c r="D842" s="181"/>
    </row>
    <row r="843" spans="4:4" x14ac:dyDescent="0.3">
      <c r="D843" s="181"/>
    </row>
    <row r="844" spans="4:4" x14ac:dyDescent="0.3">
      <c r="D844" s="181"/>
    </row>
    <row r="845" spans="4:4" x14ac:dyDescent="0.3">
      <c r="D845" s="181"/>
    </row>
    <row r="846" spans="4:4" x14ac:dyDescent="0.3">
      <c r="D846" s="181"/>
    </row>
    <row r="847" spans="4:4" x14ac:dyDescent="0.3">
      <c r="D847" s="181"/>
    </row>
    <row r="848" spans="4:4" x14ac:dyDescent="0.3">
      <c r="D848" s="181"/>
    </row>
    <row r="849" spans="4:4" x14ac:dyDescent="0.3">
      <c r="D849" s="181"/>
    </row>
    <row r="850" spans="4:4" x14ac:dyDescent="0.3">
      <c r="D850" s="181"/>
    </row>
    <row r="851" spans="4:4" x14ac:dyDescent="0.3">
      <c r="D851" s="181"/>
    </row>
    <row r="852" spans="4:4" x14ac:dyDescent="0.3">
      <c r="D852" s="181"/>
    </row>
    <row r="853" spans="4:4" x14ac:dyDescent="0.3">
      <c r="D853" s="181"/>
    </row>
    <row r="854" spans="4:4" x14ac:dyDescent="0.3">
      <c r="D854" s="181"/>
    </row>
    <row r="855" spans="4:4" x14ac:dyDescent="0.3">
      <c r="D855" s="181"/>
    </row>
    <row r="856" spans="4:4" x14ac:dyDescent="0.3">
      <c r="D856" s="181"/>
    </row>
    <row r="857" spans="4:4" x14ac:dyDescent="0.3">
      <c r="D857" s="181"/>
    </row>
    <row r="858" spans="4:4" x14ac:dyDescent="0.3">
      <c r="D858" s="181"/>
    </row>
    <row r="859" spans="4:4" x14ac:dyDescent="0.3">
      <c r="D859" s="181"/>
    </row>
    <row r="860" spans="4:4" x14ac:dyDescent="0.3">
      <c r="D860" s="181"/>
    </row>
    <row r="861" spans="4:4" x14ac:dyDescent="0.3">
      <c r="D861" s="181"/>
    </row>
    <row r="862" spans="4:4" x14ac:dyDescent="0.3">
      <c r="D862" s="181"/>
    </row>
    <row r="863" spans="4:4" x14ac:dyDescent="0.3">
      <c r="D863" s="181"/>
    </row>
    <row r="864" spans="4:4" x14ac:dyDescent="0.3">
      <c r="D864" s="181"/>
    </row>
    <row r="865" spans="4:4" x14ac:dyDescent="0.3">
      <c r="D865" s="181"/>
    </row>
    <row r="866" spans="4:4" x14ac:dyDescent="0.3">
      <c r="D866" s="181"/>
    </row>
    <row r="867" spans="4:4" x14ac:dyDescent="0.3">
      <c r="D867" s="181"/>
    </row>
    <row r="868" spans="4:4" x14ac:dyDescent="0.3">
      <c r="D868" s="181"/>
    </row>
    <row r="869" spans="4:4" x14ac:dyDescent="0.3">
      <c r="D869" s="181"/>
    </row>
    <row r="870" spans="4:4" x14ac:dyDescent="0.3">
      <c r="D870" s="181"/>
    </row>
    <row r="871" spans="4:4" x14ac:dyDescent="0.3">
      <c r="D871" s="181"/>
    </row>
    <row r="872" spans="4:4" x14ac:dyDescent="0.3">
      <c r="D872" s="181"/>
    </row>
    <row r="873" spans="4:4" x14ac:dyDescent="0.3">
      <c r="D873" s="181"/>
    </row>
    <row r="874" spans="4:4" x14ac:dyDescent="0.3">
      <c r="D874" s="181"/>
    </row>
    <row r="875" spans="4:4" x14ac:dyDescent="0.3">
      <c r="D875" s="181"/>
    </row>
    <row r="876" spans="4:4" x14ac:dyDescent="0.3">
      <c r="D876" s="181"/>
    </row>
    <row r="877" spans="4:4" x14ac:dyDescent="0.3">
      <c r="D877" s="181"/>
    </row>
    <row r="878" spans="4:4" x14ac:dyDescent="0.3">
      <c r="D878" s="181"/>
    </row>
    <row r="879" spans="4:4" x14ac:dyDescent="0.3">
      <c r="D879" s="181"/>
    </row>
    <row r="880" spans="4:4" x14ac:dyDescent="0.3">
      <c r="D880" s="181"/>
    </row>
    <row r="881" spans="4:4" x14ac:dyDescent="0.3">
      <c r="D881" s="181"/>
    </row>
    <row r="882" spans="4:4" x14ac:dyDescent="0.3">
      <c r="D882" s="181"/>
    </row>
    <row r="883" spans="4:4" x14ac:dyDescent="0.3">
      <c r="D883" s="181"/>
    </row>
    <row r="884" spans="4:4" x14ac:dyDescent="0.3">
      <c r="D884" s="181"/>
    </row>
    <row r="885" spans="4:4" x14ac:dyDescent="0.3">
      <c r="D885" s="181"/>
    </row>
    <row r="886" spans="4:4" x14ac:dyDescent="0.3">
      <c r="D886" s="181"/>
    </row>
    <row r="887" spans="4:4" x14ac:dyDescent="0.3">
      <c r="D887" s="181"/>
    </row>
    <row r="888" spans="4:4" x14ac:dyDescent="0.3">
      <c r="D888" s="181"/>
    </row>
    <row r="889" spans="4:4" x14ac:dyDescent="0.3">
      <c r="D889" s="181"/>
    </row>
    <row r="890" spans="4:4" x14ac:dyDescent="0.3">
      <c r="D890" s="181"/>
    </row>
    <row r="891" spans="4:4" x14ac:dyDescent="0.3">
      <c r="D891" s="181"/>
    </row>
    <row r="892" spans="4:4" x14ac:dyDescent="0.3">
      <c r="D892" s="181"/>
    </row>
    <row r="893" spans="4:4" x14ac:dyDescent="0.3">
      <c r="D893" s="181"/>
    </row>
    <row r="894" spans="4:4" x14ac:dyDescent="0.3">
      <c r="D894" s="181"/>
    </row>
    <row r="895" spans="4:4" x14ac:dyDescent="0.3">
      <c r="D895" s="181"/>
    </row>
    <row r="896" spans="4:4" x14ac:dyDescent="0.3">
      <c r="D896" s="181"/>
    </row>
    <row r="897" spans="4:4" x14ac:dyDescent="0.3">
      <c r="D897" s="181"/>
    </row>
    <row r="898" spans="4:4" x14ac:dyDescent="0.3">
      <c r="D898" s="181"/>
    </row>
    <row r="899" spans="4:4" x14ac:dyDescent="0.3">
      <c r="D899" s="181"/>
    </row>
    <row r="900" spans="4:4" x14ac:dyDescent="0.3">
      <c r="D900" s="181"/>
    </row>
    <row r="901" spans="4:4" x14ac:dyDescent="0.3">
      <c r="D901" s="181"/>
    </row>
    <row r="902" spans="4:4" x14ac:dyDescent="0.3">
      <c r="D902" s="181"/>
    </row>
    <row r="903" spans="4:4" x14ac:dyDescent="0.3">
      <c r="D903" s="181"/>
    </row>
    <row r="904" spans="4:4" x14ac:dyDescent="0.3">
      <c r="D904" s="181"/>
    </row>
    <row r="905" spans="4:4" x14ac:dyDescent="0.3">
      <c r="D905" s="181"/>
    </row>
    <row r="906" spans="4:4" x14ac:dyDescent="0.3">
      <c r="D906" s="181"/>
    </row>
    <row r="907" spans="4:4" x14ac:dyDescent="0.3">
      <c r="D907" s="181"/>
    </row>
    <row r="908" spans="4:4" x14ac:dyDescent="0.3">
      <c r="D908" s="181"/>
    </row>
    <row r="909" spans="4:4" x14ac:dyDescent="0.3">
      <c r="D909" s="181"/>
    </row>
    <row r="910" spans="4:4" x14ac:dyDescent="0.3">
      <c r="D910" s="181"/>
    </row>
    <row r="911" spans="4:4" x14ac:dyDescent="0.3">
      <c r="D911" s="181"/>
    </row>
    <row r="912" spans="4:4" x14ac:dyDescent="0.3">
      <c r="D912" s="181"/>
    </row>
    <row r="913" spans="4:4" x14ac:dyDescent="0.3">
      <c r="D913" s="181"/>
    </row>
    <row r="914" spans="4:4" x14ac:dyDescent="0.3">
      <c r="D914" s="181"/>
    </row>
    <row r="915" spans="4:4" x14ac:dyDescent="0.3">
      <c r="D915" s="181"/>
    </row>
    <row r="916" spans="4:4" x14ac:dyDescent="0.3">
      <c r="D916" s="181"/>
    </row>
    <row r="917" spans="4:4" x14ac:dyDescent="0.3">
      <c r="D917" s="181"/>
    </row>
    <row r="918" spans="4:4" x14ac:dyDescent="0.3">
      <c r="D918" s="181"/>
    </row>
    <row r="919" spans="4:4" x14ac:dyDescent="0.3">
      <c r="D919" s="181"/>
    </row>
    <row r="920" spans="4:4" x14ac:dyDescent="0.3">
      <c r="D920" s="181"/>
    </row>
    <row r="921" spans="4:4" x14ac:dyDescent="0.3">
      <c r="D921" s="181"/>
    </row>
    <row r="922" spans="4:4" x14ac:dyDescent="0.3">
      <c r="D922" s="181"/>
    </row>
    <row r="923" spans="4:4" x14ac:dyDescent="0.3">
      <c r="D923" s="181"/>
    </row>
    <row r="924" spans="4:4" x14ac:dyDescent="0.3">
      <c r="D924" s="181"/>
    </row>
    <row r="925" spans="4:4" x14ac:dyDescent="0.3">
      <c r="D925" s="181"/>
    </row>
    <row r="926" spans="4:4" x14ac:dyDescent="0.3">
      <c r="D926" s="181"/>
    </row>
    <row r="927" spans="4:4" x14ac:dyDescent="0.3">
      <c r="D927" s="181"/>
    </row>
    <row r="928" spans="4:4" x14ac:dyDescent="0.3">
      <c r="D928" s="181"/>
    </row>
    <row r="929" spans="4:4" x14ac:dyDescent="0.3">
      <c r="D929" s="181"/>
    </row>
    <row r="930" spans="4:4" x14ac:dyDescent="0.3">
      <c r="D930" s="181"/>
    </row>
    <row r="931" spans="4:4" x14ac:dyDescent="0.3">
      <c r="D931" s="181"/>
    </row>
    <row r="932" spans="4:4" x14ac:dyDescent="0.3">
      <c r="D932" s="181"/>
    </row>
    <row r="933" spans="4:4" x14ac:dyDescent="0.3">
      <c r="D933" s="181"/>
    </row>
    <row r="934" spans="4:4" x14ac:dyDescent="0.3">
      <c r="D934" s="181"/>
    </row>
    <row r="935" spans="4:4" x14ac:dyDescent="0.3">
      <c r="D935" s="181"/>
    </row>
    <row r="936" spans="4:4" x14ac:dyDescent="0.3">
      <c r="D936" s="181"/>
    </row>
    <row r="937" spans="4:4" x14ac:dyDescent="0.3">
      <c r="D937" s="181"/>
    </row>
    <row r="938" spans="4:4" x14ac:dyDescent="0.3">
      <c r="D938" s="181"/>
    </row>
    <row r="939" spans="4:4" x14ac:dyDescent="0.3">
      <c r="D939" s="181"/>
    </row>
    <row r="940" spans="4:4" x14ac:dyDescent="0.3">
      <c r="D940" s="181"/>
    </row>
    <row r="941" spans="4:4" x14ac:dyDescent="0.3">
      <c r="D941" s="181"/>
    </row>
    <row r="942" spans="4:4" x14ac:dyDescent="0.3">
      <c r="D942" s="181"/>
    </row>
    <row r="943" spans="4:4" x14ac:dyDescent="0.3">
      <c r="D943" s="181"/>
    </row>
    <row r="944" spans="4:4" x14ac:dyDescent="0.3">
      <c r="D944" s="181"/>
    </row>
    <row r="945" spans="4:4" x14ac:dyDescent="0.3">
      <c r="D945" s="181"/>
    </row>
    <row r="946" spans="4:4" x14ac:dyDescent="0.3">
      <c r="D946" s="181"/>
    </row>
    <row r="947" spans="4:4" x14ac:dyDescent="0.3">
      <c r="D947" s="181"/>
    </row>
    <row r="948" spans="4:4" x14ac:dyDescent="0.3">
      <c r="D948" s="181"/>
    </row>
    <row r="949" spans="4:4" x14ac:dyDescent="0.3">
      <c r="D949" s="181"/>
    </row>
    <row r="950" spans="4:4" x14ac:dyDescent="0.3">
      <c r="D950" s="181"/>
    </row>
    <row r="951" spans="4:4" x14ac:dyDescent="0.3">
      <c r="D951" s="181"/>
    </row>
    <row r="952" spans="4:4" x14ac:dyDescent="0.3">
      <c r="D952" s="181"/>
    </row>
    <row r="953" spans="4:4" x14ac:dyDescent="0.3">
      <c r="D953" s="181"/>
    </row>
    <row r="954" spans="4:4" x14ac:dyDescent="0.3">
      <c r="D954" s="181"/>
    </row>
    <row r="955" spans="4:4" x14ac:dyDescent="0.3">
      <c r="D955" s="181"/>
    </row>
    <row r="956" spans="4:4" x14ac:dyDescent="0.3">
      <c r="D956" s="181"/>
    </row>
    <row r="957" spans="4:4" x14ac:dyDescent="0.3">
      <c r="D957" s="181"/>
    </row>
    <row r="958" spans="4:4" x14ac:dyDescent="0.3">
      <c r="D958" s="181"/>
    </row>
    <row r="959" spans="4:4" x14ac:dyDescent="0.3">
      <c r="D959" s="181"/>
    </row>
    <row r="960" spans="4:4" x14ac:dyDescent="0.3">
      <c r="D960" s="181"/>
    </row>
    <row r="961" spans="4:4" x14ac:dyDescent="0.3">
      <c r="D961" s="181"/>
    </row>
    <row r="962" spans="4:4" x14ac:dyDescent="0.3">
      <c r="D962" s="181"/>
    </row>
    <row r="963" spans="4:4" x14ac:dyDescent="0.3">
      <c r="D963" s="181"/>
    </row>
    <row r="964" spans="4:4" x14ac:dyDescent="0.3">
      <c r="D964" s="181"/>
    </row>
    <row r="965" spans="4:4" x14ac:dyDescent="0.3">
      <c r="D965" s="181"/>
    </row>
    <row r="966" spans="4:4" x14ac:dyDescent="0.3">
      <c r="D966" s="181"/>
    </row>
    <row r="967" spans="4:4" x14ac:dyDescent="0.3">
      <c r="D967" s="181"/>
    </row>
    <row r="968" spans="4:4" x14ac:dyDescent="0.3">
      <c r="D968" s="181"/>
    </row>
    <row r="969" spans="4:4" x14ac:dyDescent="0.3">
      <c r="D969" s="181"/>
    </row>
    <row r="970" spans="4:4" x14ac:dyDescent="0.3">
      <c r="D970" s="181"/>
    </row>
    <row r="971" spans="4:4" x14ac:dyDescent="0.3">
      <c r="D971" s="181"/>
    </row>
    <row r="972" spans="4:4" x14ac:dyDescent="0.3">
      <c r="D972" s="181"/>
    </row>
    <row r="973" spans="4:4" x14ac:dyDescent="0.3">
      <c r="D973" s="181"/>
    </row>
    <row r="974" spans="4:4" x14ac:dyDescent="0.3">
      <c r="D974" s="181"/>
    </row>
    <row r="975" spans="4:4" x14ac:dyDescent="0.3">
      <c r="D975" s="181"/>
    </row>
    <row r="976" spans="4:4" x14ac:dyDescent="0.3">
      <c r="D976" s="181"/>
    </row>
    <row r="977" spans="4:4" x14ac:dyDescent="0.3">
      <c r="D977" s="181"/>
    </row>
    <row r="978" spans="4:4" x14ac:dyDescent="0.3">
      <c r="D978" s="181"/>
    </row>
    <row r="979" spans="4:4" x14ac:dyDescent="0.3">
      <c r="D979" s="181"/>
    </row>
    <row r="980" spans="4:4" x14ac:dyDescent="0.3">
      <c r="D980" s="181"/>
    </row>
    <row r="981" spans="4:4" x14ac:dyDescent="0.3">
      <c r="D981" s="181"/>
    </row>
    <row r="982" spans="4:4" x14ac:dyDescent="0.3">
      <c r="D982" s="181"/>
    </row>
    <row r="983" spans="4:4" x14ac:dyDescent="0.3">
      <c r="D983" s="181"/>
    </row>
    <row r="984" spans="4:4" x14ac:dyDescent="0.3">
      <c r="D984" s="181"/>
    </row>
    <row r="985" spans="4:4" x14ac:dyDescent="0.3">
      <c r="D985" s="181"/>
    </row>
    <row r="986" spans="4:4" x14ac:dyDescent="0.3">
      <c r="D986" s="181"/>
    </row>
    <row r="987" spans="4:4" x14ac:dyDescent="0.3">
      <c r="D987" s="181"/>
    </row>
    <row r="988" spans="4:4" x14ac:dyDescent="0.3">
      <c r="D988" s="181"/>
    </row>
    <row r="989" spans="4:4" x14ac:dyDescent="0.3">
      <c r="D989" s="181"/>
    </row>
    <row r="990" spans="4:4" x14ac:dyDescent="0.3">
      <c r="D990" s="181"/>
    </row>
    <row r="991" spans="4:4" x14ac:dyDescent="0.3">
      <c r="D991" s="181"/>
    </row>
    <row r="992" spans="4:4" x14ac:dyDescent="0.3">
      <c r="D992" s="181"/>
    </row>
    <row r="993" spans="4:4" x14ac:dyDescent="0.3">
      <c r="D993" s="181"/>
    </row>
    <row r="994" spans="4:4" x14ac:dyDescent="0.3">
      <c r="D994" s="181"/>
    </row>
    <row r="995" spans="4:4" x14ac:dyDescent="0.3">
      <c r="D995" s="181"/>
    </row>
    <row r="996" spans="4:4" x14ac:dyDescent="0.3">
      <c r="D996" s="181"/>
    </row>
    <row r="997" spans="4:4" x14ac:dyDescent="0.3">
      <c r="D997" s="181"/>
    </row>
    <row r="998" spans="4:4" x14ac:dyDescent="0.3">
      <c r="D998" s="181"/>
    </row>
    <row r="999" spans="4:4" x14ac:dyDescent="0.3">
      <c r="D999" s="181"/>
    </row>
    <row r="1000" spans="4:4" x14ac:dyDescent="0.3">
      <c r="D1000" s="181"/>
    </row>
    <row r="1001" spans="4:4" x14ac:dyDescent="0.3">
      <c r="D1001" s="181"/>
    </row>
    <row r="1002" spans="4:4" x14ac:dyDescent="0.3">
      <c r="D1002" s="181"/>
    </row>
    <row r="1003" spans="4:4" x14ac:dyDescent="0.3">
      <c r="D1003" s="181"/>
    </row>
    <row r="1004" spans="4:4" x14ac:dyDescent="0.3">
      <c r="D1004" s="181"/>
    </row>
    <row r="1005" spans="4:4" x14ac:dyDescent="0.3">
      <c r="D1005" s="181"/>
    </row>
    <row r="1006" spans="4:4" x14ac:dyDescent="0.3">
      <c r="D1006" s="181"/>
    </row>
    <row r="1007" spans="4:4" x14ac:dyDescent="0.3">
      <c r="D1007" s="181"/>
    </row>
    <row r="1008" spans="4:4" x14ac:dyDescent="0.3">
      <c r="D1008" s="181"/>
    </row>
    <row r="1009" spans="4:4" x14ac:dyDescent="0.3">
      <c r="D1009" s="181"/>
    </row>
    <row r="1010" spans="4:4" x14ac:dyDescent="0.3">
      <c r="D1010" s="181"/>
    </row>
    <row r="1011" spans="4:4" x14ac:dyDescent="0.3">
      <c r="D1011" s="181"/>
    </row>
    <row r="1012" spans="4:4" x14ac:dyDescent="0.3">
      <c r="D1012" s="181"/>
    </row>
    <row r="1013" spans="4:4" x14ac:dyDescent="0.3">
      <c r="D1013" s="181"/>
    </row>
    <row r="1014" spans="4:4" x14ac:dyDescent="0.3">
      <c r="D1014" s="181"/>
    </row>
    <row r="1015" spans="4:4" x14ac:dyDescent="0.3">
      <c r="D1015" s="181"/>
    </row>
    <row r="1016" spans="4:4" x14ac:dyDescent="0.3">
      <c r="D1016" s="181"/>
    </row>
    <row r="1017" spans="4:4" x14ac:dyDescent="0.3">
      <c r="D1017" s="181"/>
    </row>
    <row r="1018" spans="4:4" x14ac:dyDescent="0.3">
      <c r="D1018" s="181"/>
    </row>
    <row r="1019" spans="4:4" x14ac:dyDescent="0.3">
      <c r="D1019" s="181"/>
    </row>
    <row r="1020" spans="4:4" x14ac:dyDescent="0.3">
      <c r="D1020" s="181"/>
    </row>
    <row r="1021" spans="4:4" x14ac:dyDescent="0.3">
      <c r="D1021" s="181"/>
    </row>
    <row r="1022" spans="4:4" x14ac:dyDescent="0.3">
      <c r="D1022" s="181"/>
    </row>
    <row r="1023" spans="4:4" x14ac:dyDescent="0.3">
      <c r="D1023" s="181"/>
    </row>
    <row r="1024" spans="4:4" x14ac:dyDescent="0.3">
      <c r="D1024" s="181"/>
    </row>
    <row r="1025" spans="4:4" x14ac:dyDescent="0.3">
      <c r="D1025" s="181"/>
    </row>
    <row r="1026" spans="4:4" x14ac:dyDescent="0.3">
      <c r="D1026" s="181"/>
    </row>
    <row r="1027" spans="4:4" x14ac:dyDescent="0.3">
      <c r="D1027" s="181"/>
    </row>
    <row r="1028" spans="4:4" x14ac:dyDescent="0.3">
      <c r="D1028" s="181"/>
    </row>
    <row r="1029" spans="4:4" x14ac:dyDescent="0.3">
      <c r="D1029" s="181"/>
    </row>
    <row r="1030" spans="4:4" x14ac:dyDescent="0.3">
      <c r="D1030" s="181"/>
    </row>
    <row r="1031" spans="4:4" x14ac:dyDescent="0.3">
      <c r="D1031" s="181"/>
    </row>
    <row r="1032" spans="4:4" x14ac:dyDescent="0.3">
      <c r="D1032" s="181"/>
    </row>
    <row r="1033" spans="4:4" x14ac:dyDescent="0.3">
      <c r="D1033" s="181"/>
    </row>
    <row r="1034" spans="4:4" x14ac:dyDescent="0.3">
      <c r="D1034" s="181"/>
    </row>
    <row r="1035" spans="4:4" x14ac:dyDescent="0.3">
      <c r="D1035" s="181"/>
    </row>
    <row r="1036" spans="4:4" x14ac:dyDescent="0.3">
      <c r="D1036" s="181"/>
    </row>
    <row r="1037" spans="4:4" x14ac:dyDescent="0.3">
      <c r="D1037" s="181"/>
    </row>
    <row r="1038" spans="4:4" x14ac:dyDescent="0.3">
      <c r="D1038" s="181"/>
    </row>
    <row r="1039" spans="4:4" x14ac:dyDescent="0.3">
      <c r="D1039" s="181"/>
    </row>
    <row r="1040" spans="4:4" x14ac:dyDescent="0.3">
      <c r="D1040" s="181"/>
    </row>
    <row r="1041" spans="4:4" x14ac:dyDescent="0.3">
      <c r="D1041" s="181"/>
    </row>
    <row r="1042" spans="4:4" x14ac:dyDescent="0.3">
      <c r="D1042" s="181"/>
    </row>
    <row r="1043" spans="4:4" x14ac:dyDescent="0.3">
      <c r="D1043" s="181"/>
    </row>
    <row r="1044" spans="4:4" x14ac:dyDescent="0.3">
      <c r="D1044" s="181"/>
    </row>
    <row r="1045" spans="4:4" x14ac:dyDescent="0.3">
      <c r="D1045" s="181"/>
    </row>
    <row r="1046" spans="4:4" x14ac:dyDescent="0.3">
      <c r="D1046" s="181"/>
    </row>
    <row r="1047" spans="4:4" x14ac:dyDescent="0.3">
      <c r="D1047" s="181"/>
    </row>
    <row r="1048" spans="4:4" x14ac:dyDescent="0.3">
      <c r="D1048" s="181"/>
    </row>
    <row r="1049" spans="4:4" x14ac:dyDescent="0.3">
      <c r="D1049" s="181"/>
    </row>
    <row r="1050" spans="4:4" x14ac:dyDescent="0.3">
      <c r="D1050" s="181"/>
    </row>
    <row r="1051" spans="4:4" x14ac:dyDescent="0.3">
      <c r="D1051" s="181"/>
    </row>
    <row r="1052" spans="4:4" x14ac:dyDescent="0.3">
      <c r="D1052" s="181"/>
    </row>
    <row r="1053" spans="4:4" x14ac:dyDescent="0.3">
      <c r="D1053" s="181"/>
    </row>
    <row r="1054" spans="4:4" x14ac:dyDescent="0.3">
      <c r="D1054" s="181"/>
    </row>
    <row r="1055" spans="4:4" x14ac:dyDescent="0.3">
      <c r="D1055" s="181"/>
    </row>
    <row r="1056" spans="4:4" x14ac:dyDescent="0.3">
      <c r="D1056" s="181"/>
    </row>
    <row r="1057" spans="4:4" x14ac:dyDescent="0.3">
      <c r="D1057" s="181"/>
    </row>
    <row r="1058" spans="4:4" x14ac:dyDescent="0.3">
      <c r="D1058" s="181"/>
    </row>
    <row r="1059" spans="4:4" x14ac:dyDescent="0.3">
      <c r="D1059" s="181"/>
    </row>
    <row r="1060" spans="4:4" x14ac:dyDescent="0.3">
      <c r="D1060" s="181"/>
    </row>
    <row r="1061" spans="4:4" x14ac:dyDescent="0.3">
      <c r="D1061" s="181"/>
    </row>
    <row r="1062" spans="4:4" x14ac:dyDescent="0.3">
      <c r="D1062" s="181"/>
    </row>
    <row r="1063" spans="4:4" x14ac:dyDescent="0.3">
      <c r="D1063" s="181"/>
    </row>
    <row r="1064" spans="4:4" x14ac:dyDescent="0.3">
      <c r="D1064" s="181"/>
    </row>
    <row r="1065" spans="4:4" x14ac:dyDescent="0.3">
      <c r="D1065" s="181"/>
    </row>
    <row r="1066" spans="4:4" x14ac:dyDescent="0.3">
      <c r="D1066" s="181"/>
    </row>
    <row r="1067" spans="4:4" x14ac:dyDescent="0.3">
      <c r="D1067" s="181"/>
    </row>
    <row r="1068" spans="4:4" x14ac:dyDescent="0.3">
      <c r="D1068" s="181"/>
    </row>
    <row r="1069" spans="4:4" x14ac:dyDescent="0.3">
      <c r="D1069" s="181"/>
    </row>
    <row r="1070" spans="4:4" x14ac:dyDescent="0.3">
      <c r="D1070" s="181"/>
    </row>
    <row r="1071" spans="4:4" x14ac:dyDescent="0.3">
      <c r="D1071" s="181"/>
    </row>
    <row r="1072" spans="4:4" x14ac:dyDescent="0.3">
      <c r="D1072" s="181"/>
    </row>
    <row r="1073" spans="4:4" x14ac:dyDescent="0.3">
      <c r="D1073" s="181"/>
    </row>
    <row r="1074" spans="4:4" x14ac:dyDescent="0.3">
      <c r="D1074" s="181"/>
    </row>
    <row r="1075" spans="4:4" x14ac:dyDescent="0.3">
      <c r="D1075" s="181"/>
    </row>
    <row r="1076" spans="4:4" x14ac:dyDescent="0.3">
      <c r="D1076" s="181"/>
    </row>
    <row r="1077" spans="4:4" x14ac:dyDescent="0.3">
      <c r="D1077" s="181"/>
    </row>
    <row r="1078" spans="4:4" x14ac:dyDescent="0.3">
      <c r="D1078" s="181"/>
    </row>
    <row r="1079" spans="4:4" x14ac:dyDescent="0.3">
      <c r="D1079" s="181"/>
    </row>
    <row r="1080" spans="4:4" x14ac:dyDescent="0.3">
      <c r="D1080" s="181"/>
    </row>
    <row r="1081" spans="4:4" x14ac:dyDescent="0.3">
      <c r="D1081" s="181"/>
    </row>
    <row r="1082" spans="4:4" x14ac:dyDescent="0.3">
      <c r="D1082" s="181"/>
    </row>
    <row r="1083" spans="4:4" x14ac:dyDescent="0.3">
      <c r="D1083" s="181"/>
    </row>
    <row r="1084" spans="4:4" x14ac:dyDescent="0.3">
      <c r="D1084" s="181"/>
    </row>
    <row r="1085" spans="4:4" x14ac:dyDescent="0.3">
      <c r="D1085" s="181"/>
    </row>
    <row r="1086" spans="4:4" x14ac:dyDescent="0.3">
      <c r="D1086" s="181"/>
    </row>
    <row r="1087" spans="4:4" x14ac:dyDescent="0.3">
      <c r="D1087" s="181"/>
    </row>
    <row r="1088" spans="4:4" x14ac:dyDescent="0.3">
      <c r="D1088" s="181"/>
    </row>
    <row r="1089" spans="4:4" x14ac:dyDescent="0.3">
      <c r="D1089" s="181"/>
    </row>
    <row r="1090" spans="4:4" x14ac:dyDescent="0.3">
      <c r="D1090" s="181"/>
    </row>
    <row r="1091" spans="4:4" x14ac:dyDescent="0.3">
      <c r="D1091" s="181"/>
    </row>
    <row r="1092" spans="4:4" x14ac:dyDescent="0.3">
      <c r="D1092" s="181"/>
    </row>
    <row r="1093" spans="4:4" x14ac:dyDescent="0.3">
      <c r="D1093" s="181"/>
    </row>
    <row r="1094" spans="4:4" x14ac:dyDescent="0.3">
      <c r="D1094" s="181"/>
    </row>
    <row r="1095" spans="4:4" x14ac:dyDescent="0.3">
      <c r="D1095" s="181"/>
    </row>
    <row r="1096" spans="4:4" x14ac:dyDescent="0.3">
      <c r="D1096" s="181"/>
    </row>
    <row r="1097" spans="4:4" x14ac:dyDescent="0.3">
      <c r="D1097" s="181"/>
    </row>
    <row r="1098" spans="4:4" x14ac:dyDescent="0.3">
      <c r="D1098" s="181"/>
    </row>
    <row r="1099" spans="4:4" x14ac:dyDescent="0.3">
      <c r="D1099" s="181"/>
    </row>
    <row r="1100" spans="4:4" x14ac:dyDescent="0.3">
      <c r="D1100" s="181"/>
    </row>
    <row r="1101" spans="4:4" x14ac:dyDescent="0.3">
      <c r="D1101" s="181"/>
    </row>
    <row r="1102" spans="4:4" x14ac:dyDescent="0.3">
      <c r="D1102" s="181"/>
    </row>
    <row r="1103" spans="4:4" x14ac:dyDescent="0.3">
      <c r="D1103" s="181"/>
    </row>
    <row r="1104" spans="4:4" x14ac:dyDescent="0.3">
      <c r="D1104" s="181"/>
    </row>
    <row r="1105" spans="4:4" x14ac:dyDescent="0.3">
      <c r="D1105" s="181"/>
    </row>
    <row r="1106" spans="4:4" x14ac:dyDescent="0.3">
      <c r="D1106" s="181"/>
    </row>
    <row r="1107" spans="4:4" x14ac:dyDescent="0.3">
      <c r="D1107" s="181"/>
    </row>
    <row r="1108" spans="4:4" x14ac:dyDescent="0.3">
      <c r="D1108" s="181"/>
    </row>
    <row r="1109" spans="4:4" x14ac:dyDescent="0.3">
      <c r="D1109" s="181"/>
    </row>
    <row r="1110" spans="4:4" x14ac:dyDescent="0.3">
      <c r="D1110" s="181"/>
    </row>
    <row r="1111" spans="4:4" x14ac:dyDescent="0.3">
      <c r="D1111" s="181"/>
    </row>
    <row r="1112" spans="4:4" x14ac:dyDescent="0.3">
      <c r="D1112" s="181"/>
    </row>
    <row r="1113" spans="4:4" x14ac:dyDescent="0.3">
      <c r="D1113" s="181"/>
    </row>
    <row r="1114" spans="4:4" x14ac:dyDescent="0.3">
      <c r="D1114" s="181"/>
    </row>
    <row r="1115" spans="4:4" x14ac:dyDescent="0.3">
      <c r="D1115" s="181"/>
    </row>
    <row r="1116" spans="4:4" x14ac:dyDescent="0.3">
      <c r="D1116" s="181"/>
    </row>
    <row r="1117" spans="4:4" x14ac:dyDescent="0.3">
      <c r="D1117" s="181"/>
    </row>
    <row r="1118" spans="4:4" x14ac:dyDescent="0.3">
      <c r="D1118" s="181"/>
    </row>
    <row r="1119" spans="4:4" x14ac:dyDescent="0.3">
      <c r="D1119" s="181"/>
    </row>
    <row r="1120" spans="4:4" x14ac:dyDescent="0.3">
      <c r="D1120" s="181"/>
    </row>
    <row r="1121" spans="4:4" x14ac:dyDescent="0.3">
      <c r="D1121" s="181"/>
    </row>
    <row r="1122" spans="4:4" x14ac:dyDescent="0.3">
      <c r="D1122" s="181"/>
    </row>
    <row r="1123" spans="4:4" x14ac:dyDescent="0.3">
      <c r="D1123" s="181"/>
    </row>
    <row r="1124" spans="4:4" x14ac:dyDescent="0.3">
      <c r="D1124" s="181"/>
    </row>
    <row r="1125" spans="4:4" x14ac:dyDescent="0.3">
      <c r="D1125" s="181"/>
    </row>
    <row r="1126" spans="4:4" x14ac:dyDescent="0.3">
      <c r="D1126" s="181"/>
    </row>
    <row r="1127" spans="4:4" x14ac:dyDescent="0.3">
      <c r="D1127" s="181"/>
    </row>
    <row r="1128" spans="4:4" x14ac:dyDescent="0.3">
      <c r="D1128" s="181"/>
    </row>
    <row r="1129" spans="4:4" x14ac:dyDescent="0.3">
      <c r="D1129" s="181"/>
    </row>
    <row r="1130" spans="4:4" x14ac:dyDescent="0.3">
      <c r="D1130" s="181"/>
    </row>
    <row r="1131" spans="4:4" x14ac:dyDescent="0.3">
      <c r="D1131" s="181"/>
    </row>
    <row r="1132" spans="4:4" x14ac:dyDescent="0.3">
      <c r="D1132" s="181"/>
    </row>
    <row r="1133" spans="4:4" x14ac:dyDescent="0.3">
      <c r="D1133" s="181"/>
    </row>
    <row r="1134" spans="4:4" x14ac:dyDescent="0.3">
      <c r="D1134" s="181"/>
    </row>
    <row r="1135" spans="4:4" x14ac:dyDescent="0.3">
      <c r="D1135" s="181"/>
    </row>
    <row r="1136" spans="4:4" x14ac:dyDescent="0.3">
      <c r="D1136" s="181"/>
    </row>
    <row r="1137" spans="4:4" x14ac:dyDescent="0.3">
      <c r="D1137" s="181"/>
    </row>
    <row r="1138" spans="4:4" x14ac:dyDescent="0.3">
      <c r="D1138" s="181"/>
    </row>
    <row r="1139" spans="4:4" x14ac:dyDescent="0.3">
      <c r="D1139" s="181"/>
    </row>
    <row r="1140" spans="4:4" x14ac:dyDescent="0.3">
      <c r="D1140" s="181"/>
    </row>
    <row r="1141" spans="4:4" x14ac:dyDescent="0.3">
      <c r="D1141" s="181"/>
    </row>
    <row r="1142" spans="4:4" x14ac:dyDescent="0.3">
      <c r="D1142" s="181"/>
    </row>
    <row r="1143" spans="4:4" x14ac:dyDescent="0.3">
      <c r="D1143" s="181"/>
    </row>
    <row r="1144" spans="4:4" x14ac:dyDescent="0.3">
      <c r="D1144" s="181"/>
    </row>
    <row r="1145" spans="4:4" x14ac:dyDescent="0.3">
      <c r="D1145" s="181"/>
    </row>
    <row r="1146" spans="4:4" x14ac:dyDescent="0.3">
      <c r="D1146" s="181"/>
    </row>
    <row r="1147" spans="4:4" x14ac:dyDescent="0.3">
      <c r="D1147" s="181"/>
    </row>
    <row r="1148" spans="4:4" x14ac:dyDescent="0.3">
      <c r="D1148" s="181"/>
    </row>
    <row r="1149" spans="4:4" x14ac:dyDescent="0.3">
      <c r="D1149" s="181"/>
    </row>
    <row r="1150" spans="4:4" x14ac:dyDescent="0.3">
      <c r="D1150" s="181"/>
    </row>
    <row r="1151" spans="4:4" x14ac:dyDescent="0.3">
      <c r="D1151" s="181"/>
    </row>
    <row r="1152" spans="4:4" x14ac:dyDescent="0.3">
      <c r="D1152" s="181"/>
    </row>
    <row r="1153" spans="4:4" x14ac:dyDescent="0.3">
      <c r="D1153" s="181"/>
    </row>
    <row r="1154" spans="4:4" x14ac:dyDescent="0.3">
      <c r="D1154" s="181"/>
    </row>
    <row r="1155" spans="4:4" x14ac:dyDescent="0.3">
      <c r="D1155" s="181"/>
    </row>
    <row r="1156" spans="4:4" x14ac:dyDescent="0.3">
      <c r="D1156" s="181"/>
    </row>
    <row r="1157" spans="4:4" x14ac:dyDescent="0.3">
      <c r="D1157" s="181"/>
    </row>
    <row r="1158" spans="4:4" x14ac:dyDescent="0.3">
      <c r="D1158" s="181"/>
    </row>
    <row r="1159" spans="4:4" x14ac:dyDescent="0.3">
      <c r="D1159" s="181"/>
    </row>
    <row r="1160" spans="4:4" x14ac:dyDescent="0.3">
      <c r="D1160" s="181"/>
    </row>
    <row r="1161" spans="4:4" x14ac:dyDescent="0.3">
      <c r="D1161" s="181"/>
    </row>
    <row r="1162" spans="4:4" x14ac:dyDescent="0.3">
      <c r="D1162" s="181"/>
    </row>
    <row r="1163" spans="4:4" x14ac:dyDescent="0.3">
      <c r="D1163" s="181"/>
    </row>
    <row r="1164" spans="4:4" x14ac:dyDescent="0.3">
      <c r="D1164" s="181"/>
    </row>
    <row r="1165" spans="4:4" x14ac:dyDescent="0.3">
      <c r="D1165" s="181"/>
    </row>
    <row r="1166" spans="4:4" x14ac:dyDescent="0.3">
      <c r="D1166" s="181"/>
    </row>
    <row r="1167" spans="4:4" x14ac:dyDescent="0.3">
      <c r="D1167" s="181"/>
    </row>
    <row r="1168" spans="4:4" x14ac:dyDescent="0.3">
      <c r="D1168" s="181"/>
    </row>
    <row r="1169" spans="4:4" x14ac:dyDescent="0.3">
      <c r="D1169" s="181"/>
    </row>
    <row r="1170" spans="4:4" x14ac:dyDescent="0.3">
      <c r="D1170" s="181"/>
    </row>
    <row r="1171" spans="4:4" x14ac:dyDescent="0.3">
      <c r="D1171" s="181"/>
    </row>
    <row r="1172" spans="4:4" x14ac:dyDescent="0.3">
      <c r="D1172" s="181"/>
    </row>
    <row r="1173" spans="4:4" x14ac:dyDescent="0.3">
      <c r="D1173" s="181"/>
    </row>
    <row r="1174" spans="4:4" x14ac:dyDescent="0.3">
      <c r="D1174" s="181"/>
    </row>
    <row r="1175" spans="4:4" x14ac:dyDescent="0.3">
      <c r="D1175" s="181"/>
    </row>
    <row r="1176" spans="4:4" x14ac:dyDescent="0.3">
      <c r="D1176" s="181"/>
    </row>
    <row r="1177" spans="4:4" x14ac:dyDescent="0.3">
      <c r="D1177" s="181"/>
    </row>
    <row r="1178" spans="4:4" x14ac:dyDescent="0.3">
      <c r="D1178" s="181"/>
    </row>
    <row r="1179" spans="4:4" x14ac:dyDescent="0.3">
      <c r="D1179" s="181"/>
    </row>
    <row r="1180" spans="4:4" x14ac:dyDescent="0.3">
      <c r="D1180" s="181"/>
    </row>
    <row r="1181" spans="4:4" x14ac:dyDescent="0.3">
      <c r="D1181" s="181"/>
    </row>
    <row r="1182" spans="4:4" x14ac:dyDescent="0.3">
      <c r="D1182" s="181"/>
    </row>
    <row r="1183" spans="4:4" x14ac:dyDescent="0.3">
      <c r="D1183" s="181"/>
    </row>
    <row r="1184" spans="4:4" x14ac:dyDescent="0.3">
      <c r="D1184" s="181"/>
    </row>
    <row r="1185" spans="4:4" x14ac:dyDescent="0.3">
      <c r="D1185" s="181"/>
    </row>
    <row r="1186" spans="4:4" x14ac:dyDescent="0.3">
      <c r="D1186" s="181"/>
    </row>
    <row r="1187" spans="4:4" x14ac:dyDescent="0.3">
      <c r="D1187" s="181"/>
    </row>
    <row r="1188" spans="4:4" x14ac:dyDescent="0.3">
      <c r="D1188" s="181"/>
    </row>
    <row r="1189" spans="4:4" x14ac:dyDescent="0.3">
      <c r="D1189" s="181"/>
    </row>
    <row r="1190" spans="4:4" x14ac:dyDescent="0.3">
      <c r="D1190" s="181"/>
    </row>
    <row r="1191" spans="4:4" x14ac:dyDescent="0.3">
      <c r="D1191" s="181"/>
    </row>
    <row r="1192" spans="4:4" x14ac:dyDescent="0.3">
      <c r="D1192" s="181"/>
    </row>
    <row r="1193" spans="4:4" x14ac:dyDescent="0.3">
      <c r="D1193" s="181"/>
    </row>
    <row r="1194" spans="4:4" x14ac:dyDescent="0.3">
      <c r="D1194" s="181"/>
    </row>
    <row r="1195" spans="4:4" x14ac:dyDescent="0.3">
      <c r="D1195" s="181"/>
    </row>
    <row r="1196" spans="4:4" x14ac:dyDescent="0.3">
      <c r="D1196" s="181"/>
    </row>
    <row r="1197" spans="4:4" x14ac:dyDescent="0.3">
      <c r="D1197" s="181"/>
    </row>
    <row r="1198" spans="4:4" x14ac:dyDescent="0.3">
      <c r="D1198" s="181"/>
    </row>
    <row r="1199" spans="4:4" x14ac:dyDescent="0.3">
      <c r="D1199" s="181"/>
    </row>
    <row r="1200" spans="4:4" x14ac:dyDescent="0.3">
      <c r="D1200" s="181"/>
    </row>
    <row r="1201" spans="4:4" x14ac:dyDescent="0.3">
      <c r="D1201" s="181"/>
    </row>
    <row r="1202" spans="4:4" x14ac:dyDescent="0.3">
      <c r="D1202" s="181"/>
    </row>
    <row r="1203" spans="4:4" x14ac:dyDescent="0.3">
      <c r="D1203" s="181"/>
    </row>
    <row r="1204" spans="4:4" x14ac:dyDescent="0.3">
      <c r="D1204" s="181"/>
    </row>
    <row r="1205" spans="4:4" x14ac:dyDescent="0.3">
      <c r="D1205" s="181"/>
    </row>
    <row r="1206" spans="4:4" x14ac:dyDescent="0.3">
      <c r="D1206" s="181"/>
    </row>
    <row r="1207" spans="4:4" x14ac:dyDescent="0.3">
      <c r="D1207" s="181"/>
    </row>
    <row r="1208" spans="4:4" x14ac:dyDescent="0.3">
      <c r="D1208" s="181"/>
    </row>
    <row r="1209" spans="4:4" x14ac:dyDescent="0.3">
      <c r="D1209" s="181"/>
    </row>
    <row r="1210" spans="4:4" x14ac:dyDescent="0.3">
      <c r="D1210" s="181"/>
    </row>
    <row r="1211" spans="4:4" x14ac:dyDescent="0.3">
      <c r="D1211" s="181"/>
    </row>
    <row r="1212" spans="4:4" x14ac:dyDescent="0.3">
      <c r="D1212" s="181"/>
    </row>
    <row r="1213" spans="4:4" x14ac:dyDescent="0.3">
      <c r="D1213" s="181"/>
    </row>
    <row r="1214" spans="4:4" x14ac:dyDescent="0.3">
      <c r="D1214" s="181"/>
    </row>
    <row r="1215" spans="4:4" x14ac:dyDescent="0.3">
      <c r="D1215" s="181"/>
    </row>
    <row r="1216" spans="4:4" x14ac:dyDescent="0.3">
      <c r="D1216" s="181"/>
    </row>
    <row r="1217" spans="4:4" x14ac:dyDescent="0.3">
      <c r="D1217" s="181"/>
    </row>
    <row r="1218" spans="4:4" x14ac:dyDescent="0.3">
      <c r="D1218" s="181"/>
    </row>
    <row r="1219" spans="4:4" x14ac:dyDescent="0.3">
      <c r="D1219" s="181"/>
    </row>
    <row r="1220" spans="4:4" x14ac:dyDescent="0.3">
      <c r="D1220" s="181"/>
    </row>
    <row r="1221" spans="4:4" x14ac:dyDescent="0.3">
      <c r="D1221" s="181"/>
    </row>
    <row r="1222" spans="4:4" x14ac:dyDescent="0.3">
      <c r="D1222" s="181"/>
    </row>
    <row r="1223" spans="4:4" x14ac:dyDescent="0.3">
      <c r="D1223" s="181"/>
    </row>
    <row r="1224" spans="4:4" x14ac:dyDescent="0.3">
      <c r="D1224" s="181"/>
    </row>
    <row r="1225" spans="4:4" x14ac:dyDescent="0.3">
      <c r="D1225" s="181"/>
    </row>
    <row r="1226" spans="4:4" x14ac:dyDescent="0.3">
      <c r="D1226" s="181"/>
    </row>
    <row r="1227" spans="4:4" x14ac:dyDescent="0.3">
      <c r="D1227" s="181"/>
    </row>
    <row r="1228" spans="4:4" x14ac:dyDescent="0.3">
      <c r="D1228" s="181"/>
    </row>
    <row r="1229" spans="4:4" x14ac:dyDescent="0.3">
      <c r="D1229" s="181"/>
    </row>
    <row r="1230" spans="4:4" x14ac:dyDescent="0.3">
      <c r="D1230" s="181"/>
    </row>
    <row r="1231" spans="4:4" x14ac:dyDescent="0.3">
      <c r="D1231" s="181"/>
    </row>
    <row r="1232" spans="4:4" x14ac:dyDescent="0.3">
      <c r="D1232" s="181"/>
    </row>
    <row r="1233" spans="4:4" x14ac:dyDescent="0.3">
      <c r="D1233" s="181"/>
    </row>
    <row r="1234" spans="4:4" x14ac:dyDescent="0.3">
      <c r="D1234" s="181"/>
    </row>
    <row r="1235" spans="4:4" x14ac:dyDescent="0.3">
      <c r="D1235" s="181"/>
    </row>
    <row r="1236" spans="4:4" x14ac:dyDescent="0.3">
      <c r="D1236" s="181"/>
    </row>
    <row r="1237" spans="4:4" x14ac:dyDescent="0.3">
      <c r="D1237" s="181"/>
    </row>
    <row r="1238" spans="4:4" x14ac:dyDescent="0.3">
      <c r="D1238" s="181"/>
    </row>
    <row r="1239" spans="4:4" x14ac:dyDescent="0.3">
      <c r="D1239" s="181"/>
    </row>
    <row r="1240" spans="4:4" x14ac:dyDescent="0.3">
      <c r="D1240" s="181"/>
    </row>
    <row r="1241" spans="4:4" x14ac:dyDescent="0.3">
      <c r="D1241" s="181"/>
    </row>
    <row r="1242" spans="4:4" x14ac:dyDescent="0.3">
      <c r="D1242" s="181"/>
    </row>
    <row r="1243" spans="4:4" x14ac:dyDescent="0.3">
      <c r="D1243" s="181"/>
    </row>
    <row r="1244" spans="4:4" x14ac:dyDescent="0.3">
      <c r="D1244" s="181"/>
    </row>
    <row r="1245" spans="4:4" x14ac:dyDescent="0.3">
      <c r="D1245" s="181"/>
    </row>
    <row r="1246" spans="4:4" x14ac:dyDescent="0.3">
      <c r="D1246" s="181"/>
    </row>
    <row r="1247" spans="4:4" x14ac:dyDescent="0.3">
      <c r="D1247" s="181"/>
    </row>
    <row r="1248" spans="4:4" x14ac:dyDescent="0.3">
      <c r="D1248" s="181"/>
    </row>
    <row r="1249" spans="4:4" x14ac:dyDescent="0.3">
      <c r="D1249" s="181"/>
    </row>
    <row r="1250" spans="4:4" x14ac:dyDescent="0.3">
      <c r="D1250" s="181"/>
    </row>
    <row r="1251" spans="4:4" x14ac:dyDescent="0.3">
      <c r="D1251" s="181"/>
    </row>
    <row r="1252" spans="4:4" x14ac:dyDescent="0.3">
      <c r="D1252" s="181"/>
    </row>
    <row r="1253" spans="4:4" x14ac:dyDescent="0.3">
      <c r="D1253" s="181"/>
    </row>
    <row r="1254" spans="4:4" x14ac:dyDescent="0.3">
      <c r="D1254" s="181"/>
    </row>
    <row r="1255" spans="4:4" x14ac:dyDescent="0.3">
      <c r="D1255" s="181"/>
    </row>
    <row r="1256" spans="4:4" x14ac:dyDescent="0.3">
      <c r="D1256" s="181"/>
    </row>
    <row r="1257" spans="4:4" x14ac:dyDescent="0.3">
      <c r="D1257" s="181"/>
    </row>
    <row r="1258" spans="4:4" x14ac:dyDescent="0.3">
      <c r="D1258" s="181"/>
    </row>
    <row r="1259" spans="4:4" x14ac:dyDescent="0.3">
      <c r="D1259" s="181"/>
    </row>
    <row r="1260" spans="4:4" x14ac:dyDescent="0.3">
      <c r="D1260" s="181"/>
    </row>
    <row r="1261" spans="4:4" x14ac:dyDescent="0.3">
      <c r="D1261" s="181"/>
    </row>
    <row r="1262" spans="4:4" x14ac:dyDescent="0.3">
      <c r="D1262" s="181"/>
    </row>
    <row r="1263" spans="4:4" x14ac:dyDescent="0.3">
      <c r="D1263" s="181"/>
    </row>
    <row r="1264" spans="4:4" x14ac:dyDescent="0.3">
      <c r="D1264" s="181"/>
    </row>
    <row r="1265" spans="4:4" x14ac:dyDescent="0.3">
      <c r="D1265" s="181"/>
    </row>
    <row r="1266" spans="4:4" x14ac:dyDescent="0.3">
      <c r="D1266" s="181"/>
    </row>
    <row r="1267" spans="4:4" x14ac:dyDescent="0.3">
      <c r="D1267" s="181"/>
    </row>
    <row r="1268" spans="4:4" x14ac:dyDescent="0.3">
      <c r="D1268" s="181"/>
    </row>
    <row r="1269" spans="4:4" x14ac:dyDescent="0.3">
      <c r="D1269" s="181"/>
    </row>
    <row r="1270" spans="4:4" x14ac:dyDescent="0.3">
      <c r="D1270" s="181"/>
    </row>
    <row r="1271" spans="4:4" x14ac:dyDescent="0.3">
      <c r="D1271" s="181"/>
    </row>
    <row r="1272" spans="4:4" x14ac:dyDescent="0.3">
      <c r="D1272" s="181"/>
    </row>
    <row r="1273" spans="4:4" x14ac:dyDescent="0.3">
      <c r="D1273" s="181"/>
    </row>
    <row r="1274" spans="4:4" x14ac:dyDescent="0.3">
      <c r="D1274" s="181"/>
    </row>
    <row r="1275" spans="4:4" x14ac:dyDescent="0.3">
      <c r="D1275" s="181"/>
    </row>
    <row r="1276" spans="4:4" x14ac:dyDescent="0.3">
      <c r="D1276" s="181"/>
    </row>
    <row r="1277" spans="4:4" x14ac:dyDescent="0.3">
      <c r="D1277" s="181"/>
    </row>
    <row r="1278" spans="4:4" x14ac:dyDescent="0.3">
      <c r="D1278" s="181"/>
    </row>
    <row r="1279" spans="4:4" x14ac:dyDescent="0.3">
      <c r="D1279" s="181"/>
    </row>
    <row r="1280" spans="4:4" x14ac:dyDescent="0.3">
      <c r="D1280" s="181"/>
    </row>
    <row r="1281" spans="4:4" x14ac:dyDescent="0.3">
      <c r="D1281" s="181"/>
    </row>
    <row r="1282" spans="4:4" x14ac:dyDescent="0.3">
      <c r="D1282" s="181"/>
    </row>
    <row r="1283" spans="4:4" x14ac:dyDescent="0.3">
      <c r="D1283" s="181"/>
    </row>
    <row r="1284" spans="4:4" x14ac:dyDescent="0.3">
      <c r="D1284" s="181"/>
    </row>
    <row r="1285" spans="4:4" x14ac:dyDescent="0.3">
      <c r="D1285" s="181"/>
    </row>
    <row r="1286" spans="4:4" x14ac:dyDescent="0.3">
      <c r="D1286" s="181"/>
    </row>
    <row r="1287" spans="4:4" x14ac:dyDescent="0.3">
      <c r="D1287" s="181"/>
    </row>
    <row r="1288" spans="4:4" x14ac:dyDescent="0.3">
      <c r="D1288" s="181"/>
    </row>
    <row r="1289" spans="4:4" x14ac:dyDescent="0.3">
      <c r="D1289" s="181"/>
    </row>
    <row r="1290" spans="4:4" x14ac:dyDescent="0.3">
      <c r="D1290" s="181"/>
    </row>
    <row r="1291" spans="4:4" x14ac:dyDescent="0.3">
      <c r="D1291" s="181"/>
    </row>
    <row r="1292" spans="4:4" x14ac:dyDescent="0.3">
      <c r="D1292" s="181"/>
    </row>
    <row r="1293" spans="4:4" x14ac:dyDescent="0.3">
      <c r="D1293" s="181"/>
    </row>
    <row r="1294" spans="4:4" x14ac:dyDescent="0.3">
      <c r="D1294" s="181"/>
    </row>
    <row r="1295" spans="4:4" x14ac:dyDescent="0.3">
      <c r="D1295" s="181"/>
    </row>
    <row r="1296" spans="4:4" x14ac:dyDescent="0.3">
      <c r="D1296" s="181"/>
    </row>
    <row r="1297" spans="4:4" x14ac:dyDescent="0.3">
      <c r="D1297" s="181"/>
    </row>
    <row r="1298" spans="4:4" x14ac:dyDescent="0.3">
      <c r="D1298" s="181"/>
    </row>
    <row r="1299" spans="4:4" x14ac:dyDescent="0.3">
      <c r="D1299" s="181"/>
    </row>
    <row r="1300" spans="4:4" x14ac:dyDescent="0.3">
      <c r="D1300" s="181"/>
    </row>
    <row r="1301" spans="4:4" x14ac:dyDescent="0.3">
      <c r="D1301" s="181"/>
    </row>
    <row r="1302" spans="4:4" x14ac:dyDescent="0.3">
      <c r="D1302" s="181"/>
    </row>
    <row r="1303" spans="4:4" x14ac:dyDescent="0.3">
      <c r="D1303" s="181"/>
    </row>
    <row r="1304" spans="4:4" x14ac:dyDescent="0.3">
      <c r="D1304" s="181"/>
    </row>
    <row r="1305" spans="4:4" x14ac:dyDescent="0.3">
      <c r="D1305" s="181"/>
    </row>
    <row r="1306" spans="4:4" x14ac:dyDescent="0.3">
      <c r="D1306" s="181"/>
    </row>
    <row r="1307" spans="4:4" x14ac:dyDescent="0.3">
      <c r="D1307" s="181"/>
    </row>
    <row r="1308" spans="4:4" x14ac:dyDescent="0.3">
      <c r="D1308" s="181"/>
    </row>
    <row r="1309" spans="4:4" x14ac:dyDescent="0.3">
      <c r="D1309" s="181"/>
    </row>
    <row r="1310" spans="4:4" x14ac:dyDescent="0.3">
      <c r="D1310" s="181"/>
    </row>
    <row r="1311" spans="4:4" x14ac:dyDescent="0.3">
      <c r="D1311" s="181"/>
    </row>
    <row r="1312" spans="4:4" x14ac:dyDescent="0.3">
      <c r="D1312" s="181"/>
    </row>
    <row r="1313" spans="4:4" x14ac:dyDescent="0.3">
      <c r="D1313" s="181"/>
    </row>
    <row r="1314" spans="4:4" x14ac:dyDescent="0.3">
      <c r="D1314" s="181"/>
    </row>
    <row r="1315" spans="4:4" x14ac:dyDescent="0.3">
      <c r="D1315" s="181"/>
    </row>
    <row r="1316" spans="4:4" x14ac:dyDescent="0.3">
      <c r="D1316" s="181"/>
    </row>
    <row r="1317" spans="4:4" x14ac:dyDescent="0.3">
      <c r="D1317" s="181"/>
    </row>
    <row r="1318" spans="4:4" x14ac:dyDescent="0.3">
      <c r="D1318" s="181"/>
    </row>
    <row r="1319" spans="4:4" x14ac:dyDescent="0.3">
      <c r="D1319" s="181"/>
    </row>
    <row r="1320" spans="4:4" x14ac:dyDescent="0.3">
      <c r="D1320" s="181"/>
    </row>
    <row r="1321" spans="4:4" x14ac:dyDescent="0.3">
      <c r="D1321" s="181"/>
    </row>
    <row r="1322" spans="4:4" x14ac:dyDescent="0.3">
      <c r="D1322" s="181"/>
    </row>
    <row r="1323" spans="4:4" x14ac:dyDescent="0.3">
      <c r="D1323" s="181"/>
    </row>
    <row r="1324" spans="4:4" x14ac:dyDescent="0.3">
      <c r="D1324" s="181"/>
    </row>
    <row r="1325" spans="4:4" x14ac:dyDescent="0.3">
      <c r="D1325" s="181"/>
    </row>
    <row r="1326" spans="4:4" x14ac:dyDescent="0.3">
      <c r="D1326" s="181"/>
    </row>
    <row r="1327" spans="4:4" x14ac:dyDescent="0.3">
      <c r="D1327" s="181"/>
    </row>
    <row r="1328" spans="4:4" x14ac:dyDescent="0.3">
      <c r="D1328" s="181"/>
    </row>
    <row r="1329" spans="4:4" x14ac:dyDescent="0.3">
      <c r="D1329" s="181"/>
    </row>
    <row r="1330" spans="4:4" x14ac:dyDescent="0.3">
      <c r="D1330" s="181"/>
    </row>
    <row r="1331" spans="4:4" x14ac:dyDescent="0.3">
      <c r="D1331" s="181"/>
    </row>
    <row r="1332" spans="4:4" x14ac:dyDescent="0.3">
      <c r="D1332" s="181"/>
    </row>
    <row r="1333" spans="4:4" x14ac:dyDescent="0.3">
      <c r="D1333" s="181"/>
    </row>
    <row r="1334" spans="4:4" x14ac:dyDescent="0.3">
      <c r="D1334" s="181"/>
    </row>
    <row r="1335" spans="4:4" x14ac:dyDescent="0.3">
      <c r="D1335" s="181"/>
    </row>
    <row r="1336" spans="4:4" x14ac:dyDescent="0.3">
      <c r="D1336" s="181"/>
    </row>
    <row r="1337" spans="4:4" x14ac:dyDescent="0.3">
      <c r="D1337" s="181"/>
    </row>
    <row r="1338" spans="4:4" x14ac:dyDescent="0.3">
      <c r="D1338" s="181"/>
    </row>
    <row r="1339" spans="4:4" x14ac:dyDescent="0.3">
      <c r="D1339" s="181"/>
    </row>
    <row r="1340" spans="4:4" x14ac:dyDescent="0.3">
      <c r="D1340" s="181"/>
    </row>
    <row r="1341" spans="4:4" x14ac:dyDescent="0.3">
      <c r="D1341" s="181"/>
    </row>
    <row r="1342" spans="4:4" x14ac:dyDescent="0.3">
      <c r="D1342" s="181"/>
    </row>
    <row r="1343" spans="4:4" x14ac:dyDescent="0.3">
      <c r="D1343" s="181"/>
    </row>
    <row r="1344" spans="4:4" x14ac:dyDescent="0.3">
      <c r="D1344" s="181"/>
    </row>
    <row r="1345" spans="4:4" x14ac:dyDescent="0.3">
      <c r="D1345" s="181"/>
    </row>
    <row r="1346" spans="4:4" x14ac:dyDescent="0.3">
      <c r="D1346" s="181"/>
    </row>
    <row r="1347" spans="4:4" x14ac:dyDescent="0.3">
      <c r="D1347" s="181"/>
    </row>
    <row r="1348" spans="4:4" x14ac:dyDescent="0.3">
      <c r="D1348" s="181"/>
    </row>
    <row r="1349" spans="4:4" x14ac:dyDescent="0.3">
      <c r="D1349" s="181"/>
    </row>
    <row r="1350" spans="4:4" x14ac:dyDescent="0.3">
      <c r="D1350" s="181"/>
    </row>
    <row r="1351" spans="4:4" x14ac:dyDescent="0.3">
      <c r="D1351" s="181"/>
    </row>
    <row r="1352" spans="4:4" x14ac:dyDescent="0.3">
      <c r="D1352" s="181"/>
    </row>
    <row r="1353" spans="4:4" x14ac:dyDescent="0.3">
      <c r="D1353" s="181"/>
    </row>
    <row r="1354" spans="4:4" x14ac:dyDescent="0.3">
      <c r="D1354" s="181"/>
    </row>
    <row r="1355" spans="4:4" x14ac:dyDescent="0.3">
      <c r="D1355" s="181"/>
    </row>
    <row r="1356" spans="4:4" x14ac:dyDescent="0.3">
      <c r="D1356" s="181"/>
    </row>
    <row r="1357" spans="4:4" x14ac:dyDescent="0.3">
      <c r="D1357" s="181"/>
    </row>
    <row r="1358" spans="4:4" x14ac:dyDescent="0.3">
      <c r="D1358" s="181"/>
    </row>
    <row r="1359" spans="4:4" x14ac:dyDescent="0.3">
      <c r="D1359" s="181"/>
    </row>
    <row r="1360" spans="4:4" x14ac:dyDescent="0.3">
      <c r="D1360" s="181"/>
    </row>
    <row r="1361" spans="4:4" x14ac:dyDescent="0.3">
      <c r="D1361" s="181"/>
    </row>
    <row r="1362" spans="4:4" x14ac:dyDescent="0.3">
      <c r="D1362" s="181"/>
    </row>
    <row r="1363" spans="4:4" x14ac:dyDescent="0.3">
      <c r="D1363" s="181"/>
    </row>
    <row r="1364" spans="4:4" x14ac:dyDescent="0.3">
      <c r="D1364" s="181"/>
    </row>
    <row r="1365" spans="4:4" x14ac:dyDescent="0.3">
      <c r="D1365" s="181"/>
    </row>
    <row r="1366" spans="4:4" x14ac:dyDescent="0.3">
      <c r="D1366" s="181"/>
    </row>
    <row r="1367" spans="4:4" x14ac:dyDescent="0.3">
      <c r="D1367" s="181"/>
    </row>
    <row r="1368" spans="4:4" x14ac:dyDescent="0.3">
      <c r="D1368" s="181"/>
    </row>
    <row r="1369" spans="4:4" x14ac:dyDescent="0.3">
      <c r="D1369" s="181"/>
    </row>
    <row r="1370" spans="4:4" x14ac:dyDescent="0.3">
      <c r="D1370" s="181"/>
    </row>
    <row r="1371" spans="4:4" x14ac:dyDescent="0.3">
      <c r="D1371" s="181"/>
    </row>
    <row r="1372" spans="4:4" x14ac:dyDescent="0.3">
      <c r="D1372" s="181"/>
    </row>
    <row r="1373" spans="4:4" x14ac:dyDescent="0.3">
      <c r="D1373" s="181"/>
    </row>
    <row r="1374" spans="4:4" x14ac:dyDescent="0.3">
      <c r="D1374" s="181"/>
    </row>
    <row r="1375" spans="4:4" x14ac:dyDescent="0.3">
      <c r="D1375" s="181"/>
    </row>
    <row r="1376" spans="4:4" x14ac:dyDescent="0.3">
      <c r="D1376" s="181"/>
    </row>
    <row r="1377" spans="4:4" x14ac:dyDescent="0.3">
      <c r="D1377" s="181"/>
    </row>
    <row r="1378" spans="4:4" x14ac:dyDescent="0.3">
      <c r="D1378" s="181"/>
    </row>
    <row r="1379" spans="4:4" x14ac:dyDescent="0.3">
      <c r="D1379" s="181"/>
    </row>
    <row r="1380" spans="4:4" x14ac:dyDescent="0.3">
      <c r="D1380" s="181"/>
    </row>
    <row r="1381" spans="4:4" x14ac:dyDescent="0.3">
      <c r="D1381" s="181"/>
    </row>
    <row r="1382" spans="4:4" x14ac:dyDescent="0.3">
      <c r="D1382" s="181"/>
    </row>
    <row r="1383" spans="4:4" x14ac:dyDescent="0.3">
      <c r="D1383" s="181"/>
    </row>
    <row r="1384" spans="4:4" x14ac:dyDescent="0.3">
      <c r="D1384" s="181"/>
    </row>
    <row r="1385" spans="4:4" x14ac:dyDescent="0.3">
      <c r="D1385" s="181"/>
    </row>
    <row r="1386" spans="4:4" x14ac:dyDescent="0.3">
      <c r="D1386" s="181"/>
    </row>
    <row r="1387" spans="4:4" x14ac:dyDescent="0.3">
      <c r="D1387" s="181"/>
    </row>
    <row r="1388" spans="4:4" x14ac:dyDescent="0.3">
      <c r="D1388" s="181"/>
    </row>
    <row r="1389" spans="4:4" x14ac:dyDescent="0.3">
      <c r="D1389" s="181"/>
    </row>
    <row r="1390" spans="4:4" x14ac:dyDescent="0.3">
      <c r="D1390" s="181"/>
    </row>
    <row r="1391" spans="4:4" x14ac:dyDescent="0.3">
      <c r="D1391" s="181"/>
    </row>
    <row r="1392" spans="4:4" x14ac:dyDescent="0.3">
      <c r="D1392" s="181"/>
    </row>
    <row r="1393" spans="4:4" x14ac:dyDescent="0.3">
      <c r="D1393" s="181"/>
    </row>
    <row r="1394" spans="4:4" x14ac:dyDescent="0.3">
      <c r="D1394" s="181"/>
    </row>
    <row r="1395" spans="4:4" x14ac:dyDescent="0.3">
      <c r="D1395" s="181"/>
    </row>
    <row r="1396" spans="4:4" x14ac:dyDescent="0.3">
      <c r="D1396" s="181"/>
    </row>
    <row r="1397" spans="4:4" x14ac:dyDescent="0.3">
      <c r="D1397" s="181"/>
    </row>
    <row r="1398" spans="4:4" x14ac:dyDescent="0.3">
      <c r="D1398" s="181"/>
    </row>
    <row r="1399" spans="4:4" x14ac:dyDescent="0.3">
      <c r="D1399" s="181"/>
    </row>
    <row r="1400" spans="4:4" x14ac:dyDescent="0.3">
      <c r="D1400" s="181"/>
    </row>
    <row r="1401" spans="4:4" x14ac:dyDescent="0.3">
      <c r="D1401" s="181"/>
    </row>
    <row r="1402" spans="4:4" x14ac:dyDescent="0.3">
      <c r="D1402" s="181"/>
    </row>
    <row r="1403" spans="4:4" x14ac:dyDescent="0.3">
      <c r="D1403" s="181"/>
    </row>
    <row r="1404" spans="4:4" x14ac:dyDescent="0.3">
      <c r="D1404" s="181"/>
    </row>
    <row r="1405" spans="4:4" x14ac:dyDescent="0.3">
      <c r="D1405" s="181"/>
    </row>
    <row r="1406" spans="4:4" x14ac:dyDescent="0.3">
      <c r="D1406" s="181"/>
    </row>
    <row r="1407" spans="4:4" x14ac:dyDescent="0.3">
      <c r="D1407" s="181"/>
    </row>
    <row r="1408" spans="4:4" x14ac:dyDescent="0.3">
      <c r="D1408" s="181"/>
    </row>
    <row r="1409" spans="4:4" x14ac:dyDescent="0.3">
      <c r="D1409" s="181"/>
    </row>
    <row r="1410" spans="4:4" x14ac:dyDescent="0.3">
      <c r="D1410" s="181"/>
    </row>
    <row r="1411" spans="4:4" x14ac:dyDescent="0.3">
      <c r="D1411" s="181"/>
    </row>
    <row r="1412" spans="4:4" x14ac:dyDescent="0.3">
      <c r="D1412" s="181"/>
    </row>
    <row r="1413" spans="4:4" x14ac:dyDescent="0.3">
      <c r="D1413" s="181"/>
    </row>
    <row r="1414" spans="4:4" x14ac:dyDescent="0.3">
      <c r="D1414" s="181"/>
    </row>
    <row r="1415" spans="4:4" x14ac:dyDescent="0.3">
      <c r="D1415" s="181"/>
    </row>
    <row r="1416" spans="4:4" x14ac:dyDescent="0.3">
      <c r="D1416" s="181"/>
    </row>
    <row r="1417" spans="4:4" x14ac:dyDescent="0.3">
      <c r="D1417" s="181"/>
    </row>
    <row r="1418" spans="4:4" x14ac:dyDescent="0.3">
      <c r="D1418" s="181"/>
    </row>
    <row r="1419" spans="4:4" x14ac:dyDescent="0.3">
      <c r="D1419" s="181"/>
    </row>
    <row r="1420" spans="4:4" x14ac:dyDescent="0.3">
      <c r="D1420" s="181"/>
    </row>
    <row r="1421" spans="4:4" x14ac:dyDescent="0.3">
      <c r="D1421" s="181"/>
    </row>
    <row r="1422" spans="4:4" x14ac:dyDescent="0.3">
      <c r="D1422" s="181"/>
    </row>
    <row r="1423" spans="4:4" x14ac:dyDescent="0.3">
      <c r="D1423" s="181"/>
    </row>
    <row r="1424" spans="4:4" x14ac:dyDescent="0.3">
      <c r="D1424" s="181"/>
    </row>
    <row r="1425" spans="4:4" x14ac:dyDescent="0.3">
      <c r="D1425" s="181"/>
    </row>
    <row r="1426" spans="4:4" x14ac:dyDescent="0.3">
      <c r="D1426" s="181"/>
    </row>
    <row r="1427" spans="4:4" x14ac:dyDescent="0.3">
      <c r="D1427" s="181"/>
    </row>
    <row r="1428" spans="4:4" x14ac:dyDescent="0.3">
      <c r="D1428" s="181"/>
    </row>
    <row r="1429" spans="4:4" x14ac:dyDescent="0.3">
      <c r="D1429" s="181"/>
    </row>
    <row r="1430" spans="4:4" x14ac:dyDescent="0.3">
      <c r="D1430" s="181"/>
    </row>
    <row r="1431" spans="4:4" x14ac:dyDescent="0.3">
      <c r="D1431" s="181"/>
    </row>
    <row r="1432" spans="4:4" x14ac:dyDescent="0.3">
      <c r="D1432" s="181"/>
    </row>
    <row r="1433" spans="4:4" x14ac:dyDescent="0.3">
      <c r="D1433" s="181"/>
    </row>
    <row r="1434" spans="4:4" x14ac:dyDescent="0.3">
      <c r="D1434" s="181"/>
    </row>
    <row r="1435" spans="4:4" x14ac:dyDescent="0.3">
      <c r="D1435" s="181"/>
    </row>
    <row r="1436" spans="4:4" x14ac:dyDescent="0.3">
      <c r="D1436" s="181"/>
    </row>
    <row r="1437" spans="4:4" x14ac:dyDescent="0.3">
      <c r="D1437" s="181"/>
    </row>
    <row r="1438" spans="4:4" x14ac:dyDescent="0.3">
      <c r="D1438" s="181"/>
    </row>
    <row r="1439" spans="4:4" x14ac:dyDescent="0.3">
      <c r="D1439" s="181"/>
    </row>
    <row r="1440" spans="4:4" x14ac:dyDescent="0.3">
      <c r="D1440" s="181"/>
    </row>
    <row r="1441" spans="4:4" x14ac:dyDescent="0.3">
      <c r="D1441" s="181"/>
    </row>
    <row r="1442" spans="4:4" x14ac:dyDescent="0.3">
      <c r="D1442" s="181"/>
    </row>
    <row r="1443" spans="4:4" x14ac:dyDescent="0.3">
      <c r="D1443" s="181"/>
    </row>
    <row r="1444" spans="4:4" x14ac:dyDescent="0.3">
      <c r="D1444" s="181"/>
    </row>
    <row r="1445" spans="4:4" x14ac:dyDescent="0.3">
      <c r="D1445" s="181"/>
    </row>
    <row r="1446" spans="4:4" x14ac:dyDescent="0.3">
      <c r="D1446" s="181"/>
    </row>
    <row r="1447" spans="4:4" x14ac:dyDescent="0.3">
      <c r="D1447" s="181"/>
    </row>
    <row r="1448" spans="4:4" x14ac:dyDescent="0.3">
      <c r="D1448" s="181"/>
    </row>
    <row r="1449" spans="4:4" x14ac:dyDescent="0.3">
      <c r="D1449" s="181"/>
    </row>
    <row r="1450" spans="4:4" x14ac:dyDescent="0.3">
      <c r="D1450" s="181"/>
    </row>
    <row r="1451" spans="4:4" x14ac:dyDescent="0.3">
      <c r="D1451" s="181"/>
    </row>
    <row r="1452" spans="4:4" x14ac:dyDescent="0.3">
      <c r="D1452" s="181"/>
    </row>
    <row r="1453" spans="4:4" x14ac:dyDescent="0.3">
      <c r="D1453" s="181"/>
    </row>
    <row r="1454" spans="4:4" x14ac:dyDescent="0.3">
      <c r="D1454" s="181"/>
    </row>
    <row r="1455" spans="4:4" x14ac:dyDescent="0.3">
      <c r="D1455" s="181"/>
    </row>
    <row r="1456" spans="4:4" x14ac:dyDescent="0.3">
      <c r="D1456" s="181"/>
    </row>
    <row r="1457" spans="4:4" x14ac:dyDescent="0.3">
      <c r="D1457" s="181"/>
    </row>
    <row r="1458" spans="4:4" x14ac:dyDescent="0.3">
      <c r="D1458" s="181"/>
    </row>
    <row r="1459" spans="4:4" x14ac:dyDescent="0.3">
      <c r="D1459" s="181"/>
    </row>
    <row r="1460" spans="4:4" x14ac:dyDescent="0.3">
      <c r="D1460" s="181"/>
    </row>
    <row r="1461" spans="4:4" x14ac:dyDescent="0.3">
      <c r="D1461" s="181"/>
    </row>
    <row r="1462" spans="4:4" x14ac:dyDescent="0.3">
      <c r="D1462" s="181"/>
    </row>
    <row r="1463" spans="4:4" x14ac:dyDescent="0.3">
      <c r="D1463" s="181"/>
    </row>
    <row r="1464" spans="4:4" x14ac:dyDescent="0.3">
      <c r="D1464" s="181"/>
    </row>
    <row r="1465" spans="4:4" x14ac:dyDescent="0.3">
      <c r="D1465" s="181"/>
    </row>
    <row r="1466" spans="4:4" x14ac:dyDescent="0.3">
      <c r="D1466" s="181"/>
    </row>
    <row r="1467" spans="4:4" x14ac:dyDescent="0.3">
      <c r="D1467" s="181"/>
    </row>
    <row r="1468" spans="4:4" x14ac:dyDescent="0.3">
      <c r="D1468" s="181"/>
    </row>
    <row r="1469" spans="4:4" x14ac:dyDescent="0.3">
      <c r="D1469" s="181"/>
    </row>
    <row r="1470" spans="4:4" x14ac:dyDescent="0.3">
      <c r="D1470" s="181"/>
    </row>
    <row r="1471" spans="4:4" x14ac:dyDescent="0.3">
      <c r="D1471" s="181"/>
    </row>
    <row r="1472" spans="4:4" x14ac:dyDescent="0.3">
      <c r="D1472" s="181"/>
    </row>
    <row r="1473" spans="4:4" x14ac:dyDescent="0.3">
      <c r="D1473" s="181"/>
    </row>
    <row r="1474" spans="4:4" x14ac:dyDescent="0.3">
      <c r="D1474" s="181"/>
    </row>
    <row r="1475" spans="4:4" x14ac:dyDescent="0.3">
      <c r="D1475" s="181"/>
    </row>
    <row r="1476" spans="4:4" x14ac:dyDescent="0.3">
      <c r="D1476" s="181"/>
    </row>
    <row r="1477" spans="4:4" x14ac:dyDescent="0.3">
      <c r="D1477" s="181"/>
    </row>
    <row r="1478" spans="4:4" x14ac:dyDescent="0.3">
      <c r="D1478" s="181"/>
    </row>
    <row r="1479" spans="4:4" x14ac:dyDescent="0.3">
      <c r="D1479" s="181"/>
    </row>
    <row r="1480" spans="4:4" x14ac:dyDescent="0.3">
      <c r="D1480" s="181"/>
    </row>
    <row r="1481" spans="4:4" x14ac:dyDescent="0.3">
      <c r="D1481" s="181"/>
    </row>
    <row r="1482" spans="4:4" x14ac:dyDescent="0.3">
      <c r="D1482" s="181"/>
    </row>
    <row r="1483" spans="4:4" x14ac:dyDescent="0.3">
      <c r="D1483" s="181"/>
    </row>
    <row r="1484" spans="4:4" x14ac:dyDescent="0.3">
      <c r="D1484" s="181"/>
    </row>
    <row r="1485" spans="4:4" x14ac:dyDescent="0.3">
      <c r="D1485" s="181"/>
    </row>
    <row r="1486" spans="4:4" x14ac:dyDescent="0.3">
      <c r="D1486" s="181"/>
    </row>
    <row r="1487" spans="4:4" x14ac:dyDescent="0.3">
      <c r="D1487" s="181"/>
    </row>
    <row r="1488" spans="4:4" x14ac:dyDescent="0.3">
      <c r="D1488" s="181"/>
    </row>
    <row r="1489" spans="4:4" x14ac:dyDescent="0.3">
      <c r="D1489" s="181"/>
    </row>
    <row r="1490" spans="4:4" x14ac:dyDescent="0.3">
      <c r="D1490" s="181"/>
    </row>
    <row r="1491" spans="4:4" x14ac:dyDescent="0.3">
      <c r="D1491" s="181"/>
    </row>
    <row r="1492" spans="4:4" x14ac:dyDescent="0.3">
      <c r="D1492" s="181"/>
    </row>
    <row r="1493" spans="4:4" x14ac:dyDescent="0.3">
      <c r="D1493" s="181"/>
    </row>
    <row r="1494" spans="4:4" x14ac:dyDescent="0.3">
      <c r="D1494" s="181"/>
    </row>
    <row r="1495" spans="4:4" x14ac:dyDescent="0.3">
      <c r="D1495" s="181"/>
    </row>
    <row r="1496" spans="4:4" x14ac:dyDescent="0.3">
      <c r="D1496" s="181"/>
    </row>
    <row r="1497" spans="4:4" x14ac:dyDescent="0.3">
      <c r="D1497" s="181"/>
    </row>
    <row r="1498" spans="4:4" x14ac:dyDescent="0.3">
      <c r="D1498" s="181"/>
    </row>
    <row r="1499" spans="4:4" x14ac:dyDescent="0.3">
      <c r="D1499" s="181"/>
    </row>
    <row r="1500" spans="4:4" x14ac:dyDescent="0.3">
      <c r="D1500" s="181"/>
    </row>
    <row r="1501" spans="4:4" x14ac:dyDescent="0.3">
      <c r="D1501" s="181"/>
    </row>
    <row r="1502" spans="4:4" x14ac:dyDescent="0.3">
      <c r="D1502" s="181"/>
    </row>
    <row r="1503" spans="4:4" x14ac:dyDescent="0.3">
      <c r="D1503" s="181"/>
    </row>
    <row r="1504" spans="4:4" x14ac:dyDescent="0.3">
      <c r="D1504" s="181"/>
    </row>
    <row r="1505" spans="4:4" x14ac:dyDescent="0.3">
      <c r="D1505" s="181"/>
    </row>
    <row r="1506" spans="4:4" x14ac:dyDescent="0.3">
      <c r="D1506" s="181"/>
    </row>
    <row r="1507" spans="4:4" x14ac:dyDescent="0.3">
      <c r="D1507" s="181"/>
    </row>
    <row r="1508" spans="4:4" x14ac:dyDescent="0.3">
      <c r="D1508" s="181"/>
    </row>
    <row r="1509" spans="4:4" x14ac:dyDescent="0.3">
      <c r="D1509" s="181"/>
    </row>
    <row r="1510" spans="4:4" x14ac:dyDescent="0.3">
      <c r="D1510" s="181"/>
    </row>
    <row r="1511" spans="4:4" x14ac:dyDescent="0.3">
      <c r="D1511" s="181"/>
    </row>
    <row r="1512" spans="4:4" x14ac:dyDescent="0.3">
      <c r="D1512" s="181"/>
    </row>
    <row r="1513" spans="4:4" x14ac:dyDescent="0.3">
      <c r="D1513" s="181"/>
    </row>
    <row r="1514" spans="4:4" x14ac:dyDescent="0.3">
      <c r="D1514" s="181"/>
    </row>
    <row r="1515" spans="4:4" x14ac:dyDescent="0.3">
      <c r="D1515" s="181"/>
    </row>
    <row r="1516" spans="4:4" x14ac:dyDescent="0.3">
      <c r="D1516" s="181"/>
    </row>
    <row r="1517" spans="4:4" x14ac:dyDescent="0.3">
      <c r="D1517" s="181"/>
    </row>
    <row r="1518" spans="4:4" x14ac:dyDescent="0.3">
      <c r="D1518" s="181"/>
    </row>
    <row r="1519" spans="4:4" x14ac:dyDescent="0.3">
      <c r="D1519" s="181"/>
    </row>
    <row r="1520" spans="4:4" x14ac:dyDescent="0.3">
      <c r="D1520" s="181"/>
    </row>
    <row r="1521" spans="4:4" x14ac:dyDescent="0.3">
      <c r="D1521" s="181"/>
    </row>
    <row r="1522" spans="4:4" x14ac:dyDescent="0.3">
      <c r="D1522" s="181"/>
    </row>
    <row r="1523" spans="4:4" x14ac:dyDescent="0.3">
      <c r="D1523" s="181"/>
    </row>
    <row r="1524" spans="4:4" x14ac:dyDescent="0.3">
      <c r="D1524" s="181"/>
    </row>
    <row r="1525" spans="4:4" x14ac:dyDescent="0.3">
      <c r="D1525" s="181"/>
    </row>
    <row r="1526" spans="4:4" x14ac:dyDescent="0.3">
      <c r="D1526" s="181"/>
    </row>
    <row r="1527" spans="4:4" x14ac:dyDescent="0.3">
      <c r="D1527" s="181"/>
    </row>
    <row r="1528" spans="4:4" x14ac:dyDescent="0.3">
      <c r="D1528" s="181"/>
    </row>
    <row r="1529" spans="4:4" x14ac:dyDescent="0.3">
      <c r="D1529" s="181"/>
    </row>
    <row r="1530" spans="4:4" x14ac:dyDescent="0.3">
      <c r="D1530" s="181"/>
    </row>
    <row r="1531" spans="4:4" x14ac:dyDescent="0.3">
      <c r="D1531" s="181"/>
    </row>
    <row r="1532" spans="4:4" x14ac:dyDescent="0.3">
      <c r="D1532" s="181"/>
    </row>
    <row r="1533" spans="4:4" x14ac:dyDescent="0.3">
      <c r="D1533" s="181"/>
    </row>
    <row r="1534" spans="4:4" x14ac:dyDescent="0.3">
      <c r="D1534" s="181"/>
    </row>
    <row r="1535" spans="4:4" x14ac:dyDescent="0.3">
      <c r="D1535" s="181"/>
    </row>
    <row r="1536" spans="4:4" x14ac:dyDescent="0.3">
      <c r="D1536" s="181"/>
    </row>
    <row r="1537" spans="4:4" x14ac:dyDescent="0.3">
      <c r="D1537" s="181"/>
    </row>
    <row r="1538" spans="4:4" x14ac:dyDescent="0.3">
      <c r="D1538" s="181"/>
    </row>
    <row r="1539" spans="4:4" x14ac:dyDescent="0.3">
      <c r="D1539" s="181"/>
    </row>
    <row r="1540" spans="4:4" x14ac:dyDescent="0.3">
      <c r="D1540" s="181"/>
    </row>
    <row r="1541" spans="4:4" x14ac:dyDescent="0.3">
      <c r="D1541" s="181"/>
    </row>
    <row r="1542" spans="4:4" x14ac:dyDescent="0.3">
      <c r="D1542" s="181"/>
    </row>
    <row r="1543" spans="4:4" x14ac:dyDescent="0.3">
      <c r="D1543" s="181"/>
    </row>
    <row r="1544" spans="4:4" x14ac:dyDescent="0.3">
      <c r="D1544" s="181"/>
    </row>
    <row r="1545" spans="4:4" x14ac:dyDescent="0.3">
      <c r="D1545" s="181"/>
    </row>
    <row r="1546" spans="4:4" x14ac:dyDescent="0.3">
      <c r="D1546" s="181"/>
    </row>
    <row r="1547" spans="4:4" x14ac:dyDescent="0.3">
      <c r="D1547" s="181"/>
    </row>
    <row r="1548" spans="4:4" x14ac:dyDescent="0.3">
      <c r="D1548" s="181"/>
    </row>
    <row r="1549" spans="4:4" x14ac:dyDescent="0.3">
      <c r="D1549" s="181"/>
    </row>
    <row r="1550" spans="4:4" x14ac:dyDescent="0.3">
      <c r="D1550" s="181"/>
    </row>
    <row r="1551" spans="4:4" x14ac:dyDescent="0.3">
      <c r="D1551" s="181"/>
    </row>
    <row r="1552" spans="4:4" x14ac:dyDescent="0.3">
      <c r="D1552" s="181"/>
    </row>
    <row r="1553" spans="4:4" x14ac:dyDescent="0.3">
      <c r="D1553" s="181"/>
    </row>
    <row r="1554" spans="4:4" x14ac:dyDescent="0.3">
      <c r="D1554" s="181"/>
    </row>
    <row r="1555" spans="4:4" x14ac:dyDescent="0.3">
      <c r="D1555" s="181"/>
    </row>
    <row r="1556" spans="4:4" x14ac:dyDescent="0.3">
      <c r="D1556" s="181"/>
    </row>
    <row r="1557" spans="4:4" x14ac:dyDescent="0.3">
      <c r="D1557" s="181"/>
    </row>
    <row r="1558" spans="4:4" x14ac:dyDescent="0.3">
      <c r="D1558" s="181"/>
    </row>
    <row r="1559" spans="4:4" x14ac:dyDescent="0.3">
      <c r="D1559" s="181"/>
    </row>
    <row r="1560" spans="4:4" x14ac:dyDescent="0.3">
      <c r="D1560" s="181"/>
    </row>
    <row r="1561" spans="4:4" x14ac:dyDescent="0.3">
      <c r="D1561" s="181"/>
    </row>
    <row r="1562" spans="4:4" x14ac:dyDescent="0.3">
      <c r="D1562" s="181"/>
    </row>
    <row r="1563" spans="4:4" x14ac:dyDescent="0.3">
      <c r="D1563" s="181"/>
    </row>
    <row r="1564" spans="4:4" x14ac:dyDescent="0.3">
      <c r="D1564" s="181"/>
    </row>
    <row r="1565" spans="4:4" x14ac:dyDescent="0.3">
      <c r="D1565" s="181"/>
    </row>
    <row r="1566" spans="4:4" x14ac:dyDescent="0.3">
      <c r="D1566" s="181"/>
    </row>
    <row r="1567" spans="4:4" x14ac:dyDescent="0.3">
      <c r="D1567" s="181"/>
    </row>
    <row r="1568" spans="4:4" x14ac:dyDescent="0.3">
      <c r="D1568" s="181"/>
    </row>
    <row r="1569" spans="4:4" x14ac:dyDescent="0.3">
      <c r="D1569" s="181"/>
    </row>
    <row r="1570" spans="4:4" x14ac:dyDescent="0.3">
      <c r="D1570" s="181"/>
    </row>
    <row r="1571" spans="4:4" x14ac:dyDescent="0.3">
      <c r="D1571" s="181"/>
    </row>
    <row r="1572" spans="4:4" x14ac:dyDescent="0.3">
      <c r="D1572" s="181"/>
    </row>
    <row r="1573" spans="4:4" x14ac:dyDescent="0.3">
      <c r="D1573" s="181"/>
    </row>
    <row r="1574" spans="4:4" x14ac:dyDescent="0.3">
      <c r="D1574" s="181"/>
    </row>
    <row r="1575" spans="4:4" x14ac:dyDescent="0.3">
      <c r="D1575" s="181"/>
    </row>
    <row r="1576" spans="4:4" x14ac:dyDescent="0.3">
      <c r="D1576" s="181"/>
    </row>
    <row r="1577" spans="4:4" x14ac:dyDescent="0.3">
      <c r="D1577" s="181"/>
    </row>
    <row r="1578" spans="4:4" x14ac:dyDescent="0.3">
      <c r="D1578" s="181"/>
    </row>
    <row r="1579" spans="4:4" x14ac:dyDescent="0.3">
      <c r="D1579" s="181"/>
    </row>
    <row r="1580" spans="4:4" x14ac:dyDescent="0.3">
      <c r="D1580" s="181"/>
    </row>
    <row r="1581" spans="4:4" x14ac:dyDescent="0.3">
      <c r="D1581" s="181"/>
    </row>
    <row r="1582" spans="4:4" x14ac:dyDescent="0.3">
      <c r="D1582" s="181"/>
    </row>
    <row r="1583" spans="4:4" x14ac:dyDescent="0.3">
      <c r="D1583" s="181"/>
    </row>
    <row r="1584" spans="4:4" x14ac:dyDescent="0.3">
      <c r="D1584" s="181"/>
    </row>
    <row r="1585" spans="4:4" x14ac:dyDescent="0.3">
      <c r="D1585" s="181"/>
    </row>
    <row r="1586" spans="4:4" x14ac:dyDescent="0.3">
      <c r="D1586" s="181"/>
    </row>
    <row r="1587" spans="4:4" x14ac:dyDescent="0.3">
      <c r="D1587" s="181"/>
    </row>
    <row r="1588" spans="4:4" x14ac:dyDescent="0.3">
      <c r="D1588" s="181"/>
    </row>
    <row r="1589" spans="4:4" x14ac:dyDescent="0.3">
      <c r="D1589" s="181"/>
    </row>
    <row r="1590" spans="4:4" x14ac:dyDescent="0.3">
      <c r="D1590" s="181"/>
    </row>
    <row r="1591" spans="4:4" x14ac:dyDescent="0.3">
      <c r="D1591" s="181"/>
    </row>
    <row r="1592" spans="4:4" x14ac:dyDescent="0.3">
      <c r="D1592" s="181"/>
    </row>
    <row r="1593" spans="4:4" x14ac:dyDescent="0.3">
      <c r="D1593" s="181"/>
    </row>
    <row r="1594" spans="4:4" x14ac:dyDescent="0.3">
      <c r="D1594" s="181"/>
    </row>
    <row r="1595" spans="4:4" x14ac:dyDescent="0.3">
      <c r="D1595" s="181"/>
    </row>
    <row r="1596" spans="4:4" x14ac:dyDescent="0.3">
      <c r="D1596" s="181"/>
    </row>
    <row r="1597" spans="4:4" x14ac:dyDescent="0.3">
      <c r="D1597" s="181"/>
    </row>
    <row r="1598" spans="4:4" x14ac:dyDescent="0.3">
      <c r="D1598" s="181"/>
    </row>
    <row r="1599" spans="4:4" x14ac:dyDescent="0.3">
      <c r="D1599" s="181"/>
    </row>
    <row r="1600" spans="4:4" x14ac:dyDescent="0.3">
      <c r="D1600" s="181"/>
    </row>
    <row r="1601" spans="4:4" x14ac:dyDescent="0.3">
      <c r="D1601" s="181"/>
    </row>
    <row r="1602" spans="4:4" x14ac:dyDescent="0.3">
      <c r="D1602" s="181"/>
    </row>
    <row r="1603" spans="4:4" x14ac:dyDescent="0.3">
      <c r="D1603" s="181"/>
    </row>
    <row r="1604" spans="4:4" x14ac:dyDescent="0.3">
      <c r="D1604" s="181"/>
    </row>
    <row r="1605" spans="4:4" x14ac:dyDescent="0.3">
      <c r="D1605" s="181"/>
    </row>
    <row r="1606" spans="4:4" x14ac:dyDescent="0.3">
      <c r="D1606" s="181"/>
    </row>
    <row r="1607" spans="4:4" x14ac:dyDescent="0.3">
      <c r="D1607" s="181"/>
    </row>
    <row r="1608" spans="4:4" x14ac:dyDescent="0.3">
      <c r="D1608" s="181"/>
    </row>
    <row r="1609" spans="4:4" x14ac:dyDescent="0.3">
      <c r="D1609" s="181"/>
    </row>
    <row r="1610" spans="4:4" x14ac:dyDescent="0.3">
      <c r="D1610" s="181"/>
    </row>
    <row r="1611" spans="4:4" x14ac:dyDescent="0.3">
      <c r="D1611" s="181"/>
    </row>
    <row r="1612" spans="4:4" x14ac:dyDescent="0.3">
      <c r="D1612" s="181"/>
    </row>
    <row r="1613" spans="4:4" x14ac:dyDescent="0.3">
      <c r="D1613" s="181"/>
    </row>
    <row r="1614" spans="4:4" x14ac:dyDescent="0.3">
      <c r="D1614" s="181"/>
    </row>
    <row r="1615" spans="4:4" x14ac:dyDescent="0.3">
      <c r="D1615" s="181"/>
    </row>
    <row r="1616" spans="4:4" x14ac:dyDescent="0.3">
      <c r="D1616" s="181"/>
    </row>
    <row r="1617" spans="4:4" x14ac:dyDescent="0.3">
      <c r="D1617" s="181"/>
    </row>
    <row r="1618" spans="4:4" x14ac:dyDescent="0.3">
      <c r="D1618" s="181"/>
    </row>
    <row r="1619" spans="4:4" x14ac:dyDescent="0.3">
      <c r="D1619" s="181"/>
    </row>
    <row r="1620" spans="4:4" x14ac:dyDescent="0.3">
      <c r="D1620" s="181"/>
    </row>
    <row r="1621" spans="4:4" x14ac:dyDescent="0.3">
      <c r="D1621" s="181"/>
    </row>
    <row r="1622" spans="4:4" x14ac:dyDescent="0.3">
      <c r="D1622" s="181"/>
    </row>
    <row r="1623" spans="4:4" x14ac:dyDescent="0.3">
      <c r="D1623" s="181"/>
    </row>
    <row r="1624" spans="4:4" x14ac:dyDescent="0.3">
      <c r="D1624" s="181"/>
    </row>
    <row r="1625" spans="4:4" x14ac:dyDescent="0.3">
      <c r="D1625" s="181"/>
    </row>
    <row r="1626" spans="4:4" x14ac:dyDescent="0.3">
      <c r="D1626" s="181"/>
    </row>
    <row r="1627" spans="4:4" x14ac:dyDescent="0.3">
      <c r="D1627" s="181"/>
    </row>
    <row r="1628" spans="4:4" x14ac:dyDescent="0.3">
      <c r="D1628" s="181"/>
    </row>
    <row r="1629" spans="4:4" x14ac:dyDescent="0.3">
      <c r="D1629" s="181"/>
    </row>
    <row r="1630" spans="4:4" x14ac:dyDescent="0.3">
      <c r="D1630" s="181"/>
    </row>
    <row r="1631" spans="4:4" x14ac:dyDescent="0.3">
      <c r="D1631" s="181"/>
    </row>
    <row r="1632" spans="4:4" x14ac:dyDescent="0.3">
      <c r="D1632" s="181"/>
    </row>
    <row r="1633" spans="4:4" x14ac:dyDescent="0.3">
      <c r="D1633" s="181"/>
    </row>
    <row r="1634" spans="4:4" x14ac:dyDescent="0.3">
      <c r="D1634" s="181"/>
    </row>
    <row r="1635" spans="4:4" x14ac:dyDescent="0.3">
      <c r="D1635" s="181"/>
    </row>
    <row r="1636" spans="4:4" x14ac:dyDescent="0.3">
      <c r="D1636" s="181"/>
    </row>
    <row r="1637" spans="4:4" x14ac:dyDescent="0.3">
      <c r="D1637" s="181"/>
    </row>
    <row r="1638" spans="4:4" x14ac:dyDescent="0.3">
      <c r="D1638" s="181"/>
    </row>
    <row r="1639" spans="4:4" x14ac:dyDescent="0.3">
      <c r="D1639" s="181"/>
    </row>
    <row r="1640" spans="4:4" x14ac:dyDescent="0.3">
      <c r="D1640" s="181"/>
    </row>
    <row r="1641" spans="4:4" x14ac:dyDescent="0.3">
      <c r="D1641" s="181"/>
    </row>
    <row r="1642" spans="4:4" x14ac:dyDescent="0.3">
      <c r="D1642" s="181"/>
    </row>
    <row r="1643" spans="4:4" x14ac:dyDescent="0.3">
      <c r="D1643" s="181"/>
    </row>
    <row r="1644" spans="4:4" x14ac:dyDescent="0.3">
      <c r="D1644" s="181"/>
    </row>
    <row r="1645" spans="4:4" x14ac:dyDescent="0.3">
      <c r="D1645" s="181"/>
    </row>
    <row r="1646" spans="4:4" x14ac:dyDescent="0.3">
      <c r="D1646" s="181"/>
    </row>
    <row r="1647" spans="4:4" x14ac:dyDescent="0.3">
      <c r="D1647" s="181"/>
    </row>
    <row r="1648" spans="4:4" x14ac:dyDescent="0.3">
      <c r="D1648" s="181"/>
    </row>
    <row r="1649" spans="4:4" x14ac:dyDescent="0.3">
      <c r="D1649" s="181"/>
    </row>
    <row r="1650" spans="4:4" x14ac:dyDescent="0.3">
      <c r="D1650" s="181"/>
    </row>
    <row r="1651" spans="4:4" x14ac:dyDescent="0.3">
      <c r="D1651" s="181"/>
    </row>
    <row r="1652" spans="4:4" x14ac:dyDescent="0.3">
      <c r="D1652" s="181"/>
    </row>
    <row r="1653" spans="4:4" x14ac:dyDescent="0.3">
      <c r="D1653" s="181"/>
    </row>
    <row r="1654" spans="4:4" x14ac:dyDescent="0.3">
      <c r="D1654" s="181"/>
    </row>
    <row r="1655" spans="4:4" x14ac:dyDescent="0.3">
      <c r="D1655" s="181"/>
    </row>
    <row r="1656" spans="4:4" x14ac:dyDescent="0.3">
      <c r="D1656" s="181"/>
    </row>
    <row r="1657" spans="4:4" x14ac:dyDescent="0.3">
      <c r="D1657" s="181"/>
    </row>
    <row r="1658" spans="4:4" x14ac:dyDescent="0.3">
      <c r="D1658" s="181"/>
    </row>
    <row r="1659" spans="4:4" x14ac:dyDescent="0.3">
      <c r="D1659" s="181"/>
    </row>
    <row r="1660" spans="4:4" x14ac:dyDescent="0.3">
      <c r="D1660" s="181"/>
    </row>
    <row r="1661" spans="4:4" x14ac:dyDescent="0.3">
      <c r="D1661" s="181"/>
    </row>
    <row r="1662" spans="4:4" x14ac:dyDescent="0.3">
      <c r="D1662" s="181"/>
    </row>
    <row r="1663" spans="4:4" x14ac:dyDescent="0.3">
      <c r="D1663" s="181"/>
    </row>
    <row r="1664" spans="4:4" x14ac:dyDescent="0.3">
      <c r="D1664" s="181"/>
    </row>
    <row r="1665" spans="4:4" x14ac:dyDescent="0.3">
      <c r="D1665" s="181"/>
    </row>
    <row r="1666" spans="4:4" x14ac:dyDescent="0.3">
      <c r="D1666" s="181"/>
    </row>
    <row r="1667" spans="4:4" x14ac:dyDescent="0.3">
      <c r="D1667" s="181"/>
    </row>
    <row r="1668" spans="4:4" x14ac:dyDescent="0.3">
      <c r="D1668" s="181"/>
    </row>
    <row r="1669" spans="4:4" x14ac:dyDescent="0.3">
      <c r="D1669" s="181"/>
    </row>
    <row r="1670" spans="4:4" x14ac:dyDescent="0.3">
      <c r="D1670" s="181"/>
    </row>
    <row r="1671" spans="4:4" x14ac:dyDescent="0.3">
      <c r="D1671" s="181"/>
    </row>
    <row r="1672" spans="4:4" x14ac:dyDescent="0.3">
      <c r="D1672" s="181"/>
    </row>
    <row r="1673" spans="4:4" x14ac:dyDescent="0.3">
      <c r="D1673" s="181"/>
    </row>
    <row r="1674" spans="4:4" x14ac:dyDescent="0.3">
      <c r="D1674" s="181"/>
    </row>
    <row r="1675" spans="4:4" x14ac:dyDescent="0.3">
      <c r="D1675" s="181"/>
    </row>
    <row r="1676" spans="4:4" x14ac:dyDescent="0.3">
      <c r="D1676" s="181"/>
    </row>
    <row r="1677" spans="4:4" x14ac:dyDescent="0.3">
      <c r="D1677" s="181"/>
    </row>
    <row r="1678" spans="4:4" x14ac:dyDescent="0.3">
      <c r="D1678" s="181"/>
    </row>
    <row r="1679" spans="4:4" x14ac:dyDescent="0.3">
      <c r="D1679" s="181"/>
    </row>
    <row r="1680" spans="4:4" x14ac:dyDescent="0.3">
      <c r="D1680" s="181"/>
    </row>
    <row r="1681" spans="4:4" x14ac:dyDescent="0.3">
      <c r="D1681" s="181"/>
    </row>
    <row r="1682" spans="4:4" x14ac:dyDescent="0.3">
      <c r="D1682" s="181"/>
    </row>
    <row r="1683" spans="4:4" x14ac:dyDescent="0.3">
      <c r="D1683" s="181"/>
    </row>
    <row r="1684" spans="4:4" x14ac:dyDescent="0.3">
      <c r="D1684" s="181"/>
    </row>
    <row r="1685" spans="4:4" x14ac:dyDescent="0.3">
      <c r="D1685" s="181"/>
    </row>
    <row r="1686" spans="4:4" x14ac:dyDescent="0.3">
      <c r="D1686" s="181"/>
    </row>
    <row r="1687" spans="4:4" x14ac:dyDescent="0.3">
      <c r="D1687" s="181"/>
    </row>
    <row r="1688" spans="4:4" x14ac:dyDescent="0.3">
      <c r="D1688" s="181"/>
    </row>
    <row r="1689" spans="4:4" x14ac:dyDescent="0.3">
      <c r="D1689" s="181"/>
    </row>
    <row r="1690" spans="4:4" x14ac:dyDescent="0.3">
      <c r="D1690" s="181"/>
    </row>
    <row r="1691" spans="4:4" x14ac:dyDescent="0.3">
      <c r="D1691" s="181"/>
    </row>
    <row r="1692" spans="4:4" x14ac:dyDescent="0.3">
      <c r="D1692" s="181"/>
    </row>
    <row r="1693" spans="4:4" x14ac:dyDescent="0.3">
      <c r="D1693" s="181"/>
    </row>
    <row r="1694" spans="4:4" x14ac:dyDescent="0.3">
      <c r="D1694" s="181"/>
    </row>
    <row r="1695" spans="4:4" x14ac:dyDescent="0.3">
      <c r="D1695" s="181"/>
    </row>
    <row r="1696" spans="4:4" x14ac:dyDescent="0.3">
      <c r="D1696" s="181"/>
    </row>
    <row r="1697" spans="4:4" x14ac:dyDescent="0.3">
      <c r="D1697" s="181"/>
    </row>
    <row r="1698" spans="4:4" x14ac:dyDescent="0.3">
      <c r="D1698" s="181"/>
    </row>
    <row r="1699" spans="4:4" x14ac:dyDescent="0.3">
      <c r="D1699" s="181"/>
    </row>
    <row r="1700" spans="4:4" x14ac:dyDescent="0.3">
      <c r="D1700" s="181"/>
    </row>
    <row r="1701" spans="4:4" x14ac:dyDescent="0.3">
      <c r="D1701" s="181"/>
    </row>
    <row r="1702" spans="4:4" x14ac:dyDescent="0.3">
      <c r="D1702" s="181"/>
    </row>
    <row r="1703" spans="4:4" x14ac:dyDescent="0.3">
      <c r="D1703" s="181"/>
    </row>
    <row r="1704" spans="4:4" x14ac:dyDescent="0.3">
      <c r="D1704" s="181"/>
    </row>
    <row r="1705" spans="4:4" x14ac:dyDescent="0.3">
      <c r="D1705" s="181"/>
    </row>
    <row r="1706" spans="4:4" x14ac:dyDescent="0.3">
      <c r="D1706" s="181"/>
    </row>
    <row r="1707" spans="4:4" x14ac:dyDescent="0.3">
      <c r="D1707" s="181"/>
    </row>
    <row r="1708" spans="4:4" x14ac:dyDescent="0.3">
      <c r="D1708" s="181"/>
    </row>
    <row r="1709" spans="4:4" x14ac:dyDescent="0.3">
      <c r="D1709" s="181"/>
    </row>
    <row r="1710" spans="4:4" x14ac:dyDescent="0.3">
      <c r="D1710" s="181"/>
    </row>
    <row r="1711" spans="4:4" x14ac:dyDescent="0.3">
      <c r="D1711" s="181"/>
    </row>
    <row r="1712" spans="4:4" x14ac:dyDescent="0.3">
      <c r="D1712" s="181"/>
    </row>
    <row r="1713" spans="4:4" x14ac:dyDescent="0.3">
      <c r="D1713" s="181"/>
    </row>
    <row r="1714" spans="4:4" x14ac:dyDescent="0.3">
      <c r="D1714" s="181"/>
    </row>
    <row r="1715" spans="4:4" x14ac:dyDescent="0.3">
      <c r="D1715" s="181"/>
    </row>
    <row r="1716" spans="4:4" x14ac:dyDescent="0.3">
      <c r="D1716" s="181"/>
    </row>
    <row r="1717" spans="4:4" x14ac:dyDescent="0.3">
      <c r="D1717" s="181"/>
    </row>
    <row r="1718" spans="4:4" x14ac:dyDescent="0.3">
      <c r="D1718" s="181"/>
    </row>
    <row r="1719" spans="4:4" x14ac:dyDescent="0.3">
      <c r="D1719" s="181"/>
    </row>
    <row r="1720" spans="4:4" x14ac:dyDescent="0.3">
      <c r="D1720" s="181"/>
    </row>
    <row r="1721" spans="4:4" x14ac:dyDescent="0.3">
      <c r="D1721" s="181"/>
    </row>
    <row r="1722" spans="4:4" x14ac:dyDescent="0.3">
      <c r="D1722" s="181"/>
    </row>
    <row r="1723" spans="4:4" x14ac:dyDescent="0.3">
      <c r="D1723" s="181"/>
    </row>
    <row r="1724" spans="4:4" x14ac:dyDescent="0.3">
      <c r="D1724" s="181"/>
    </row>
    <row r="1725" spans="4:4" x14ac:dyDescent="0.3">
      <c r="D1725" s="181"/>
    </row>
    <row r="1726" spans="4:4" x14ac:dyDescent="0.3">
      <c r="D1726" s="181"/>
    </row>
    <row r="1727" spans="4:4" x14ac:dyDescent="0.3">
      <c r="D1727" s="181"/>
    </row>
    <row r="1728" spans="4:4" x14ac:dyDescent="0.3">
      <c r="D1728" s="181"/>
    </row>
    <row r="1729" spans="4:4" x14ac:dyDescent="0.3">
      <c r="D1729" s="181"/>
    </row>
    <row r="1730" spans="4:4" x14ac:dyDescent="0.3">
      <c r="D1730" s="181"/>
    </row>
    <row r="1731" spans="4:4" x14ac:dyDescent="0.3">
      <c r="D1731" s="181"/>
    </row>
    <row r="1732" spans="4:4" x14ac:dyDescent="0.3">
      <c r="D1732" s="181"/>
    </row>
    <row r="1733" spans="4:4" x14ac:dyDescent="0.3">
      <c r="D1733" s="181"/>
    </row>
    <row r="1734" spans="4:4" x14ac:dyDescent="0.3">
      <c r="D1734" s="181"/>
    </row>
    <row r="1735" spans="4:4" x14ac:dyDescent="0.3">
      <c r="D1735" s="181"/>
    </row>
    <row r="1736" spans="4:4" x14ac:dyDescent="0.3">
      <c r="D1736" s="181"/>
    </row>
    <row r="1737" spans="4:4" x14ac:dyDescent="0.3">
      <c r="D1737" s="181"/>
    </row>
    <row r="1738" spans="4:4" x14ac:dyDescent="0.3">
      <c r="D1738" s="181"/>
    </row>
    <row r="1739" spans="4:4" x14ac:dyDescent="0.3">
      <c r="D1739" s="181"/>
    </row>
    <row r="1740" spans="4:4" x14ac:dyDescent="0.3">
      <c r="D1740" s="181"/>
    </row>
    <row r="1741" spans="4:4" x14ac:dyDescent="0.3">
      <c r="D1741" s="181"/>
    </row>
    <row r="1742" spans="4:4" x14ac:dyDescent="0.3">
      <c r="D1742" s="181"/>
    </row>
    <row r="1743" spans="4:4" x14ac:dyDescent="0.3">
      <c r="D1743" s="181"/>
    </row>
    <row r="1744" spans="4:4" x14ac:dyDescent="0.3">
      <c r="D1744" s="181"/>
    </row>
    <row r="1745" spans="4:4" x14ac:dyDescent="0.3">
      <c r="D1745" s="181"/>
    </row>
    <row r="1746" spans="4:4" x14ac:dyDescent="0.3">
      <c r="D1746" s="181"/>
    </row>
    <row r="1747" spans="4:4" x14ac:dyDescent="0.3">
      <c r="D1747" s="181"/>
    </row>
    <row r="1748" spans="4:4" x14ac:dyDescent="0.3">
      <c r="D1748" s="181"/>
    </row>
    <row r="1749" spans="4:4" x14ac:dyDescent="0.3">
      <c r="D1749" s="181"/>
    </row>
    <row r="1750" spans="4:4" x14ac:dyDescent="0.3">
      <c r="D1750" s="181"/>
    </row>
    <row r="1751" spans="4:4" x14ac:dyDescent="0.3">
      <c r="D1751" s="181"/>
    </row>
    <row r="1752" spans="4:4" x14ac:dyDescent="0.3">
      <c r="D1752" s="181"/>
    </row>
    <row r="1753" spans="4:4" x14ac:dyDescent="0.3">
      <c r="D1753" s="181"/>
    </row>
    <row r="1754" spans="4:4" x14ac:dyDescent="0.3">
      <c r="D1754" s="181"/>
    </row>
    <row r="1755" spans="4:4" x14ac:dyDescent="0.3">
      <c r="D1755" s="181"/>
    </row>
    <row r="1756" spans="4:4" x14ac:dyDescent="0.3">
      <c r="D1756" s="181"/>
    </row>
    <row r="1757" spans="4:4" x14ac:dyDescent="0.3">
      <c r="D1757" s="181"/>
    </row>
    <row r="1758" spans="4:4" x14ac:dyDescent="0.3">
      <c r="D1758" s="181"/>
    </row>
    <row r="1759" spans="4:4" x14ac:dyDescent="0.3">
      <c r="D1759" s="181"/>
    </row>
    <row r="1760" spans="4:4" x14ac:dyDescent="0.3">
      <c r="D1760" s="181"/>
    </row>
    <row r="1761" spans="4:4" x14ac:dyDescent="0.3">
      <c r="D1761" s="181"/>
    </row>
    <row r="1762" spans="4:4" x14ac:dyDescent="0.3">
      <c r="D1762" s="181"/>
    </row>
    <row r="1763" spans="4:4" x14ac:dyDescent="0.3">
      <c r="D1763" s="181"/>
    </row>
    <row r="1764" spans="4:4" x14ac:dyDescent="0.3">
      <c r="D1764" s="181"/>
    </row>
    <row r="1765" spans="4:4" x14ac:dyDescent="0.3">
      <c r="D1765" s="181"/>
    </row>
    <row r="1766" spans="4:4" x14ac:dyDescent="0.3">
      <c r="D1766" s="181"/>
    </row>
    <row r="1767" spans="4:4" x14ac:dyDescent="0.3">
      <c r="D1767" s="181"/>
    </row>
    <row r="1768" spans="4:4" x14ac:dyDescent="0.3">
      <c r="D1768" s="181"/>
    </row>
    <row r="1769" spans="4:4" x14ac:dyDescent="0.3">
      <c r="D1769" s="181"/>
    </row>
    <row r="1770" spans="4:4" x14ac:dyDescent="0.3">
      <c r="D1770" s="181"/>
    </row>
    <row r="1771" spans="4:4" x14ac:dyDescent="0.3">
      <c r="D1771" s="181"/>
    </row>
    <row r="1772" spans="4:4" x14ac:dyDescent="0.3">
      <c r="D1772" s="181"/>
    </row>
    <row r="1773" spans="4:4" x14ac:dyDescent="0.3">
      <c r="D1773" s="181"/>
    </row>
    <row r="1774" spans="4:4" x14ac:dyDescent="0.3">
      <c r="D1774" s="181"/>
    </row>
    <row r="1775" spans="4:4" x14ac:dyDescent="0.3">
      <c r="D1775" s="181"/>
    </row>
    <row r="1776" spans="4:4" x14ac:dyDescent="0.3">
      <c r="D1776" s="181"/>
    </row>
    <row r="1777" spans="4:4" x14ac:dyDescent="0.3">
      <c r="D1777" s="181"/>
    </row>
    <row r="1778" spans="4:4" x14ac:dyDescent="0.3">
      <c r="D1778" s="181"/>
    </row>
    <row r="1779" spans="4:4" x14ac:dyDescent="0.3">
      <c r="D1779" s="181"/>
    </row>
    <row r="1780" spans="4:4" x14ac:dyDescent="0.3">
      <c r="D1780" s="181"/>
    </row>
    <row r="1781" spans="4:4" x14ac:dyDescent="0.3">
      <c r="D1781" s="181"/>
    </row>
    <row r="1782" spans="4:4" x14ac:dyDescent="0.3">
      <c r="D1782" s="181"/>
    </row>
    <row r="1783" spans="4:4" x14ac:dyDescent="0.3">
      <c r="D1783" s="181"/>
    </row>
    <row r="1784" spans="4:4" x14ac:dyDescent="0.3">
      <c r="D1784" s="181"/>
    </row>
    <row r="1785" spans="4:4" x14ac:dyDescent="0.3">
      <c r="D1785" s="181"/>
    </row>
    <row r="1786" spans="4:4" x14ac:dyDescent="0.3">
      <c r="D1786" s="181"/>
    </row>
    <row r="1787" spans="4:4" x14ac:dyDescent="0.3">
      <c r="D1787" s="181"/>
    </row>
    <row r="1788" spans="4:4" x14ac:dyDescent="0.3">
      <c r="D1788" s="181"/>
    </row>
    <row r="1789" spans="4:4" x14ac:dyDescent="0.3">
      <c r="D1789" s="181"/>
    </row>
    <row r="1790" spans="4:4" x14ac:dyDescent="0.3">
      <c r="D1790" s="181"/>
    </row>
    <row r="1791" spans="4:4" x14ac:dyDescent="0.3">
      <c r="D1791" s="181"/>
    </row>
    <row r="1792" spans="4:4" x14ac:dyDescent="0.3">
      <c r="D1792" s="181"/>
    </row>
    <row r="1793" spans="4:4" x14ac:dyDescent="0.3">
      <c r="D1793" s="181"/>
    </row>
    <row r="1794" spans="4:4" x14ac:dyDescent="0.3">
      <c r="D1794" s="181"/>
    </row>
    <row r="1795" spans="4:4" x14ac:dyDescent="0.3">
      <c r="D1795" s="181"/>
    </row>
    <row r="1796" spans="4:4" x14ac:dyDescent="0.3">
      <c r="D1796" s="181"/>
    </row>
    <row r="1797" spans="4:4" x14ac:dyDescent="0.3">
      <c r="D1797" s="181"/>
    </row>
    <row r="1798" spans="4:4" x14ac:dyDescent="0.3">
      <c r="D1798" s="181"/>
    </row>
    <row r="1799" spans="4:4" x14ac:dyDescent="0.3">
      <c r="D1799" s="181"/>
    </row>
    <row r="1800" spans="4:4" x14ac:dyDescent="0.3">
      <c r="D1800" s="181"/>
    </row>
    <row r="1801" spans="4:4" x14ac:dyDescent="0.3">
      <c r="D1801" s="181"/>
    </row>
    <row r="1802" spans="4:4" x14ac:dyDescent="0.3">
      <c r="D1802" s="181"/>
    </row>
    <row r="1803" spans="4:4" x14ac:dyDescent="0.3">
      <c r="D1803" s="181"/>
    </row>
    <row r="1804" spans="4:4" x14ac:dyDescent="0.3">
      <c r="D1804" s="181"/>
    </row>
    <row r="1805" spans="4:4" x14ac:dyDescent="0.3">
      <c r="D1805" s="181"/>
    </row>
    <row r="1806" spans="4:4" x14ac:dyDescent="0.3">
      <c r="D1806" s="181"/>
    </row>
    <row r="1807" spans="4:4" x14ac:dyDescent="0.3">
      <c r="D1807" s="181"/>
    </row>
    <row r="1808" spans="4:4" x14ac:dyDescent="0.3">
      <c r="D1808" s="181"/>
    </row>
    <row r="1809" spans="4:4" x14ac:dyDescent="0.3">
      <c r="D1809" s="181"/>
    </row>
    <row r="1810" spans="4:4" x14ac:dyDescent="0.3">
      <c r="D1810" s="181"/>
    </row>
    <row r="1811" spans="4:4" x14ac:dyDescent="0.3">
      <c r="D1811" s="181"/>
    </row>
    <row r="1812" spans="4:4" x14ac:dyDescent="0.3">
      <c r="D1812" s="181"/>
    </row>
    <row r="1813" spans="4:4" x14ac:dyDescent="0.3">
      <c r="D1813" s="181"/>
    </row>
    <row r="1814" spans="4:4" x14ac:dyDescent="0.3">
      <c r="D1814" s="181"/>
    </row>
    <row r="1815" spans="4:4" x14ac:dyDescent="0.3">
      <c r="D1815" s="181"/>
    </row>
    <row r="1816" spans="4:4" x14ac:dyDescent="0.3">
      <c r="D1816" s="181"/>
    </row>
    <row r="1817" spans="4:4" x14ac:dyDescent="0.3">
      <c r="D1817" s="181"/>
    </row>
    <row r="1818" spans="4:4" x14ac:dyDescent="0.3">
      <c r="D1818" s="181"/>
    </row>
    <row r="1819" spans="4:4" x14ac:dyDescent="0.3">
      <c r="D1819" s="181"/>
    </row>
    <row r="1820" spans="4:4" x14ac:dyDescent="0.3">
      <c r="D1820" s="181"/>
    </row>
    <row r="1821" spans="4:4" x14ac:dyDescent="0.3">
      <c r="D1821" s="181"/>
    </row>
    <row r="1822" spans="4:4" x14ac:dyDescent="0.3">
      <c r="D1822" s="181"/>
    </row>
    <row r="1823" spans="4:4" x14ac:dyDescent="0.3">
      <c r="D1823" s="181"/>
    </row>
    <row r="1824" spans="4:4" x14ac:dyDescent="0.3">
      <c r="D1824" s="181"/>
    </row>
    <row r="1825" spans="4:4" x14ac:dyDescent="0.3">
      <c r="D1825" s="181"/>
    </row>
    <row r="1826" spans="4:4" x14ac:dyDescent="0.3">
      <c r="D1826" s="181"/>
    </row>
    <row r="1827" spans="4:4" x14ac:dyDescent="0.3">
      <c r="D1827" s="181"/>
    </row>
    <row r="1828" spans="4:4" x14ac:dyDescent="0.3">
      <c r="D1828" s="181"/>
    </row>
    <row r="1829" spans="4:4" x14ac:dyDescent="0.3">
      <c r="D1829" s="181"/>
    </row>
    <row r="1830" spans="4:4" x14ac:dyDescent="0.3">
      <c r="D1830" s="181"/>
    </row>
    <row r="1831" spans="4:4" x14ac:dyDescent="0.3">
      <c r="D1831" s="181"/>
    </row>
    <row r="1832" spans="4:4" x14ac:dyDescent="0.3">
      <c r="D1832" s="181"/>
    </row>
    <row r="1833" spans="4:4" x14ac:dyDescent="0.3">
      <c r="D1833" s="181"/>
    </row>
    <row r="1834" spans="4:4" x14ac:dyDescent="0.3">
      <c r="D1834" s="181"/>
    </row>
    <row r="1835" spans="4:4" x14ac:dyDescent="0.3">
      <c r="D1835" s="181"/>
    </row>
    <row r="1836" spans="4:4" x14ac:dyDescent="0.3">
      <c r="D1836" s="181"/>
    </row>
    <row r="1837" spans="4:4" x14ac:dyDescent="0.3">
      <c r="D1837" s="181"/>
    </row>
    <row r="1838" spans="4:4" x14ac:dyDescent="0.3">
      <c r="D1838" s="181"/>
    </row>
    <row r="1839" spans="4:4" x14ac:dyDescent="0.3">
      <c r="D1839" s="181"/>
    </row>
    <row r="1840" spans="4:4" x14ac:dyDescent="0.3">
      <c r="D1840" s="181"/>
    </row>
    <row r="1841" spans="4:4" x14ac:dyDescent="0.3">
      <c r="D1841" s="181"/>
    </row>
    <row r="1842" spans="4:4" x14ac:dyDescent="0.3">
      <c r="D1842" s="181"/>
    </row>
    <row r="1843" spans="4:4" x14ac:dyDescent="0.3">
      <c r="D1843" s="181"/>
    </row>
    <row r="1844" spans="4:4" x14ac:dyDescent="0.3">
      <c r="D1844" s="181"/>
    </row>
    <row r="1845" spans="4:4" x14ac:dyDescent="0.3">
      <c r="D1845" s="181"/>
    </row>
    <row r="1846" spans="4:4" x14ac:dyDescent="0.3">
      <c r="D1846" s="181"/>
    </row>
    <row r="1847" spans="4:4" x14ac:dyDescent="0.3">
      <c r="D1847" s="181"/>
    </row>
    <row r="1848" spans="4:4" x14ac:dyDescent="0.3">
      <c r="D1848" s="181"/>
    </row>
    <row r="1849" spans="4:4" x14ac:dyDescent="0.3">
      <c r="D1849" s="181"/>
    </row>
    <row r="1850" spans="4:4" x14ac:dyDescent="0.3">
      <c r="D1850" s="181"/>
    </row>
    <row r="1851" spans="4:4" x14ac:dyDescent="0.3">
      <c r="D1851" s="181"/>
    </row>
    <row r="1852" spans="4:4" x14ac:dyDescent="0.3">
      <c r="D1852" s="181"/>
    </row>
    <row r="1853" spans="4:4" x14ac:dyDescent="0.3">
      <c r="D1853" s="181"/>
    </row>
    <row r="1854" spans="4:4" x14ac:dyDescent="0.3">
      <c r="D1854" s="181"/>
    </row>
    <row r="1855" spans="4:4" x14ac:dyDescent="0.3">
      <c r="D1855" s="181"/>
    </row>
    <row r="1856" spans="4:4" x14ac:dyDescent="0.3">
      <c r="D1856" s="181"/>
    </row>
    <row r="1857" spans="4:4" x14ac:dyDescent="0.3">
      <c r="D1857" s="181"/>
    </row>
    <row r="1858" spans="4:4" x14ac:dyDescent="0.3">
      <c r="D1858" s="181"/>
    </row>
    <row r="1859" spans="4:4" x14ac:dyDescent="0.3">
      <c r="D1859" s="181"/>
    </row>
    <row r="1860" spans="4:4" x14ac:dyDescent="0.3">
      <c r="D1860" s="181"/>
    </row>
    <row r="1861" spans="4:4" x14ac:dyDescent="0.3">
      <c r="D1861" s="181"/>
    </row>
    <row r="1862" spans="4:4" x14ac:dyDescent="0.3">
      <c r="D1862" s="181"/>
    </row>
    <row r="1863" spans="4:4" x14ac:dyDescent="0.3">
      <c r="D1863" s="181"/>
    </row>
    <row r="1864" spans="4:4" x14ac:dyDescent="0.3">
      <c r="D1864" s="181"/>
    </row>
    <row r="1865" spans="4:4" x14ac:dyDescent="0.3">
      <c r="D1865" s="181"/>
    </row>
    <row r="1866" spans="4:4" x14ac:dyDescent="0.3">
      <c r="D1866" s="181"/>
    </row>
    <row r="1867" spans="4:4" x14ac:dyDescent="0.3">
      <c r="D1867" s="181"/>
    </row>
    <row r="1868" spans="4:4" x14ac:dyDescent="0.3">
      <c r="D1868" s="181"/>
    </row>
    <row r="1869" spans="4:4" x14ac:dyDescent="0.3">
      <c r="D1869" s="181"/>
    </row>
    <row r="1870" spans="4:4" x14ac:dyDescent="0.3">
      <c r="D1870" s="181"/>
    </row>
    <row r="1871" spans="4:4" x14ac:dyDescent="0.3">
      <c r="D1871" s="181"/>
    </row>
    <row r="1872" spans="4:4" x14ac:dyDescent="0.3">
      <c r="D1872" s="181"/>
    </row>
    <row r="1873" spans="4:4" x14ac:dyDescent="0.3">
      <c r="D1873" s="181"/>
    </row>
    <row r="1874" spans="4:4" x14ac:dyDescent="0.3">
      <c r="D1874" s="181"/>
    </row>
    <row r="1875" spans="4:4" x14ac:dyDescent="0.3">
      <c r="D1875" s="181"/>
    </row>
    <row r="1876" spans="4:4" x14ac:dyDescent="0.3">
      <c r="D1876" s="181"/>
    </row>
    <row r="1877" spans="4:4" x14ac:dyDescent="0.3">
      <c r="D1877" s="181"/>
    </row>
    <row r="1878" spans="4:4" x14ac:dyDescent="0.3">
      <c r="D1878" s="181"/>
    </row>
    <row r="1879" spans="4:4" x14ac:dyDescent="0.3">
      <c r="D1879" s="181"/>
    </row>
    <row r="1880" spans="4:4" x14ac:dyDescent="0.3">
      <c r="D1880" s="181"/>
    </row>
    <row r="1881" spans="4:4" x14ac:dyDescent="0.3">
      <c r="D1881" s="181"/>
    </row>
    <row r="1882" spans="4:4" x14ac:dyDescent="0.3">
      <c r="D1882" s="181"/>
    </row>
    <row r="1883" spans="4:4" x14ac:dyDescent="0.3">
      <c r="D1883" s="181"/>
    </row>
    <row r="1884" spans="4:4" x14ac:dyDescent="0.3">
      <c r="D1884" s="181"/>
    </row>
    <row r="1885" spans="4:4" x14ac:dyDescent="0.3">
      <c r="D1885" s="181"/>
    </row>
    <row r="1886" spans="4:4" x14ac:dyDescent="0.3">
      <c r="D1886" s="181"/>
    </row>
    <row r="1887" spans="4:4" x14ac:dyDescent="0.3">
      <c r="D1887" s="181"/>
    </row>
    <row r="1888" spans="4:4" x14ac:dyDescent="0.3">
      <c r="D1888" s="181"/>
    </row>
    <row r="1889" spans="4:4" x14ac:dyDescent="0.3">
      <c r="D1889" s="181"/>
    </row>
    <row r="1890" spans="4:4" x14ac:dyDescent="0.3">
      <c r="D1890" s="181"/>
    </row>
    <row r="1891" spans="4:4" x14ac:dyDescent="0.3">
      <c r="D1891" s="181"/>
    </row>
    <row r="1892" spans="4:4" x14ac:dyDescent="0.3">
      <c r="D1892" s="181"/>
    </row>
    <row r="1893" spans="4:4" x14ac:dyDescent="0.3">
      <c r="D1893" s="181"/>
    </row>
    <row r="1894" spans="4:4" x14ac:dyDescent="0.3">
      <c r="D1894" s="181"/>
    </row>
    <row r="1895" spans="4:4" x14ac:dyDescent="0.3">
      <c r="D1895" s="181"/>
    </row>
    <row r="1896" spans="4:4" x14ac:dyDescent="0.3">
      <c r="D1896" s="181"/>
    </row>
    <row r="1897" spans="4:4" x14ac:dyDescent="0.3">
      <c r="D1897" s="181"/>
    </row>
    <row r="1898" spans="4:4" x14ac:dyDescent="0.3">
      <c r="D1898" s="181"/>
    </row>
    <row r="1899" spans="4:4" x14ac:dyDescent="0.3">
      <c r="D1899" s="181"/>
    </row>
    <row r="1900" spans="4:4" x14ac:dyDescent="0.3">
      <c r="D1900" s="181"/>
    </row>
    <row r="1901" spans="4:4" x14ac:dyDescent="0.3">
      <c r="D1901" s="181"/>
    </row>
    <row r="1902" spans="4:4" x14ac:dyDescent="0.3">
      <c r="D1902" s="181"/>
    </row>
    <row r="1903" spans="4:4" x14ac:dyDescent="0.3">
      <c r="D1903" s="181"/>
    </row>
    <row r="1904" spans="4:4" x14ac:dyDescent="0.3">
      <c r="D1904" s="181"/>
    </row>
    <row r="1905" spans="4:4" x14ac:dyDescent="0.3">
      <c r="D1905" s="181"/>
    </row>
    <row r="1906" spans="4:4" x14ac:dyDescent="0.3">
      <c r="D1906" s="181"/>
    </row>
    <row r="1907" spans="4:4" x14ac:dyDescent="0.3">
      <c r="D1907" s="181"/>
    </row>
    <row r="1908" spans="4:4" x14ac:dyDescent="0.3">
      <c r="D1908" s="181"/>
    </row>
    <row r="1909" spans="4:4" x14ac:dyDescent="0.3">
      <c r="D1909" s="181"/>
    </row>
    <row r="1910" spans="4:4" x14ac:dyDescent="0.3">
      <c r="D1910" s="181"/>
    </row>
    <row r="1911" spans="4:4" x14ac:dyDescent="0.3">
      <c r="D1911" s="181"/>
    </row>
    <row r="1912" spans="4:4" x14ac:dyDescent="0.3">
      <c r="D1912" s="181"/>
    </row>
    <row r="1913" spans="4:4" x14ac:dyDescent="0.3">
      <c r="D1913" s="181"/>
    </row>
    <row r="1914" spans="4:4" x14ac:dyDescent="0.3">
      <c r="D1914" s="181"/>
    </row>
    <row r="1915" spans="4:4" x14ac:dyDescent="0.3">
      <c r="D1915" s="181"/>
    </row>
    <row r="1916" spans="4:4" x14ac:dyDescent="0.3">
      <c r="D1916" s="181"/>
    </row>
    <row r="1917" spans="4:4" x14ac:dyDescent="0.3">
      <c r="D1917" s="181"/>
    </row>
    <row r="1918" spans="4:4" x14ac:dyDescent="0.3">
      <c r="D1918" s="181"/>
    </row>
    <row r="1919" spans="4:4" x14ac:dyDescent="0.3">
      <c r="D1919" s="181"/>
    </row>
    <row r="1920" spans="4:4" x14ac:dyDescent="0.3">
      <c r="D1920" s="181"/>
    </row>
    <row r="1921" spans="4:4" x14ac:dyDescent="0.3">
      <c r="D1921" s="181"/>
    </row>
    <row r="1922" spans="4:4" x14ac:dyDescent="0.3">
      <c r="D1922" s="181"/>
    </row>
    <row r="1923" spans="4:4" x14ac:dyDescent="0.3">
      <c r="D1923" s="181"/>
    </row>
    <row r="1924" spans="4:4" x14ac:dyDescent="0.3">
      <c r="D1924" s="181"/>
    </row>
    <row r="1925" spans="4:4" x14ac:dyDescent="0.3">
      <c r="D1925" s="181"/>
    </row>
    <row r="1926" spans="4:4" x14ac:dyDescent="0.3">
      <c r="D1926" s="181"/>
    </row>
    <row r="1927" spans="4:4" x14ac:dyDescent="0.3">
      <c r="D1927" s="181"/>
    </row>
    <row r="1928" spans="4:4" x14ac:dyDescent="0.3">
      <c r="D1928" s="181"/>
    </row>
    <row r="1929" spans="4:4" x14ac:dyDescent="0.3">
      <c r="D1929" s="181"/>
    </row>
    <row r="1930" spans="4:4" x14ac:dyDescent="0.3">
      <c r="D1930" s="181"/>
    </row>
    <row r="1931" spans="4:4" x14ac:dyDescent="0.3">
      <c r="D1931" s="181"/>
    </row>
    <row r="1932" spans="4:4" x14ac:dyDescent="0.3">
      <c r="D1932" s="181"/>
    </row>
    <row r="1933" spans="4:4" x14ac:dyDescent="0.3">
      <c r="D1933" s="181"/>
    </row>
    <row r="1934" spans="4:4" x14ac:dyDescent="0.3">
      <c r="D1934" s="181"/>
    </row>
    <row r="1935" spans="4:4" x14ac:dyDescent="0.3">
      <c r="D1935" s="181"/>
    </row>
    <row r="1936" spans="4:4" x14ac:dyDescent="0.3">
      <c r="D1936" s="181"/>
    </row>
    <row r="1937" spans="4:4" x14ac:dyDescent="0.3">
      <c r="D1937" s="181"/>
    </row>
    <row r="1938" spans="4:4" x14ac:dyDescent="0.3">
      <c r="D1938" s="181"/>
    </row>
    <row r="1939" spans="4:4" x14ac:dyDescent="0.3">
      <c r="D1939" s="181"/>
    </row>
    <row r="1940" spans="4:4" x14ac:dyDescent="0.3">
      <c r="D1940" s="181"/>
    </row>
    <row r="1941" spans="4:4" x14ac:dyDescent="0.3">
      <c r="D1941" s="181"/>
    </row>
    <row r="1942" spans="4:4" x14ac:dyDescent="0.3">
      <c r="D1942" s="181"/>
    </row>
    <row r="1943" spans="4:4" x14ac:dyDescent="0.3">
      <c r="D1943" s="181"/>
    </row>
    <row r="1944" spans="4:4" x14ac:dyDescent="0.3">
      <c r="D1944" s="181"/>
    </row>
    <row r="1945" spans="4:4" x14ac:dyDescent="0.3">
      <c r="D1945" s="181"/>
    </row>
    <row r="1946" spans="4:4" x14ac:dyDescent="0.3">
      <c r="D1946" s="181"/>
    </row>
    <row r="1947" spans="4:4" x14ac:dyDescent="0.3">
      <c r="D1947" s="181"/>
    </row>
    <row r="1948" spans="4:4" x14ac:dyDescent="0.3">
      <c r="D1948" s="181"/>
    </row>
    <row r="1949" spans="4:4" x14ac:dyDescent="0.3">
      <c r="D1949" s="181"/>
    </row>
    <row r="1950" spans="4:4" x14ac:dyDescent="0.3">
      <c r="D1950" s="181"/>
    </row>
    <row r="1951" spans="4:4" x14ac:dyDescent="0.3">
      <c r="D1951" s="181"/>
    </row>
    <row r="1952" spans="4:4" x14ac:dyDescent="0.3">
      <c r="D1952" s="181"/>
    </row>
    <row r="1953" spans="4:4" x14ac:dyDescent="0.3">
      <c r="D1953" s="181"/>
    </row>
    <row r="1954" spans="4:4" x14ac:dyDescent="0.3">
      <c r="D1954" s="181"/>
    </row>
    <row r="1955" spans="4:4" x14ac:dyDescent="0.3">
      <c r="D1955" s="181"/>
    </row>
    <row r="1956" spans="4:4" x14ac:dyDescent="0.3">
      <c r="D1956" s="181"/>
    </row>
    <row r="1957" spans="4:4" x14ac:dyDescent="0.3">
      <c r="D1957" s="181"/>
    </row>
    <row r="1958" spans="4:4" x14ac:dyDescent="0.3">
      <c r="D1958" s="181"/>
    </row>
    <row r="1959" spans="4:4" x14ac:dyDescent="0.3">
      <c r="D1959" s="181"/>
    </row>
    <row r="1960" spans="4:4" x14ac:dyDescent="0.3">
      <c r="D1960" s="181"/>
    </row>
    <row r="1961" spans="4:4" x14ac:dyDescent="0.3">
      <c r="D1961" s="181"/>
    </row>
    <row r="1962" spans="4:4" x14ac:dyDescent="0.3">
      <c r="D1962" s="181"/>
    </row>
    <row r="1963" spans="4:4" x14ac:dyDescent="0.3">
      <c r="D1963" s="181"/>
    </row>
    <row r="1964" spans="4:4" x14ac:dyDescent="0.3">
      <c r="D1964" s="181"/>
    </row>
    <row r="1965" spans="4:4" x14ac:dyDescent="0.3">
      <c r="D1965" s="181"/>
    </row>
    <row r="1966" spans="4:4" x14ac:dyDescent="0.3">
      <c r="D1966" s="181"/>
    </row>
    <row r="1967" spans="4:4" x14ac:dyDescent="0.3">
      <c r="D1967" s="181"/>
    </row>
    <row r="1968" spans="4:4" x14ac:dyDescent="0.3">
      <c r="D1968" s="181"/>
    </row>
    <row r="1969" spans="4:4" x14ac:dyDescent="0.3">
      <c r="D1969" s="181"/>
    </row>
    <row r="1970" spans="4:4" x14ac:dyDescent="0.3">
      <c r="D1970" s="181"/>
    </row>
    <row r="1971" spans="4:4" x14ac:dyDescent="0.3">
      <c r="D1971" s="181"/>
    </row>
    <row r="1972" spans="4:4" x14ac:dyDescent="0.3">
      <c r="D1972" s="181"/>
    </row>
    <row r="1973" spans="4:4" x14ac:dyDescent="0.3">
      <c r="D1973" s="181"/>
    </row>
    <row r="1974" spans="4:4" x14ac:dyDescent="0.3">
      <c r="D1974" s="181"/>
    </row>
    <row r="1975" spans="4:4" x14ac:dyDescent="0.3">
      <c r="D1975" s="181"/>
    </row>
    <row r="1976" spans="4:4" x14ac:dyDescent="0.3">
      <c r="D1976" s="181"/>
    </row>
    <row r="1977" spans="4:4" x14ac:dyDescent="0.3">
      <c r="D1977" s="181"/>
    </row>
    <row r="1978" spans="4:4" x14ac:dyDescent="0.3">
      <c r="D1978" s="181"/>
    </row>
    <row r="1979" spans="4:4" x14ac:dyDescent="0.3">
      <c r="D1979" s="181"/>
    </row>
    <row r="1980" spans="4:4" x14ac:dyDescent="0.3">
      <c r="D1980" s="181"/>
    </row>
    <row r="1981" spans="4:4" x14ac:dyDescent="0.3">
      <c r="D1981" s="181"/>
    </row>
    <row r="1982" spans="4:4" x14ac:dyDescent="0.3">
      <c r="D1982" s="181"/>
    </row>
    <row r="1983" spans="4:4" x14ac:dyDescent="0.3">
      <c r="D1983" s="181"/>
    </row>
    <row r="1984" spans="4:4" x14ac:dyDescent="0.3">
      <c r="D1984" s="181"/>
    </row>
    <row r="1985" spans="4:4" x14ac:dyDescent="0.3">
      <c r="D1985" s="181"/>
    </row>
    <row r="1986" spans="4:4" x14ac:dyDescent="0.3">
      <c r="D1986" s="181"/>
    </row>
    <row r="1987" spans="4:4" x14ac:dyDescent="0.3">
      <c r="D1987" s="181"/>
    </row>
    <row r="1988" spans="4:4" x14ac:dyDescent="0.3">
      <c r="D1988" s="181"/>
    </row>
    <row r="1989" spans="4:4" x14ac:dyDescent="0.3">
      <c r="D1989" s="181"/>
    </row>
    <row r="1990" spans="4:4" x14ac:dyDescent="0.3">
      <c r="D1990" s="181"/>
    </row>
    <row r="1991" spans="4:4" x14ac:dyDescent="0.3">
      <c r="D1991" s="181"/>
    </row>
    <row r="1992" spans="4:4" x14ac:dyDescent="0.3">
      <c r="D1992" s="181"/>
    </row>
    <row r="1993" spans="4:4" x14ac:dyDescent="0.3">
      <c r="D1993" s="181"/>
    </row>
    <row r="1994" spans="4:4" x14ac:dyDescent="0.3">
      <c r="D1994" s="181"/>
    </row>
    <row r="1995" spans="4:4" x14ac:dyDescent="0.3">
      <c r="D1995" s="181"/>
    </row>
    <row r="1996" spans="4:4" x14ac:dyDescent="0.3">
      <c r="D1996" s="181"/>
    </row>
    <row r="1997" spans="4:4" x14ac:dyDescent="0.3">
      <c r="D1997" s="181"/>
    </row>
    <row r="1998" spans="4:4" x14ac:dyDescent="0.3">
      <c r="D1998" s="181"/>
    </row>
    <row r="1999" spans="4:4" x14ac:dyDescent="0.3">
      <c r="D1999" s="181"/>
    </row>
    <row r="2000" spans="4:4" x14ac:dyDescent="0.3">
      <c r="D2000" s="181"/>
    </row>
    <row r="2001" spans="4:4" x14ac:dyDescent="0.3">
      <c r="D2001" s="181"/>
    </row>
    <row r="2002" spans="4:4" x14ac:dyDescent="0.3">
      <c r="D2002" s="181"/>
    </row>
    <row r="2003" spans="4:4" x14ac:dyDescent="0.3">
      <c r="D2003" s="181"/>
    </row>
    <row r="2004" spans="4:4" x14ac:dyDescent="0.3">
      <c r="D2004" s="181"/>
    </row>
    <row r="2005" spans="4:4" x14ac:dyDescent="0.3">
      <c r="D2005" s="181"/>
    </row>
    <row r="2006" spans="4:4" x14ac:dyDescent="0.3">
      <c r="D2006" s="181"/>
    </row>
    <row r="2007" spans="4:4" x14ac:dyDescent="0.3">
      <c r="D2007" s="181"/>
    </row>
    <row r="2008" spans="4:4" x14ac:dyDescent="0.3">
      <c r="D2008" s="181"/>
    </row>
    <row r="2009" spans="4:4" x14ac:dyDescent="0.3">
      <c r="D2009" s="181"/>
    </row>
    <row r="2010" spans="4:4" x14ac:dyDescent="0.3">
      <c r="D2010" s="181"/>
    </row>
    <row r="2011" spans="4:4" x14ac:dyDescent="0.3">
      <c r="D2011" s="181"/>
    </row>
    <row r="2012" spans="4:4" x14ac:dyDescent="0.3">
      <c r="D2012" s="181"/>
    </row>
    <row r="2013" spans="4:4" x14ac:dyDescent="0.3">
      <c r="D2013" s="181"/>
    </row>
    <row r="2014" spans="4:4" x14ac:dyDescent="0.3">
      <c r="D2014" s="181"/>
    </row>
    <row r="2015" spans="4:4" x14ac:dyDescent="0.3">
      <c r="D2015" s="181"/>
    </row>
    <row r="2016" spans="4:4" x14ac:dyDescent="0.3">
      <c r="D2016" s="181"/>
    </row>
    <row r="2017" spans="4:4" x14ac:dyDescent="0.3">
      <c r="D2017" s="181"/>
    </row>
    <row r="2018" spans="4:4" x14ac:dyDescent="0.3">
      <c r="D2018" s="181"/>
    </row>
    <row r="2019" spans="4:4" x14ac:dyDescent="0.3">
      <c r="D2019" s="181"/>
    </row>
    <row r="2020" spans="4:4" x14ac:dyDescent="0.3">
      <c r="D2020" s="181"/>
    </row>
    <row r="2021" spans="4:4" x14ac:dyDescent="0.3">
      <c r="D2021" s="181"/>
    </row>
    <row r="2022" spans="4:4" x14ac:dyDescent="0.3">
      <c r="D2022" s="181"/>
    </row>
    <row r="2023" spans="4:4" x14ac:dyDescent="0.3">
      <c r="D2023" s="181"/>
    </row>
    <row r="2024" spans="4:4" x14ac:dyDescent="0.3">
      <c r="D2024" s="181"/>
    </row>
    <row r="2025" spans="4:4" x14ac:dyDescent="0.3">
      <c r="D2025" s="181"/>
    </row>
    <row r="2026" spans="4:4" x14ac:dyDescent="0.3">
      <c r="D2026" s="181"/>
    </row>
    <row r="2027" spans="4:4" x14ac:dyDescent="0.3">
      <c r="D2027" s="181"/>
    </row>
    <row r="2028" spans="4:4" x14ac:dyDescent="0.3">
      <c r="D2028" s="181"/>
    </row>
    <row r="2029" spans="4:4" x14ac:dyDescent="0.3">
      <c r="D2029" s="181"/>
    </row>
    <row r="2030" spans="4:4" x14ac:dyDescent="0.3">
      <c r="D2030" s="181"/>
    </row>
    <row r="2031" spans="4:4" x14ac:dyDescent="0.3">
      <c r="D2031" s="181"/>
    </row>
    <row r="2032" spans="4:4" x14ac:dyDescent="0.3">
      <c r="D2032" s="181"/>
    </row>
    <row r="2033" spans="4:4" x14ac:dyDescent="0.3">
      <c r="D2033" s="181"/>
    </row>
    <row r="2034" spans="4:4" x14ac:dyDescent="0.3">
      <c r="D2034" s="181"/>
    </row>
    <row r="2035" spans="4:4" x14ac:dyDescent="0.3">
      <c r="D2035" s="181"/>
    </row>
    <row r="2036" spans="4:4" x14ac:dyDescent="0.3">
      <c r="D2036" s="181"/>
    </row>
    <row r="2037" spans="4:4" x14ac:dyDescent="0.3">
      <c r="D2037" s="181"/>
    </row>
    <row r="2038" spans="4:4" x14ac:dyDescent="0.3">
      <c r="D2038" s="181"/>
    </row>
    <row r="2039" spans="4:4" x14ac:dyDescent="0.3">
      <c r="D2039" s="181"/>
    </row>
    <row r="2040" spans="4:4" x14ac:dyDescent="0.3">
      <c r="D2040" s="181"/>
    </row>
    <row r="2041" spans="4:4" x14ac:dyDescent="0.3">
      <c r="D2041" s="181"/>
    </row>
    <row r="2042" spans="4:4" x14ac:dyDescent="0.3">
      <c r="D2042" s="181"/>
    </row>
    <row r="2043" spans="4:4" x14ac:dyDescent="0.3">
      <c r="D2043" s="181"/>
    </row>
    <row r="2044" spans="4:4" x14ac:dyDescent="0.3">
      <c r="D2044" s="181"/>
    </row>
    <row r="2045" spans="4:4" x14ac:dyDescent="0.3">
      <c r="D2045" s="181"/>
    </row>
    <row r="2046" spans="4:4" x14ac:dyDescent="0.3">
      <c r="D2046" s="181"/>
    </row>
    <row r="2047" spans="4:4" x14ac:dyDescent="0.3">
      <c r="D2047" s="181"/>
    </row>
    <row r="2048" spans="4:4" x14ac:dyDescent="0.3">
      <c r="D2048" s="181"/>
    </row>
    <row r="2049" spans="4:4" x14ac:dyDescent="0.3">
      <c r="D2049" s="181"/>
    </row>
    <row r="2050" spans="4:4" x14ac:dyDescent="0.3">
      <c r="D2050" s="181"/>
    </row>
    <row r="2051" spans="4:4" x14ac:dyDescent="0.3">
      <c r="D2051" s="181"/>
    </row>
    <row r="2052" spans="4:4" x14ac:dyDescent="0.3">
      <c r="D2052" s="181"/>
    </row>
    <row r="2053" spans="4:4" x14ac:dyDescent="0.3">
      <c r="D2053" s="181"/>
    </row>
    <row r="2054" spans="4:4" x14ac:dyDescent="0.3">
      <c r="D2054" s="181"/>
    </row>
    <row r="2055" spans="4:4" x14ac:dyDescent="0.3">
      <c r="D2055" s="181"/>
    </row>
    <row r="2056" spans="4:4" x14ac:dyDescent="0.3">
      <c r="D2056" s="181"/>
    </row>
    <row r="2057" spans="4:4" x14ac:dyDescent="0.3">
      <c r="D2057" s="181"/>
    </row>
    <row r="2058" spans="4:4" x14ac:dyDescent="0.3">
      <c r="D2058" s="181"/>
    </row>
    <row r="2059" spans="4:4" x14ac:dyDescent="0.3">
      <c r="D2059" s="181"/>
    </row>
    <row r="2060" spans="4:4" x14ac:dyDescent="0.3">
      <c r="D2060" s="181"/>
    </row>
    <row r="2061" spans="4:4" x14ac:dyDescent="0.3">
      <c r="D2061" s="181"/>
    </row>
    <row r="2062" spans="4:4" x14ac:dyDescent="0.3">
      <c r="D2062" s="181"/>
    </row>
    <row r="2063" spans="4:4" x14ac:dyDescent="0.3">
      <c r="D2063" s="181"/>
    </row>
    <row r="2064" spans="4:4" x14ac:dyDescent="0.3">
      <c r="D2064" s="181"/>
    </row>
    <row r="2065" spans="4:4" x14ac:dyDescent="0.3">
      <c r="D2065" s="181"/>
    </row>
    <row r="2066" spans="4:4" x14ac:dyDescent="0.3">
      <c r="D2066" s="181"/>
    </row>
    <row r="2067" spans="4:4" x14ac:dyDescent="0.3">
      <c r="D2067" s="181"/>
    </row>
    <row r="2068" spans="4:4" x14ac:dyDescent="0.3">
      <c r="D2068" s="181"/>
    </row>
    <row r="2069" spans="4:4" x14ac:dyDescent="0.3">
      <c r="D2069" s="181"/>
    </row>
    <row r="2070" spans="4:4" x14ac:dyDescent="0.3">
      <c r="D2070" s="181"/>
    </row>
    <row r="2071" spans="4:4" x14ac:dyDescent="0.3">
      <c r="D2071" s="181"/>
    </row>
    <row r="2072" spans="4:4" x14ac:dyDescent="0.3">
      <c r="D2072" s="181"/>
    </row>
    <row r="2073" spans="4:4" x14ac:dyDescent="0.3">
      <c r="D2073" s="181"/>
    </row>
    <row r="2074" spans="4:4" x14ac:dyDescent="0.3">
      <c r="D2074" s="181"/>
    </row>
    <row r="2075" spans="4:4" x14ac:dyDescent="0.3">
      <c r="D2075" s="181"/>
    </row>
    <row r="2076" spans="4:4" x14ac:dyDescent="0.3">
      <c r="D2076" s="181"/>
    </row>
    <row r="2077" spans="4:4" x14ac:dyDescent="0.3">
      <c r="D2077" s="181"/>
    </row>
    <row r="2078" spans="4:4" x14ac:dyDescent="0.3">
      <c r="D2078" s="181"/>
    </row>
    <row r="2079" spans="4:4" x14ac:dyDescent="0.3">
      <c r="D2079" s="181"/>
    </row>
    <row r="2080" spans="4:4" x14ac:dyDescent="0.3">
      <c r="D2080" s="181"/>
    </row>
    <row r="2081" spans="4:4" x14ac:dyDescent="0.3">
      <c r="D2081" s="181"/>
    </row>
    <row r="2082" spans="4:4" x14ac:dyDescent="0.3">
      <c r="D2082" s="181"/>
    </row>
    <row r="2083" spans="4:4" x14ac:dyDescent="0.3">
      <c r="D2083" s="181"/>
    </row>
    <row r="2084" spans="4:4" x14ac:dyDescent="0.3">
      <c r="D2084" s="181"/>
    </row>
    <row r="2085" spans="4:4" x14ac:dyDescent="0.3">
      <c r="D2085" s="181"/>
    </row>
    <row r="2086" spans="4:4" x14ac:dyDescent="0.3">
      <c r="D2086" s="181"/>
    </row>
    <row r="2087" spans="4:4" x14ac:dyDescent="0.3">
      <c r="D2087" s="181"/>
    </row>
    <row r="2088" spans="4:4" x14ac:dyDescent="0.3">
      <c r="D2088" s="181"/>
    </row>
    <row r="2089" spans="4:4" x14ac:dyDescent="0.3">
      <c r="D2089" s="181"/>
    </row>
    <row r="2090" spans="4:4" x14ac:dyDescent="0.3">
      <c r="D2090" s="181"/>
    </row>
    <row r="2091" spans="4:4" x14ac:dyDescent="0.3">
      <c r="D2091" s="181"/>
    </row>
    <row r="2092" spans="4:4" x14ac:dyDescent="0.3">
      <c r="D2092" s="181"/>
    </row>
    <row r="2093" spans="4:4" x14ac:dyDescent="0.3">
      <c r="D2093" s="181"/>
    </row>
    <row r="2094" spans="4:4" x14ac:dyDescent="0.3">
      <c r="D2094" s="181"/>
    </row>
    <row r="2095" spans="4:4" x14ac:dyDescent="0.3">
      <c r="D2095" s="181"/>
    </row>
    <row r="2096" spans="4:4" x14ac:dyDescent="0.3">
      <c r="D2096" s="181"/>
    </row>
    <row r="2097" spans="4:4" x14ac:dyDescent="0.3">
      <c r="D2097" s="181"/>
    </row>
    <row r="2098" spans="4:4" x14ac:dyDescent="0.3">
      <c r="D2098" s="181"/>
    </row>
    <row r="2099" spans="4:4" x14ac:dyDescent="0.3">
      <c r="D2099" s="181"/>
    </row>
    <row r="2100" spans="4:4" x14ac:dyDescent="0.3">
      <c r="D2100" s="181"/>
    </row>
    <row r="2101" spans="4:4" x14ac:dyDescent="0.3">
      <c r="D2101" s="181"/>
    </row>
    <row r="2102" spans="4:4" x14ac:dyDescent="0.3">
      <c r="D2102" s="181"/>
    </row>
    <row r="2103" spans="4:4" x14ac:dyDescent="0.3">
      <c r="D2103" s="181"/>
    </row>
    <row r="2104" spans="4:4" x14ac:dyDescent="0.3">
      <c r="D2104" s="181"/>
    </row>
    <row r="2105" spans="4:4" x14ac:dyDescent="0.3">
      <c r="D2105" s="181"/>
    </row>
    <row r="2106" spans="4:4" x14ac:dyDescent="0.3">
      <c r="D2106" s="181"/>
    </row>
    <row r="2107" spans="4:4" x14ac:dyDescent="0.3">
      <c r="D2107" s="181"/>
    </row>
    <row r="2108" spans="4:4" x14ac:dyDescent="0.3">
      <c r="D2108" s="181"/>
    </row>
    <row r="2109" spans="4:4" x14ac:dyDescent="0.3">
      <c r="D2109" s="181"/>
    </row>
    <row r="2110" spans="4:4" x14ac:dyDescent="0.3">
      <c r="D2110" s="181"/>
    </row>
    <row r="2111" spans="4:4" x14ac:dyDescent="0.3">
      <c r="D2111" s="181"/>
    </row>
    <row r="2112" spans="4:4" x14ac:dyDescent="0.3">
      <c r="D2112" s="181"/>
    </row>
    <row r="2113" spans="4:4" x14ac:dyDescent="0.3">
      <c r="D2113" s="181"/>
    </row>
    <row r="2114" spans="4:4" x14ac:dyDescent="0.3">
      <c r="D2114" s="181"/>
    </row>
    <row r="2115" spans="4:4" x14ac:dyDescent="0.3">
      <c r="D2115" s="181"/>
    </row>
    <row r="2116" spans="4:4" x14ac:dyDescent="0.3">
      <c r="D2116" s="181"/>
    </row>
    <row r="2117" spans="4:4" x14ac:dyDescent="0.3">
      <c r="D2117" s="181"/>
    </row>
    <row r="2118" spans="4:4" x14ac:dyDescent="0.3">
      <c r="D2118" s="181"/>
    </row>
    <row r="2119" spans="4:4" x14ac:dyDescent="0.3">
      <c r="D2119" s="181"/>
    </row>
    <row r="2120" spans="4:4" x14ac:dyDescent="0.3">
      <c r="D2120" s="181"/>
    </row>
    <row r="2121" spans="4:4" x14ac:dyDescent="0.3">
      <c r="D2121" s="181"/>
    </row>
    <row r="2122" spans="4:4" x14ac:dyDescent="0.3">
      <c r="D2122" s="181"/>
    </row>
    <row r="2123" spans="4:4" x14ac:dyDescent="0.3">
      <c r="D2123" s="181"/>
    </row>
    <row r="2124" spans="4:4" x14ac:dyDescent="0.3">
      <c r="D2124" s="181"/>
    </row>
    <row r="2125" spans="4:4" x14ac:dyDescent="0.3">
      <c r="D2125" s="181"/>
    </row>
    <row r="2126" spans="4:4" x14ac:dyDescent="0.3">
      <c r="D2126" s="181"/>
    </row>
    <row r="2127" spans="4:4" x14ac:dyDescent="0.3">
      <c r="D2127" s="181"/>
    </row>
    <row r="2128" spans="4:4" x14ac:dyDescent="0.3">
      <c r="D2128" s="181"/>
    </row>
    <row r="2129" spans="4:4" x14ac:dyDescent="0.3">
      <c r="D2129" s="181"/>
    </row>
    <row r="2130" spans="4:4" x14ac:dyDescent="0.3">
      <c r="D2130" s="181"/>
    </row>
    <row r="2131" spans="4:4" x14ac:dyDescent="0.3">
      <c r="D2131" s="181"/>
    </row>
    <row r="2132" spans="4:4" x14ac:dyDescent="0.3">
      <c r="D2132" s="181"/>
    </row>
    <row r="2133" spans="4:4" x14ac:dyDescent="0.3">
      <c r="D2133" s="181"/>
    </row>
    <row r="2134" spans="4:4" x14ac:dyDescent="0.3">
      <c r="D2134" s="181"/>
    </row>
    <row r="2135" spans="4:4" x14ac:dyDescent="0.3">
      <c r="D2135" s="181"/>
    </row>
    <row r="2136" spans="4:4" x14ac:dyDescent="0.3">
      <c r="D2136" s="181"/>
    </row>
    <row r="2137" spans="4:4" x14ac:dyDescent="0.3">
      <c r="D2137" s="181"/>
    </row>
    <row r="2138" spans="4:4" x14ac:dyDescent="0.3">
      <c r="D2138" s="181"/>
    </row>
    <row r="2139" spans="4:4" x14ac:dyDescent="0.3">
      <c r="D2139" s="181"/>
    </row>
    <row r="2140" spans="4:4" x14ac:dyDescent="0.3">
      <c r="D2140" s="181"/>
    </row>
    <row r="2141" spans="4:4" x14ac:dyDescent="0.3">
      <c r="D2141" s="181"/>
    </row>
    <row r="2142" spans="4:4" x14ac:dyDescent="0.3">
      <c r="D2142" s="181"/>
    </row>
    <row r="2143" spans="4:4" x14ac:dyDescent="0.3">
      <c r="D2143" s="181"/>
    </row>
    <row r="2144" spans="4:4" x14ac:dyDescent="0.3">
      <c r="D2144" s="181"/>
    </row>
    <row r="2145" spans="4:4" x14ac:dyDescent="0.3">
      <c r="D2145" s="181"/>
    </row>
    <row r="2146" spans="4:4" x14ac:dyDescent="0.3">
      <c r="D2146" s="181"/>
    </row>
    <row r="2147" spans="4:4" x14ac:dyDescent="0.3">
      <c r="D2147" s="181"/>
    </row>
    <row r="2148" spans="4:4" x14ac:dyDescent="0.3">
      <c r="D2148" s="181"/>
    </row>
    <row r="2149" spans="4:4" x14ac:dyDescent="0.3">
      <c r="D2149" s="181"/>
    </row>
    <row r="2150" spans="4:4" x14ac:dyDescent="0.3">
      <c r="D2150" s="181"/>
    </row>
    <row r="2151" spans="4:4" x14ac:dyDescent="0.3">
      <c r="D2151" s="181"/>
    </row>
    <row r="2152" spans="4:4" x14ac:dyDescent="0.3">
      <c r="D2152" s="181"/>
    </row>
    <row r="2153" spans="4:4" x14ac:dyDescent="0.3">
      <c r="D2153" s="181"/>
    </row>
    <row r="2154" spans="4:4" x14ac:dyDescent="0.3">
      <c r="D2154" s="181"/>
    </row>
    <row r="2155" spans="4:4" x14ac:dyDescent="0.3">
      <c r="D2155" s="181"/>
    </row>
    <row r="2156" spans="4:4" x14ac:dyDescent="0.3">
      <c r="D2156" s="181"/>
    </row>
    <row r="2157" spans="4:4" x14ac:dyDescent="0.3">
      <c r="D2157" s="181"/>
    </row>
    <row r="2158" spans="4:4" x14ac:dyDescent="0.3">
      <c r="D2158" s="181"/>
    </row>
    <row r="2159" spans="4:4" x14ac:dyDescent="0.3">
      <c r="D2159" s="181"/>
    </row>
    <row r="2160" spans="4:4" x14ac:dyDescent="0.3">
      <c r="D2160" s="181"/>
    </row>
    <row r="2161" spans="4:4" x14ac:dyDescent="0.3">
      <c r="D2161" s="181"/>
    </row>
    <row r="2162" spans="4:4" x14ac:dyDescent="0.3">
      <c r="D2162" s="181"/>
    </row>
    <row r="2163" spans="4:4" x14ac:dyDescent="0.3">
      <c r="D2163" s="181"/>
    </row>
    <row r="2164" spans="4:4" x14ac:dyDescent="0.3">
      <c r="D2164" s="181"/>
    </row>
    <row r="2165" spans="4:4" x14ac:dyDescent="0.3">
      <c r="D2165" s="181"/>
    </row>
    <row r="2166" spans="4:4" x14ac:dyDescent="0.3">
      <c r="D2166" s="181"/>
    </row>
    <row r="2167" spans="4:4" x14ac:dyDescent="0.3">
      <c r="D2167" s="181"/>
    </row>
    <row r="2168" spans="4:4" x14ac:dyDescent="0.3">
      <c r="D2168" s="181"/>
    </row>
    <row r="2169" spans="4:4" x14ac:dyDescent="0.3">
      <c r="D2169" s="181"/>
    </row>
    <row r="2170" spans="4:4" x14ac:dyDescent="0.3">
      <c r="D2170" s="181"/>
    </row>
    <row r="2171" spans="4:4" x14ac:dyDescent="0.3">
      <c r="D2171" s="181"/>
    </row>
    <row r="2172" spans="4:4" x14ac:dyDescent="0.3">
      <c r="D2172" s="181"/>
    </row>
    <row r="2173" spans="4:4" x14ac:dyDescent="0.3">
      <c r="D2173" s="181"/>
    </row>
    <row r="2174" spans="4:4" x14ac:dyDescent="0.3">
      <c r="D2174" s="181"/>
    </row>
    <row r="2175" spans="4:4" x14ac:dyDescent="0.3">
      <c r="D2175" s="181"/>
    </row>
    <row r="2176" spans="4:4" x14ac:dyDescent="0.3">
      <c r="D2176" s="181"/>
    </row>
    <row r="2177" spans="4:4" x14ac:dyDescent="0.3">
      <c r="D2177" s="181"/>
    </row>
    <row r="2178" spans="4:4" x14ac:dyDescent="0.3">
      <c r="D2178" s="181"/>
    </row>
    <row r="2179" spans="4:4" x14ac:dyDescent="0.3">
      <c r="D2179" s="181"/>
    </row>
    <row r="2180" spans="4:4" x14ac:dyDescent="0.3">
      <c r="D2180" s="181"/>
    </row>
    <row r="2181" spans="4:4" x14ac:dyDescent="0.3">
      <c r="D2181" s="181"/>
    </row>
    <row r="2182" spans="4:4" x14ac:dyDescent="0.3">
      <c r="D2182" s="181"/>
    </row>
    <row r="2183" spans="4:4" x14ac:dyDescent="0.3">
      <c r="D2183" s="181"/>
    </row>
    <row r="2184" spans="4:4" x14ac:dyDescent="0.3">
      <c r="D2184" s="181"/>
    </row>
    <row r="2185" spans="4:4" x14ac:dyDescent="0.3">
      <c r="D2185" s="181"/>
    </row>
    <row r="2186" spans="4:4" x14ac:dyDescent="0.3">
      <c r="D2186" s="181"/>
    </row>
    <row r="2187" spans="4:4" x14ac:dyDescent="0.3">
      <c r="D2187" s="181"/>
    </row>
    <row r="2188" spans="4:4" x14ac:dyDescent="0.3">
      <c r="D2188" s="181"/>
    </row>
    <row r="2189" spans="4:4" x14ac:dyDescent="0.3">
      <c r="D2189" s="181"/>
    </row>
    <row r="2190" spans="4:4" x14ac:dyDescent="0.3">
      <c r="D2190" s="181"/>
    </row>
    <row r="2191" spans="4:4" x14ac:dyDescent="0.3">
      <c r="D2191" s="181"/>
    </row>
    <row r="2192" spans="4:4" x14ac:dyDescent="0.3">
      <c r="D2192" s="181"/>
    </row>
    <row r="2193" spans="4:4" x14ac:dyDescent="0.3">
      <c r="D2193" s="181"/>
    </row>
    <row r="2194" spans="4:4" x14ac:dyDescent="0.3">
      <c r="D2194" s="181"/>
    </row>
    <row r="2195" spans="4:4" x14ac:dyDescent="0.3">
      <c r="D2195" s="181"/>
    </row>
    <row r="2196" spans="4:4" x14ac:dyDescent="0.3">
      <c r="D2196" s="181"/>
    </row>
    <row r="2197" spans="4:4" x14ac:dyDescent="0.3">
      <c r="D2197" s="181"/>
    </row>
    <row r="2198" spans="4:4" x14ac:dyDescent="0.3">
      <c r="D2198" s="181"/>
    </row>
    <row r="2199" spans="4:4" x14ac:dyDescent="0.3">
      <c r="D2199" s="181"/>
    </row>
    <row r="2200" spans="4:4" x14ac:dyDescent="0.3">
      <c r="D2200" s="181"/>
    </row>
    <row r="2201" spans="4:4" x14ac:dyDescent="0.3">
      <c r="D2201" s="181"/>
    </row>
    <row r="2202" spans="4:4" x14ac:dyDescent="0.3">
      <c r="D2202" s="181"/>
    </row>
    <row r="2203" spans="4:4" x14ac:dyDescent="0.3">
      <c r="D2203" s="181"/>
    </row>
    <row r="2204" spans="4:4" x14ac:dyDescent="0.3">
      <c r="D2204" s="181"/>
    </row>
    <row r="2205" spans="4:4" x14ac:dyDescent="0.3">
      <c r="D2205" s="181"/>
    </row>
    <row r="2206" spans="4:4" x14ac:dyDescent="0.3">
      <c r="D2206" s="181"/>
    </row>
    <row r="2207" spans="4:4" x14ac:dyDescent="0.3">
      <c r="D2207" s="181"/>
    </row>
    <row r="2208" spans="4:4" x14ac:dyDescent="0.3">
      <c r="D2208" s="181"/>
    </row>
    <row r="2209" spans="4:4" x14ac:dyDescent="0.3">
      <c r="D2209" s="181"/>
    </row>
    <row r="2210" spans="4:4" x14ac:dyDescent="0.3">
      <c r="D2210" s="181"/>
    </row>
    <row r="2211" spans="4:4" x14ac:dyDescent="0.3">
      <c r="D2211" s="181"/>
    </row>
    <row r="2212" spans="4:4" x14ac:dyDescent="0.3">
      <c r="D2212" s="181"/>
    </row>
    <row r="2213" spans="4:4" x14ac:dyDescent="0.3">
      <c r="D2213" s="181"/>
    </row>
    <row r="2214" spans="4:4" x14ac:dyDescent="0.3">
      <c r="D2214" s="181"/>
    </row>
    <row r="2215" spans="4:4" x14ac:dyDescent="0.3">
      <c r="D2215" s="181"/>
    </row>
    <row r="2216" spans="4:4" x14ac:dyDescent="0.3">
      <c r="D2216" s="181"/>
    </row>
    <row r="2217" spans="4:4" x14ac:dyDescent="0.3">
      <c r="D2217" s="181"/>
    </row>
    <row r="2218" spans="4:4" x14ac:dyDescent="0.3">
      <c r="D2218" s="181"/>
    </row>
    <row r="2219" spans="4:4" x14ac:dyDescent="0.3">
      <c r="D2219" s="181"/>
    </row>
    <row r="2220" spans="4:4" x14ac:dyDescent="0.3">
      <c r="D2220" s="181"/>
    </row>
    <row r="2221" spans="4:4" x14ac:dyDescent="0.3">
      <c r="D2221" s="181"/>
    </row>
    <row r="2222" spans="4:4" x14ac:dyDescent="0.3">
      <c r="D2222" s="181"/>
    </row>
    <row r="2223" spans="4:4" x14ac:dyDescent="0.3">
      <c r="D2223" s="181"/>
    </row>
    <row r="2224" spans="4:4" x14ac:dyDescent="0.3">
      <c r="D2224" s="181"/>
    </row>
    <row r="2225" spans="4:4" x14ac:dyDescent="0.3">
      <c r="D2225" s="181"/>
    </row>
    <row r="2226" spans="4:4" x14ac:dyDescent="0.3">
      <c r="D2226" s="181"/>
    </row>
    <row r="2227" spans="4:4" x14ac:dyDescent="0.3">
      <c r="D2227" s="181"/>
    </row>
    <row r="2228" spans="4:4" x14ac:dyDescent="0.3">
      <c r="D2228" s="181"/>
    </row>
    <row r="2229" spans="4:4" x14ac:dyDescent="0.3">
      <c r="D2229" s="181"/>
    </row>
    <row r="2230" spans="4:4" x14ac:dyDescent="0.3">
      <c r="D2230" s="181"/>
    </row>
    <row r="2231" spans="4:4" x14ac:dyDescent="0.3">
      <c r="D2231" s="181"/>
    </row>
    <row r="2232" spans="4:4" x14ac:dyDescent="0.3">
      <c r="D2232" s="181"/>
    </row>
    <row r="2233" spans="4:4" x14ac:dyDescent="0.3">
      <c r="D2233" s="181"/>
    </row>
    <row r="2234" spans="4:4" x14ac:dyDescent="0.3">
      <c r="D2234" s="181"/>
    </row>
    <row r="2235" spans="4:4" x14ac:dyDescent="0.3">
      <c r="D2235" s="181"/>
    </row>
    <row r="2236" spans="4:4" x14ac:dyDescent="0.3">
      <c r="D2236" s="181"/>
    </row>
    <row r="2237" spans="4:4" x14ac:dyDescent="0.3">
      <c r="D2237" s="181"/>
    </row>
    <row r="2238" spans="4:4" x14ac:dyDescent="0.3">
      <c r="D2238" s="181"/>
    </row>
    <row r="2239" spans="4:4" x14ac:dyDescent="0.3">
      <c r="D2239" s="181"/>
    </row>
    <row r="2240" spans="4:4" x14ac:dyDescent="0.3">
      <c r="D2240" s="181"/>
    </row>
    <row r="2241" spans="4:4" x14ac:dyDescent="0.3">
      <c r="D2241" s="181"/>
    </row>
    <row r="2242" spans="4:4" x14ac:dyDescent="0.3">
      <c r="D2242" s="181"/>
    </row>
    <row r="2243" spans="4:4" x14ac:dyDescent="0.3">
      <c r="D2243" s="181"/>
    </row>
    <row r="2244" spans="4:4" x14ac:dyDescent="0.3">
      <c r="D2244" s="181"/>
    </row>
    <row r="2245" spans="4:4" x14ac:dyDescent="0.3">
      <c r="D2245" s="181"/>
    </row>
    <row r="2246" spans="4:4" x14ac:dyDescent="0.3">
      <c r="D2246" s="181"/>
    </row>
    <row r="2247" spans="4:4" x14ac:dyDescent="0.3">
      <c r="D2247" s="181"/>
    </row>
    <row r="2248" spans="4:4" x14ac:dyDescent="0.3">
      <c r="D2248" s="181"/>
    </row>
    <row r="2249" spans="4:4" x14ac:dyDescent="0.3">
      <c r="D2249" s="181"/>
    </row>
    <row r="2250" spans="4:4" x14ac:dyDescent="0.3">
      <c r="D2250" s="181"/>
    </row>
    <row r="2251" spans="4:4" x14ac:dyDescent="0.3">
      <c r="D2251" s="181"/>
    </row>
    <row r="2252" spans="4:4" x14ac:dyDescent="0.3">
      <c r="D2252" s="181"/>
    </row>
    <row r="2253" spans="4:4" x14ac:dyDescent="0.3">
      <c r="D2253" s="181"/>
    </row>
    <row r="2254" spans="4:4" x14ac:dyDescent="0.3">
      <c r="D2254" s="181"/>
    </row>
    <row r="2255" spans="4:4" x14ac:dyDescent="0.3">
      <c r="D2255" s="181"/>
    </row>
    <row r="2256" spans="4:4" x14ac:dyDescent="0.3">
      <c r="D2256" s="181"/>
    </row>
    <row r="2257" spans="4:4" x14ac:dyDescent="0.3">
      <c r="D2257" s="181"/>
    </row>
    <row r="2258" spans="4:4" x14ac:dyDescent="0.3">
      <c r="D2258" s="181"/>
    </row>
    <row r="2259" spans="4:4" x14ac:dyDescent="0.3">
      <c r="D2259" s="181"/>
    </row>
    <row r="2260" spans="4:4" x14ac:dyDescent="0.3">
      <c r="D2260" s="181"/>
    </row>
    <row r="2261" spans="4:4" x14ac:dyDescent="0.3">
      <c r="D2261" s="181"/>
    </row>
    <row r="2262" spans="4:4" x14ac:dyDescent="0.3">
      <c r="D2262" s="181"/>
    </row>
    <row r="2263" spans="4:4" x14ac:dyDescent="0.3">
      <c r="D2263" s="181"/>
    </row>
    <row r="2264" spans="4:4" x14ac:dyDescent="0.3">
      <c r="D2264" s="181"/>
    </row>
    <row r="2265" spans="4:4" x14ac:dyDescent="0.3">
      <c r="D2265" s="181"/>
    </row>
    <row r="2266" spans="4:4" x14ac:dyDescent="0.3">
      <c r="D2266" s="181"/>
    </row>
    <row r="2267" spans="4:4" x14ac:dyDescent="0.3">
      <c r="D2267" s="181"/>
    </row>
    <row r="2268" spans="4:4" x14ac:dyDescent="0.3">
      <c r="D2268" s="181"/>
    </row>
    <row r="2269" spans="4:4" x14ac:dyDescent="0.3">
      <c r="D2269" s="181"/>
    </row>
    <row r="2270" spans="4:4" x14ac:dyDescent="0.3">
      <c r="D2270" s="181"/>
    </row>
    <row r="2271" spans="4:4" x14ac:dyDescent="0.3">
      <c r="D2271" s="181"/>
    </row>
    <row r="2272" spans="4:4" x14ac:dyDescent="0.3">
      <c r="D2272" s="181"/>
    </row>
    <row r="2273" spans="4:4" x14ac:dyDescent="0.3">
      <c r="D2273" s="181"/>
    </row>
    <row r="2274" spans="4:4" x14ac:dyDescent="0.3">
      <c r="D2274" s="181"/>
    </row>
    <row r="2275" spans="4:4" x14ac:dyDescent="0.3">
      <c r="D2275" s="181"/>
    </row>
    <row r="2276" spans="4:4" x14ac:dyDescent="0.3">
      <c r="D2276" s="181"/>
    </row>
    <row r="2277" spans="4:4" x14ac:dyDescent="0.3">
      <c r="D2277" s="181"/>
    </row>
    <row r="2278" spans="4:4" x14ac:dyDescent="0.3">
      <c r="D2278" s="181"/>
    </row>
    <row r="2279" spans="4:4" x14ac:dyDescent="0.3">
      <c r="D2279" s="181"/>
    </row>
    <row r="2280" spans="4:4" x14ac:dyDescent="0.3">
      <c r="D2280" s="181"/>
    </row>
    <row r="2281" spans="4:4" x14ac:dyDescent="0.3">
      <c r="D2281" s="181"/>
    </row>
    <row r="2282" spans="4:4" x14ac:dyDescent="0.3">
      <c r="D2282" s="181"/>
    </row>
    <row r="2283" spans="4:4" x14ac:dyDescent="0.3">
      <c r="D2283" s="181"/>
    </row>
    <row r="2284" spans="4:4" x14ac:dyDescent="0.3">
      <c r="D2284" s="181"/>
    </row>
    <row r="2285" spans="4:4" x14ac:dyDescent="0.3">
      <c r="D2285" s="181"/>
    </row>
    <row r="2286" spans="4:4" x14ac:dyDescent="0.3">
      <c r="D2286" s="181"/>
    </row>
    <row r="2287" spans="4:4" x14ac:dyDescent="0.3">
      <c r="D2287" s="181"/>
    </row>
    <row r="2288" spans="4:4" x14ac:dyDescent="0.3">
      <c r="D2288" s="181"/>
    </row>
    <row r="2289" spans="4:4" x14ac:dyDescent="0.3">
      <c r="D2289" s="181"/>
    </row>
    <row r="2290" spans="4:4" x14ac:dyDescent="0.3">
      <c r="D2290" s="181"/>
    </row>
    <row r="2291" spans="4:4" x14ac:dyDescent="0.3">
      <c r="D2291" s="181"/>
    </row>
    <row r="2292" spans="4:4" x14ac:dyDescent="0.3">
      <c r="D2292" s="181"/>
    </row>
    <row r="2293" spans="4:4" x14ac:dyDescent="0.3">
      <c r="D2293" s="181"/>
    </row>
    <row r="2294" spans="4:4" x14ac:dyDescent="0.3">
      <c r="D2294" s="181"/>
    </row>
    <row r="2295" spans="4:4" x14ac:dyDescent="0.3">
      <c r="D2295" s="181"/>
    </row>
    <row r="2296" spans="4:4" x14ac:dyDescent="0.3">
      <c r="D2296" s="181"/>
    </row>
    <row r="2297" spans="4:4" x14ac:dyDescent="0.3">
      <c r="D2297" s="181"/>
    </row>
    <row r="2298" spans="4:4" x14ac:dyDescent="0.3">
      <c r="D2298" s="181"/>
    </row>
    <row r="2299" spans="4:4" x14ac:dyDescent="0.3">
      <c r="D2299" s="181"/>
    </row>
    <row r="2300" spans="4:4" x14ac:dyDescent="0.3">
      <c r="D2300" s="181"/>
    </row>
    <row r="2301" spans="4:4" x14ac:dyDescent="0.3">
      <c r="D2301" s="181"/>
    </row>
    <row r="2302" spans="4:4" x14ac:dyDescent="0.3">
      <c r="D2302" s="181"/>
    </row>
    <row r="2303" spans="4:4" x14ac:dyDescent="0.3">
      <c r="D2303" s="181"/>
    </row>
    <row r="2304" spans="4:4" x14ac:dyDescent="0.3">
      <c r="D2304" s="181"/>
    </row>
    <row r="2305" spans="4:4" x14ac:dyDescent="0.3">
      <c r="D2305" s="181"/>
    </row>
    <row r="2306" spans="4:4" x14ac:dyDescent="0.3">
      <c r="D2306" s="181"/>
    </row>
    <row r="2307" spans="4:4" x14ac:dyDescent="0.3">
      <c r="D2307" s="181"/>
    </row>
    <row r="2308" spans="4:4" x14ac:dyDescent="0.3">
      <c r="D2308" s="181"/>
    </row>
    <row r="2309" spans="4:4" x14ac:dyDescent="0.3">
      <c r="D2309" s="181"/>
    </row>
    <row r="2310" spans="4:4" x14ac:dyDescent="0.3">
      <c r="D2310" s="181"/>
    </row>
    <row r="2311" spans="4:4" x14ac:dyDescent="0.3">
      <c r="D2311" s="181"/>
    </row>
    <row r="2312" spans="4:4" x14ac:dyDescent="0.3">
      <c r="D2312" s="181"/>
    </row>
    <row r="2313" spans="4:4" x14ac:dyDescent="0.3">
      <c r="D2313" s="181"/>
    </row>
    <row r="2314" spans="4:4" x14ac:dyDescent="0.3">
      <c r="D2314" s="181"/>
    </row>
    <row r="2315" spans="4:4" x14ac:dyDescent="0.3">
      <c r="D2315" s="181"/>
    </row>
    <row r="2316" spans="4:4" x14ac:dyDescent="0.3">
      <c r="D2316" s="181"/>
    </row>
    <row r="2317" spans="4:4" x14ac:dyDescent="0.3">
      <c r="D2317" s="181"/>
    </row>
    <row r="2318" spans="4:4" x14ac:dyDescent="0.3">
      <c r="D2318" s="181"/>
    </row>
    <row r="2319" spans="4:4" x14ac:dyDescent="0.3">
      <c r="D2319" s="181"/>
    </row>
    <row r="2320" spans="4:4" x14ac:dyDescent="0.3">
      <c r="D2320" s="181"/>
    </row>
    <row r="2321" spans="4:4" x14ac:dyDescent="0.3">
      <c r="D2321" s="181"/>
    </row>
    <row r="2322" spans="4:4" x14ac:dyDescent="0.3">
      <c r="D2322" s="181"/>
    </row>
    <row r="2323" spans="4:4" x14ac:dyDescent="0.3">
      <c r="D2323" s="181"/>
    </row>
    <row r="2324" spans="4:4" x14ac:dyDescent="0.3">
      <c r="D2324" s="181"/>
    </row>
    <row r="2325" spans="4:4" x14ac:dyDescent="0.3">
      <c r="D2325" s="181"/>
    </row>
    <row r="2326" spans="4:4" x14ac:dyDescent="0.3">
      <c r="D2326" s="181"/>
    </row>
    <row r="2327" spans="4:4" x14ac:dyDescent="0.3">
      <c r="D2327" s="181"/>
    </row>
    <row r="2328" spans="4:4" x14ac:dyDescent="0.3">
      <c r="D2328" s="181"/>
    </row>
    <row r="2329" spans="4:4" x14ac:dyDescent="0.3">
      <c r="D2329" s="181"/>
    </row>
    <row r="2330" spans="4:4" x14ac:dyDescent="0.3">
      <c r="D2330" s="181"/>
    </row>
    <row r="2331" spans="4:4" x14ac:dyDescent="0.3">
      <c r="D2331" s="181"/>
    </row>
    <row r="2332" spans="4:4" x14ac:dyDescent="0.3">
      <c r="D2332" s="181"/>
    </row>
    <row r="2333" spans="4:4" x14ac:dyDescent="0.3">
      <c r="D2333" s="181"/>
    </row>
    <row r="2334" spans="4:4" x14ac:dyDescent="0.3">
      <c r="D2334" s="181"/>
    </row>
    <row r="2335" spans="4:4" x14ac:dyDescent="0.3">
      <c r="D2335" s="181"/>
    </row>
    <row r="2336" spans="4:4" x14ac:dyDescent="0.3">
      <c r="D2336" s="181"/>
    </row>
    <row r="2337" spans="4:4" x14ac:dyDescent="0.3">
      <c r="D2337" s="181"/>
    </row>
    <row r="2338" spans="4:4" x14ac:dyDescent="0.3">
      <c r="D2338" s="181"/>
    </row>
    <row r="2339" spans="4:4" x14ac:dyDescent="0.3">
      <c r="D2339" s="181"/>
    </row>
    <row r="2340" spans="4:4" x14ac:dyDescent="0.3">
      <c r="D2340" s="181"/>
    </row>
    <row r="2341" spans="4:4" x14ac:dyDescent="0.3">
      <c r="D2341" s="181"/>
    </row>
    <row r="2342" spans="4:4" x14ac:dyDescent="0.3">
      <c r="D2342" s="181"/>
    </row>
    <row r="2343" spans="4:4" x14ac:dyDescent="0.3">
      <c r="D2343" s="181"/>
    </row>
    <row r="2344" spans="4:4" x14ac:dyDescent="0.3">
      <c r="D2344" s="181"/>
    </row>
    <row r="2345" spans="4:4" x14ac:dyDescent="0.3">
      <c r="D2345" s="181"/>
    </row>
    <row r="2346" spans="4:4" x14ac:dyDescent="0.3">
      <c r="D2346" s="181"/>
    </row>
    <row r="2347" spans="4:4" x14ac:dyDescent="0.3">
      <c r="D2347" s="181"/>
    </row>
    <row r="2348" spans="4:4" x14ac:dyDescent="0.3">
      <c r="D2348" s="181"/>
    </row>
    <row r="2349" spans="4:4" x14ac:dyDescent="0.3">
      <c r="D2349" s="181"/>
    </row>
    <row r="2350" spans="4:4" x14ac:dyDescent="0.3">
      <c r="D2350" s="181"/>
    </row>
    <row r="2351" spans="4:4" x14ac:dyDescent="0.3">
      <c r="D2351" s="181"/>
    </row>
    <row r="2352" spans="4:4" x14ac:dyDescent="0.3">
      <c r="D2352" s="181"/>
    </row>
    <row r="2353" spans="4:4" x14ac:dyDescent="0.3">
      <c r="D2353" s="181"/>
    </row>
    <row r="2354" spans="4:4" x14ac:dyDescent="0.3">
      <c r="D2354" s="181"/>
    </row>
    <row r="2355" spans="4:4" x14ac:dyDescent="0.3">
      <c r="D2355" s="181"/>
    </row>
    <row r="2356" spans="4:4" x14ac:dyDescent="0.3">
      <c r="D2356" s="181"/>
    </row>
    <row r="2357" spans="4:4" x14ac:dyDescent="0.3">
      <c r="D2357" s="181"/>
    </row>
    <row r="2358" spans="4:4" x14ac:dyDescent="0.3">
      <c r="D2358" s="181"/>
    </row>
    <row r="2359" spans="4:4" x14ac:dyDescent="0.3">
      <c r="D2359" s="181"/>
    </row>
    <row r="2360" spans="4:4" x14ac:dyDescent="0.3">
      <c r="D2360" s="181"/>
    </row>
    <row r="2361" spans="4:4" x14ac:dyDescent="0.3">
      <c r="D2361" s="181"/>
    </row>
    <row r="2362" spans="4:4" x14ac:dyDescent="0.3">
      <c r="D2362" s="181"/>
    </row>
    <row r="2363" spans="4:4" x14ac:dyDescent="0.3">
      <c r="D2363" s="181"/>
    </row>
    <row r="2364" spans="4:4" x14ac:dyDescent="0.3">
      <c r="D2364" s="181"/>
    </row>
    <row r="2365" spans="4:4" x14ac:dyDescent="0.3">
      <c r="D2365" s="181"/>
    </row>
    <row r="2366" spans="4:4" x14ac:dyDescent="0.3">
      <c r="D2366" s="181"/>
    </row>
    <row r="2367" spans="4:4" x14ac:dyDescent="0.3">
      <c r="D2367" s="181"/>
    </row>
    <row r="2368" spans="4:4" x14ac:dyDescent="0.3">
      <c r="D2368" s="181"/>
    </row>
    <row r="2369" spans="4:4" x14ac:dyDescent="0.3">
      <c r="D2369" s="181"/>
    </row>
    <row r="2370" spans="4:4" x14ac:dyDescent="0.3">
      <c r="D2370" s="181"/>
    </row>
    <row r="2371" spans="4:4" x14ac:dyDescent="0.3">
      <c r="D2371" s="181"/>
    </row>
    <row r="2372" spans="4:4" x14ac:dyDescent="0.3">
      <c r="D2372" s="181"/>
    </row>
    <row r="2373" spans="4:4" x14ac:dyDescent="0.3">
      <c r="D2373" s="181"/>
    </row>
    <row r="2374" spans="4:4" x14ac:dyDescent="0.3">
      <c r="D2374" s="181"/>
    </row>
    <row r="2375" spans="4:4" x14ac:dyDescent="0.3">
      <c r="D2375" s="181"/>
    </row>
    <row r="2376" spans="4:4" x14ac:dyDescent="0.3">
      <c r="D2376" s="181"/>
    </row>
    <row r="2377" spans="4:4" x14ac:dyDescent="0.3">
      <c r="D2377" s="181"/>
    </row>
    <row r="2378" spans="4:4" x14ac:dyDescent="0.3">
      <c r="D2378" s="181"/>
    </row>
    <row r="2379" spans="4:4" x14ac:dyDescent="0.3">
      <c r="D2379" s="181"/>
    </row>
    <row r="2380" spans="4:4" x14ac:dyDescent="0.3">
      <c r="D2380" s="181"/>
    </row>
    <row r="2381" spans="4:4" x14ac:dyDescent="0.3">
      <c r="D2381" s="181"/>
    </row>
    <row r="2382" spans="4:4" x14ac:dyDescent="0.3">
      <c r="D2382" s="181"/>
    </row>
    <row r="2383" spans="4:4" x14ac:dyDescent="0.3">
      <c r="D2383" s="181"/>
    </row>
    <row r="2384" spans="4:4" x14ac:dyDescent="0.3">
      <c r="D2384" s="181"/>
    </row>
    <row r="2385" spans="4:4" x14ac:dyDescent="0.3">
      <c r="D2385" s="181"/>
    </row>
    <row r="2386" spans="4:4" x14ac:dyDescent="0.3">
      <c r="D2386" s="181"/>
    </row>
    <row r="2387" spans="4:4" x14ac:dyDescent="0.3">
      <c r="D2387" s="181"/>
    </row>
    <row r="2388" spans="4:4" x14ac:dyDescent="0.3">
      <c r="D2388" s="181"/>
    </row>
    <row r="2389" spans="4:4" x14ac:dyDescent="0.3">
      <c r="D2389" s="181"/>
    </row>
    <row r="2390" spans="4:4" x14ac:dyDescent="0.3">
      <c r="D2390" s="181"/>
    </row>
    <row r="2391" spans="4:4" x14ac:dyDescent="0.3">
      <c r="D2391" s="181"/>
    </row>
    <row r="2392" spans="4:4" x14ac:dyDescent="0.3">
      <c r="D2392" s="181"/>
    </row>
    <row r="2393" spans="4:4" x14ac:dyDescent="0.3">
      <c r="D2393" s="181"/>
    </row>
    <row r="2394" spans="4:4" x14ac:dyDescent="0.3">
      <c r="D2394" s="181"/>
    </row>
    <row r="2395" spans="4:4" x14ac:dyDescent="0.3">
      <c r="D2395" s="181"/>
    </row>
    <row r="2396" spans="4:4" x14ac:dyDescent="0.3">
      <c r="D2396" s="181"/>
    </row>
    <row r="2397" spans="4:4" x14ac:dyDescent="0.3">
      <c r="D2397" s="181"/>
    </row>
    <row r="2398" spans="4:4" x14ac:dyDescent="0.3">
      <c r="D2398" s="181"/>
    </row>
    <row r="2399" spans="4:4" x14ac:dyDescent="0.3">
      <c r="D2399" s="181"/>
    </row>
    <row r="2400" spans="4:4" x14ac:dyDescent="0.3">
      <c r="D2400" s="181"/>
    </row>
    <row r="2401" spans="4:4" x14ac:dyDescent="0.3">
      <c r="D2401" s="181"/>
    </row>
    <row r="2402" spans="4:4" x14ac:dyDescent="0.3">
      <c r="D2402" s="181"/>
    </row>
    <row r="2403" spans="4:4" x14ac:dyDescent="0.3">
      <c r="D2403" s="181"/>
    </row>
    <row r="2404" spans="4:4" x14ac:dyDescent="0.3">
      <c r="D2404" s="181"/>
    </row>
    <row r="2405" spans="4:4" x14ac:dyDescent="0.3">
      <c r="D2405" s="181"/>
    </row>
    <row r="2406" spans="4:4" x14ac:dyDescent="0.3">
      <c r="D2406" s="181"/>
    </row>
    <row r="2407" spans="4:4" x14ac:dyDescent="0.3">
      <c r="D2407" s="181"/>
    </row>
    <row r="2408" spans="4:4" x14ac:dyDescent="0.3">
      <c r="D2408" s="181"/>
    </row>
    <row r="2409" spans="4:4" x14ac:dyDescent="0.3">
      <c r="D2409" s="181"/>
    </row>
    <row r="2410" spans="4:4" x14ac:dyDescent="0.3">
      <c r="D2410" s="181"/>
    </row>
    <row r="2411" spans="4:4" x14ac:dyDescent="0.3">
      <c r="D2411" s="181"/>
    </row>
    <row r="2412" spans="4:4" x14ac:dyDescent="0.3">
      <c r="D2412" s="181"/>
    </row>
    <row r="2413" spans="4:4" x14ac:dyDescent="0.3">
      <c r="D2413" s="181"/>
    </row>
    <row r="2414" spans="4:4" x14ac:dyDescent="0.3">
      <c r="D2414" s="181"/>
    </row>
    <row r="2415" spans="4:4" x14ac:dyDescent="0.3">
      <c r="D2415" s="181"/>
    </row>
    <row r="2416" spans="4:4" x14ac:dyDescent="0.3">
      <c r="D2416" s="181"/>
    </row>
    <row r="2417" spans="4:4" x14ac:dyDescent="0.3">
      <c r="D2417" s="181"/>
    </row>
    <row r="2418" spans="4:4" x14ac:dyDescent="0.3">
      <c r="D2418" s="181"/>
    </row>
    <row r="2419" spans="4:4" x14ac:dyDescent="0.3">
      <c r="D2419" s="181"/>
    </row>
    <row r="2420" spans="4:4" x14ac:dyDescent="0.3">
      <c r="D2420" s="181"/>
    </row>
    <row r="2421" spans="4:4" x14ac:dyDescent="0.3">
      <c r="D2421" s="181"/>
    </row>
    <row r="2422" spans="4:4" x14ac:dyDescent="0.3">
      <c r="D2422" s="181"/>
    </row>
    <row r="2423" spans="4:4" x14ac:dyDescent="0.3">
      <c r="D2423" s="181"/>
    </row>
    <row r="2424" spans="4:4" x14ac:dyDescent="0.3">
      <c r="D2424" s="181"/>
    </row>
    <row r="2425" spans="4:4" x14ac:dyDescent="0.3">
      <c r="D2425" s="181"/>
    </row>
    <row r="2426" spans="4:4" x14ac:dyDescent="0.3">
      <c r="D2426" s="181"/>
    </row>
    <row r="2427" spans="4:4" x14ac:dyDescent="0.3">
      <c r="D2427" s="181"/>
    </row>
    <row r="2428" spans="4:4" x14ac:dyDescent="0.3">
      <c r="D2428" s="181"/>
    </row>
    <row r="2429" spans="4:4" x14ac:dyDescent="0.3">
      <c r="D2429" s="181"/>
    </row>
    <row r="2430" spans="4:4" x14ac:dyDescent="0.3">
      <c r="D2430" s="181"/>
    </row>
    <row r="2431" spans="4:4" x14ac:dyDescent="0.3">
      <c r="D2431" s="181"/>
    </row>
    <row r="2432" spans="4:4" x14ac:dyDescent="0.3">
      <c r="D2432" s="181"/>
    </row>
    <row r="2433" spans="4:4" x14ac:dyDescent="0.3">
      <c r="D2433" s="181"/>
    </row>
    <row r="2434" spans="4:4" x14ac:dyDescent="0.3">
      <c r="D2434" s="181"/>
    </row>
    <row r="2435" spans="4:4" x14ac:dyDescent="0.3">
      <c r="D2435" s="181"/>
    </row>
    <row r="2436" spans="4:4" x14ac:dyDescent="0.3">
      <c r="D2436" s="181"/>
    </row>
    <row r="2437" spans="4:4" x14ac:dyDescent="0.3">
      <c r="D2437" s="181"/>
    </row>
    <row r="2438" spans="4:4" x14ac:dyDescent="0.3">
      <c r="D2438" s="181"/>
    </row>
    <row r="2439" spans="4:4" x14ac:dyDescent="0.3">
      <c r="D2439" s="181"/>
    </row>
    <row r="2440" spans="4:4" x14ac:dyDescent="0.3">
      <c r="D2440" s="181"/>
    </row>
    <row r="2441" spans="4:4" x14ac:dyDescent="0.3">
      <c r="D2441" s="181"/>
    </row>
    <row r="2442" spans="4:4" x14ac:dyDescent="0.3">
      <c r="D2442" s="181"/>
    </row>
    <row r="2443" spans="4:4" x14ac:dyDescent="0.3">
      <c r="D2443" s="181"/>
    </row>
    <row r="2444" spans="4:4" x14ac:dyDescent="0.3">
      <c r="D2444" s="181"/>
    </row>
    <row r="2445" spans="4:4" x14ac:dyDescent="0.3">
      <c r="D2445" s="181"/>
    </row>
    <row r="2446" spans="4:4" x14ac:dyDescent="0.3">
      <c r="D2446" s="181"/>
    </row>
    <row r="2447" spans="4:4" x14ac:dyDescent="0.3">
      <c r="D2447" s="181"/>
    </row>
    <row r="2448" spans="4:4" x14ac:dyDescent="0.3">
      <c r="D2448" s="181"/>
    </row>
    <row r="2449" spans="4:4" x14ac:dyDescent="0.3">
      <c r="D2449" s="181"/>
    </row>
    <row r="2450" spans="4:4" x14ac:dyDescent="0.3">
      <c r="D2450" s="181"/>
    </row>
    <row r="2451" spans="4:4" x14ac:dyDescent="0.3">
      <c r="D2451" s="181"/>
    </row>
    <row r="2452" spans="4:4" x14ac:dyDescent="0.3">
      <c r="D2452" s="181"/>
    </row>
    <row r="2453" spans="4:4" x14ac:dyDescent="0.3">
      <c r="D2453" s="181"/>
    </row>
    <row r="2454" spans="4:4" x14ac:dyDescent="0.3">
      <c r="D2454" s="181"/>
    </row>
    <row r="2455" spans="4:4" x14ac:dyDescent="0.3">
      <c r="D2455" s="181"/>
    </row>
    <row r="2456" spans="4:4" x14ac:dyDescent="0.3">
      <c r="D2456" s="181"/>
    </row>
    <row r="2457" spans="4:4" x14ac:dyDescent="0.3">
      <c r="D2457" s="181"/>
    </row>
    <row r="2458" spans="4:4" x14ac:dyDescent="0.3">
      <c r="D2458" s="181"/>
    </row>
    <row r="2459" spans="4:4" x14ac:dyDescent="0.3">
      <c r="D2459" s="181"/>
    </row>
    <row r="2460" spans="4:4" x14ac:dyDescent="0.3">
      <c r="D2460" s="181"/>
    </row>
    <row r="2461" spans="4:4" x14ac:dyDescent="0.3">
      <c r="D2461" s="181"/>
    </row>
    <row r="2462" spans="4:4" x14ac:dyDescent="0.3">
      <c r="D2462" s="181"/>
    </row>
    <row r="2463" spans="4:4" x14ac:dyDescent="0.3">
      <c r="D2463" s="181"/>
    </row>
    <row r="2464" spans="4:4" x14ac:dyDescent="0.3">
      <c r="D2464" s="181"/>
    </row>
    <row r="2465" spans="4:4" x14ac:dyDescent="0.3">
      <c r="D2465" s="181"/>
    </row>
    <row r="2466" spans="4:4" x14ac:dyDescent="0.3">
      <c r="D2466" s="181"/>
    </row>
    <row r="2467" spans="4:4" x14ac:dyDescent="0.3">
      <c r="D2467" s="181"/>
    </row>
    <row r="2468" spans="4:4" x14ac:dyDescent="0.3">
      <c r="D2468" s="181"/>
    </row>
    <row r="2469" spans="4:4" x14ac:dyDescent="0.3">
      <c r="D2469" s="181"/>
    </row>
    <row r="2470" spans="4:4" x14ac:dyDescent="0.3">
      <c r="D2470" s="181"/>
    </row>
    <row r="2471" spans="4:4" x14ac:dyDescent="0.3">
      <c r="D2471" s="181"/>
    </row>
    <row r="2472" spans="4:4" x14ac:dyDescent="0.3">
      <c r="D2472" s="181"/>
    </row>
    <row r="2473" spans="4:4" x14ac:dyDescent="0.3">
      <c r="D2473" s="181"/>
    </row>
    <row r="2474" spans="4:4" x14ac:dyDescent="0.3">
      <c r="D2474" s="181"/>
    </row>
    <row r="2475" spans="4:4" x14ac:dyDescent="0.3">
      <c r="D2475" s="181"/>
    </row>
    <row r="2476" spans="4:4" x14ac:dyDescent="0.3">
      <c r="D2476" s="181"/>
    </row>
    <row r="2477" spans="4:4" x14ac:dyDescent="0.3">
      <c r="D2477" s="181"/>
    </row>
    <row r="2478" spans="4:4" x14ac:dyDescent="0.3">
      <c r="D2478" s="181"/>
    </row>
    <row r="2479" spans="4:4" x14ac:dyDescent="0.3">
      <c r="D2479" s="181"/>
    </row>
    <row r="2480" spans="4:4" x14ac:dyDescent="0.3">
      <c r="D2480" s="181"/>
    </row>
    <row r="2481" spans="4:4" x14ac:dyDescent="0.3">
      <c r="D2481" s="181"/>
    </row>
    <row r="2482" spans="4:4" x14ac:dyDescent="0.3">
      <c r="D2482" s="181"/>
    </row>
    <row r="2483" spans="4:4" x14ac:dyDescent="0.3">
      <c r="D2483" s="181"/>
    </row>
    <row r="2484" spans="4:4" x14ac:dyDescent="0.3">
      <c r="D2484" s="181"/>
    </row>
    <row r="2485" spans="4:4" x14ac:dyDescent="0.3">
      <c r="D2485" s="181"/>
    </row>
    <row r="2486" spans="4:4" x14ac:dyDescent="0.3">
      <c r="D2486" s="181"/>
    </row>
    <row r="2487" spans="4:4" x14ac:dyDescent="0.3">
      <c r="D2487" s="181"/>
    </row>
    <row r="2488" spans="4:4" x14ac:dyDescent="0.3">
      <c r="D2488" s="181"/>
    </row>
    <row r="2489" spans="4:4" x14ac:dyDescent="0.3">
      <c r="D2489" s="181"/>
    </row>
    <row r="2490" spans="4:4" x14ac:dyDescent="0.3">
      <c r="D2490" s="181"/>
    </row>
    <row r="2491" spans="4:4" x14ac:dyDescent="0.3">
      <c r="D2491" s="181"/>
    </row>
    <row r="2492" spans="4:4" x14ac:dyDescent="0.3">
      <c r="D2492" s="181"/>
    </row>
    <row r="2493" spans="4:4" x14ac:dyDescent="0.3">
      <c r="D2493" s="181"/>
    </row>
    <row r="2494" spans="4:4" x14ac:dyDescent="0.3">
      <c r="D2494" s="181"/>
    </row>
    <row r="2495" spans="4:4" x14ac:dyDescent="0.3">
      <c r="D2495" s="181"/>
    </row>
    <row r="2496" spans="4:4" x14ac:dyDescent="0.3">
      <c r="D2496" s="181"/>
    </row>
    <row r="2497" spans="4:4" x14ac:dyDescent="0.3">
      <c r="D2497" s="181"/>
    </row>
    <row r="2498" spans="4:4" x14ac:dyDescent="0.3">
      <c r="D2498" s="181"/>
    </row>
    <row r="2499" spans="4:4" x14ac:dyDescent="0.3">
      <c r="D2499" s="181"/>
    </row>
    <row r="2500" spans="4:4" x14ac:dyDescent="0.3">
      <c r="D2500" s="181"/>
    </row>
    <row r="2501" spans="4:4" x14ac:dyDescent="0.3">
      <c r="D2501" s="181"/>
    </row>
    <row r="2502" spans="4:4" x14ac:dyDescent="0.3">
      <c r="D2502" s="181"/>
    </row>
    <row r="2503" spans="4:4" x14ac:dyDescent="0.3">
      <c r="D2503" s="181"/>
    </row>
    <row r="2504" spans="4:4" x14ac:dyDescent="0.3">
      <c r="D2504" s="181"/>
    </row>
    <row r="2505" spans="4:4" x14ac:dyDescent="0.3">
      <c r="D2505" s="181"/>
    </row>
    <row r="2506" spans="4:4" x14ac:dyDescent="0.3">
      <c r="D2506" s="181"/>
    </row>
    <row r="2507" spans="4:4" x14ac:dyDescent="0.3">
      <c r="D2507" s="181"/>
    </row>
    <row r="2508" spans="4:4" x14ac:dyDescent="0.3">
      <c r="D2508" s="181"/>
    </row>
    <row r="2509" spans="4:4" x14ac:dyDescent="0.3">
      <c r="D2509" s="181"/>
    </row>
    <row r="2510" spans="4:4" x14ac:dyDescent="0.3">
      <c r="D2510" s="181"/>
    </row>
    <row r="2511" spans="4:4" x14ac:dyDescent="0.3">
      <c r="D2511" s="181"/>
    </row>
    <row r="2512" spans="4:4" x14ac:dyDescent="0.3">
      <c r="D2512" s="181"/>
    </row>
    <row r="2513" spans="4:4" x14ac:dyDescent="0.3">
      <c r="D2513" s="181"/>
    </row>
    <row r="2514" spans="4:4" x14ac:dyDescent="0.3">
      <c r="D2514" s="181"/>
    </row>
    <row r="2515" spans="4:4" x14ac:dyDescent="0.3">
      <c r="D2515" s="181"/>
    </row>
    <row r="2516" spans="4:4" x14ac:dyDescent="0.3">
      <c r="D2516" s="181"/>
    </row>
    <row r="2517" spans="4:4" x14ac:dyDescent="0.3">
      <c r="D2517" s="181"/>
    </row>
    <row r="2518" spans="4:4" x14ac:dyDescent="0.3">
      <c r="D2518" s="181"/>
    </row>
    <row r="2519" spans="4:4" x14ac:dyDescent="0.3">
      <c r="D2519" s="181"/>
    </row>
    <row r="2520" spans="4:4" x14ac:dyDescent="0.3">
      <c r="D2520" s="181"/>
    </row>
    <row r="2521" spans="4:4" x14ac:dyDescent="0.3">
      <c r="D2521" s="181"/>
    </row>
    <row r="2522" spans="4:4" x14ac:dyDescent="0.3">
      <c r="D2522" s="181"/>
    </row>
    <row r="2523" spans="4:4" x14ac:dyDescent="0.3">
      <c r="D2523" s="181"/>
    </row>
    <row r="2524" spans="4:4" x14ac:dyDescent="0.3">
      <c r="D2524" s="181"/>
    </row>
    <row r="2525" spans="4:4" x14ac:dyDescent="0.3">
      <c r="D2525" s="181"/>
    </row>
    <row r="2526" spans="4:4" x14ac:dyDescent="0.3">
      <c r="D2526" s="181"/>
    </row>
    <row r="2527" spans="4:4" x14ac:dyDescent="0.3">
      <c r="D2527" s="181"/>
    </row>
    <row r="2528" spans="4:4" x14ac:dyDescent="0.3">
      <c r="D2528" s="181"/>
    </row>
    <row r="2529" spans="4:4" x14ac:dyDescent="0.3">
      <c r="D2529" s="181"/>
    </row>
    <row r="2530" spans="4:4" x14ac:dyDescent="0.3">
      <c r="D2530" s="181"/>
    </row>
    <row r="2531" spans="4:4" x14ac:dyDescent="0.3">
      <c r="D2531" s="181"/>
    </row>
    <row r="2532" spans="4:4" x14ac:dyDescent="0.3">
      <c r="D2532" s="181"/>
    </row>
    <row r="2533" spans="4:4" x14ac:dyDescent="0.3">
      <c r="D2533" s="181"/>
    </row>
    <row r="2534" spans="4:4" x14ac:dyDescent="0.3">
      <c r="D2534" s="181"/>
    </row>
    <row r="2535" spans="4:4" x14ac:dyDescent="0.3">
      <c r="D2535" s="181"/>
    </row>
    <row r="2536" spans="4:4" x14ac:dyDescent="0.3">
      <c r="D2536" s="181"/>
    </row>
    <row r="2537" spans="4:4" x14ac:dyDescent="0.3">
      <c r="D2537" s="181"/>
    </row>
    <row r="2538" spans="4:4" x14ac:dyDescent="0.3">
      <c r="D2538" s="181"/>
    </row>
    <row r="2539" spans="4:4" x14ac:dyDescent="0.3">
      <c r="D2539" s="181"/>
    </row>
    <row r="2540" spans="4:4" x14ac:dyDescent="0.3">
      <c r="D2540" s="181"/>
    </row>
    <row r="2541" spans="4:4" x14ac:dyDescent="0.3">
      <c r="D2541" s="181"/>
    </row>
    <row r="2542" spans="4:4" x14ac:dyDescent="0.3">
      <c r="D2542" s="181"/>
    </row>
    <row r="2543" spans="4:4" x14ac:dyDescent="0.3">
      <c r="D2543" s="181"/>
    </row>
    <row r="2544" spans="4:4" x14ac:dyDescent="0.3">
      <c r="D2544" s="181"/>
    </row>
    <row r="2545" spans="4:4" x14ac:dyDescent="0.3">
      <c r="D2545" s="181"/>
    </row>
    <row r="2546" spans="4:4" x14ac:dyDescent="0.3">
      <c r="D2546" s="181"/>
    </row>
    <row r="2547" spans="4:4" x14ac:dyDescent="0.3">
      <c r="D2547" s="181"/>
    </row>
    <row r="2548" spans="4:4" x14ac:dyDescent="0.3">
      <c r="D2548" s="181"/>
    </row>
    <row r="2549" spans="4:4" x14ac:dyDescent="0.3">
      <c r="D2549" s="181"/>
    </row>
    <row r="2550" spans="4:4" x14ac:dyDescent="0.3">
      <c r="D2550" s="181"/>
    </row>
    <row r="2551" spans="4:4" x14ac:dyDescent="0.3">
      <c r="D2551" s="181"/>
    </row>
    <row r="2552" spans="4:4" x14ac:dyDescent="0.3">
      <c r="D2552" s="181"/>
    </row>
    <row r="2553" spans="4:4" x14ac:dyDescent="0.3">
      <c r="D2553" s="181"/>
    </row>
    <row r="2554" spans="4:4" x14ac:dyDescent="0.3">
      <c r="D2554" s="181"/>
    </row>
    <row r="2555" spans="4:4" x14ac:dyDescent="0.3">
      <c r="D2555" s="181"/>
    </row>
    <row r="2556" spans="4:4" x14ac:dyDescent="0.3">
      <c r="D2556" s="181"/>
    </row>
    <row r="2557" spans="4:4" x14ac:dyDescent="0.3">
      <c r="D2557" s="181"/>
    </row>
    <row r="2558" spans="4:4" x14ac:dyDescent="0.3">
      <c r="D2558" s="181"/>
    </row>
    <row r="2559" spans="4:4" x14ac:dyDescent="0.3">
      <c r="D2559" s="181"/>
    </row>
    <row r="2560" spans="4:4" x14ac:dyDescent="0.3">
      <c r="D2560" s="181"/>
    </row>
    <row r="2561" spans="4:4" x14ac:dyDescent="0.3">
      <c r="D2561" s="181"/>
    </row>
    <row r="2562" spans="4:4" x14ac:dyDescent="0.3">
      <c r="D2562" s="181"/>
    </row>
    <row r="2563" spans="4:4" x14ac:dyDescent="0.3">
      <c r="D2563" s="181"/>
    </row>
    <row r="2564" spans="4:4" x14ac:dyDescent="0.3">
      <c r="D2564" s="181"/>
    </row>
    <row r="2565" spans="4:4" x14ac:dyDescent="0.3">
      <c r="D2565" s="181"/>
    </row>
    <row r="2566" spans="4:4" x14ac:dyDescent="0.3">
      <c r="D2566" s="181"/>
    </row>
    <row r="2567" spans="4:4" x14ac:dyDescent="0.3">
      <c r="D2567" s="181"/>
    </row>
    <row r="2568" spans="4:4" x14ac:dyDescent="0.3">
      <c r="D2568" s="181"/>
    </row>
    <row r="2569" spans="4:4" x14ac:dyDescent="0.3">
      <c r="D2569" s="181"/>
    </row>
    <row r="2570" spans="4:4" x14ac:dyDescent="0.3">
      <c r="D2570" s="181"/>
    </row>
    <row r="2571" spans="4:4" x14ac:dyDescent="0.3">
      <c r="D2571" s="181"/>
    </row>
    <row r="2572" spans="4:4" x14ac:dyDescent="0.3">
      <c r="D2572" s="181"/>
    </row>
    <row r="2573" spans="4:4" x14ac:dyDescent="0.3">
      <c r="D2573" s="181"/>
    </row>
    <row r="2574" spans="4:4" x14ac:dyDescent="0.3">
      <c r="D2574" s="181"/>
    </row>
    <row r="2575" spans="4:4" x14ac:dyDescent="0.3">
      <c r="D2575" s="181"/>
    </row>
    <row r="2576" spans="4:4" x14ac:dyDescent="0.3">
      <c r="D2576" s="181"/>
    </row>
    <row r="2577" spans="4:4" x14ac:dyDescent="0.3">
      <c r="D2577" s="181"/>
    </row>
    <row r="2578" spans="4:4" x14ac:dyDescent="0.3">
      <c r="D2578" s="181"/>
    </row>
    <row r="2579" spans="4:4" x14ac:dyDescent="0.3">
      <c r="D2579" s="181"/>
    </row>
    <row r="2580" spans="4:4" x14ac:dyDescent="0.3">
      <c r="D2580" s="181"/>
    </row>
    <row r="2581" spans="4:4" x14ac:dyDescent="0.3">
      <c r="D2581" s="181"/>
    </row>
    <row r="2582" spans="4:4" x14ac:dyDescent="0.3">
      <c r="D2582" s="181"/>
    </row>
    <row r="2583" spans="4:4" x14ac:dyDescent="0.3">
      <c r="D2583" s="181"/>
    </row>
    <row r="2584" spans="4:4" x14ac:dyDescent="0.3">
      <c r="D2584" s="181"/>
    </row>
    <row r="2585" spans="4:4" x14ac:dyDescent="0.3">
      <c r="D2585" s="181"/>
    </row>
    <row r="2586" spans="4:4" x14ac:dyDescent="0.3">
      <c r="D2586" s="181"/>
    </row>
    <row r="2587" spans="4:4" x14ac:dyDescent="0.3">
      <c r="D2587" s="181"/>
    </row>
    <row r="2588" spans="4:4" x14ac:dyDescent="0.3">
      <c r="D2588" s="181"/>
    </row>
    <row r="2589" spans="4:4" x14ac:dyDescent="0.3">
      <c r="D2589" s="181"/>
    </row>
    <row r="2590" spans="4:4" x14ac:dyDescent="0.3">
      <c r="D2590" s="181"/>
    </row>
    <row r="2591" spans="4:4" x14ac:dyDescent="0.3">
      <c r="D2591" s="181"/>
    </row>
    <row r="2592" spans="4:4" x14ac:dyDescent="0.3">
      <c r="D2592" s="181"/>
    </row>
    <row r="2593" spans="4:4" x14ac:dyDescent="0.3">
      <c r="D2593" s="181"/>
    </row>
    <row r="2594" spans="4:4" x14ac:dyDescent="0.3">
      <c r="D2594" s="181"/>
    </row>
    <row r="2595" spans="4:4" x14ac:dyDescent="0.3">
      <c r="D2595" s="181"/>
    </row>
    <row r="2596" spans="4:4" x14ac:dyDescent="0.3">
      <c r="D2596" s="181"/>
    </row>
    <row r="2597" spans="4:4" x14ac:dyDescent="0.3">
      <c r="D2597" s="181"/>
    </row>
    <row r="2598" spans="4:4" x14ac:dyDescent="0.3">
      <c r="D2598" s="181"/>
    </row>
    <row r="2599" spans="4:4" x14ac:dyDescent="0.3">
      <c r="D2599" s="181"/>
    </row>
    <row r="2600" spans="4:4" x14ac:dyDescent="0.3">
      <c r="D2600" s="181"/>
    </row>
    <row r="2601" spans="4:4" x14ac:dyDescent="0.3">
      <c r="D2601" s="181"/>
    </row>
    <row r="2602" spans="4:4" x14ac:dyDescent="0.3">
      <c r="D2602" s="181"/>
    </row>
    <row r="2603" spans="4:4" x14ac:dyDescent="0.3">
      <c r="D2603" s="181"/>
    </row>
    <row r="2604" spans="4:4" x14ac:dyDescent="0.3">
      <c r="D2604" s="181"/>
    </row>
    <row r="2605" spans="4:4" x14ac:dyDescent="0.3">
      <c r="D2605" s="181"/>
    </row>
    <row r="2606" spans="4:4" x14ac:dyDescent="0.3">
      <c r="D2606" s="181"/>
    </row>
    <row r="2607" spans="4:4" x14ac:dyDescent="0.3">
      <c r="D2607" s="181"/>
    </row>
    <row r="2608" spans="4:4" x14ac:dyDescent="0.3">
      <c r="D2608" s="181"/>
    </row>
    <row r="2609" spans="4:4" x14ac:dyDescent="0.3">
      <c r="D2609" s="181"/>
    </row>
    <row r="2610" spans="4:4" x14ac:dyDescent="0.3">
      <c r="D2610" s="181"/>
    </row>
    <row r="2611" spans="4:4" x14ac:dyDescent="0.3">
      <c r="D2611" s="181"/>
    </row>
    <row r="2612" spans="4:4" x14ac:dyDescent="0.3">
      <c r="D2612" s="181"/>
    </row>
    <row r="2613" spans="4:4" x14ac:dyDescent="0.3">
      <c r="D2613" s="181"/>
    </row>
    <row r="2614" spans="4:4" x14ac:dyDescent="0.3">
      <c r="D2614" s="181"/>
    </row>
    <row r="2615" spans="4:4" x14ac:dyDescent="0.3">
      <c r="D2615" s="181"/>
    </row>
    <row r="2616" spans="4:4" x14ac:dyDescent="0.3">
      <c r="D2616" s="181"/>
    </row>
    <row r="2617" spans="4:4" x14ac:dyDescent="0.3">
      <c r="D2617" s="181"/>
    </row>
    <row r="2618" spans="4:4" x14ac:dyDescent="0.3">
      <c r="D2618" s="181"/>
    </row>
    <row r="2619" spans="4:4" x14ac:dyDescent="0.3">
      <c r="D2619" s="181"/>
    </row>
    <row r="2620" spans="4:4" x14ac:dyDescent="0.3">
      <c r="D2620" s="181"/>
    </row>
    <row r="2621" spans="4:4" x14ac:dyDescent="0.3">
      <c r="D2621" s="181"/>
    </row>
    <row r="2622" spans="4:4" x14ac:dyDescent="0.3">
      <c r="D2622" s="181"/>
    </row>
    <row r="2623" spans="4:4" x14ac:dyDescent="0.3">
      <c r="D2623" s="181"/>
    </row>
    <row r="2624" spans="4:4" x14ac:dyDescent="0.3">
      <c r="D2624" s="181"/>
    </row>
    <row r="2625" spans="4:4" x14ac:dyDescent="0.3">
      <c r="D2625" s="181"/>
    </row>
    <row r="2626" spans="4:4" x14ac:dyDescent="0.3">
      <c r="D2626" s="181"/>
    </row>
    <row r="2627" spans="4:4" x14ac:dyDescent="0.3">
      <c r="D2627" s="181"/>
    </row>
    <row r="2628" spans="4:4" x14ac:dyDescent="0.3">
      <c r="D2628" s="181"/>
    </row>
    <row r="2629" spans="4:4" x14ac:dyDescent="0.3">
      <c r="D2629" s="181"/>
    </row>
    <row r="2630" spans="4:4" x14ac:dyDescent="0.3">
      <c r="D2630" s="181"/>
    </row>
    <row r="2631" spans="4:4" x14ac:dyDescent="0.3">
      <c r="D2631" s="181"/>
    </row>
    <row r="2632" spans="4:4" x14ac:dyDescent="0.3">
      <c r="D2632" s="181"/>
    </row>
    <row r="2633" spans="4:4" x14ac:dyDescent="0.3">
      <c r="D2633" s="181"/>
    </row>
    <row r="2634" spans="4:4" x14ac:dyDescent="0.3">
      <c r="D2634" s="181"/>
    </row>
    <row r="2635" spans="4:4" x14ac:dyDescent="0.3">
      <c r="D2635" s="181"/>
    </row>
    <row r="2636" spans="4:4" x14ac:dyDescent="0.3">
      <c r="D2636" s="181"/>
    </row>
    <row r="2637" spans="4:4" x14ac:dyDescent="0.3">
      <c r="D2637" s="181"/>
    </row>
    <row r="2638" spans="4:4" x14ac:dyDescent="0.3">
      <c r="D2638" s="181"/>
    </row>
    <row r="2639" spans="4:4" x14ac:dyDescent="0.3">
      <c r="D2639" s="181"/>
    </row>
    <row r="2640" spans="4:4" x14ac:dyDescent="0.3">
      <c r="D2640" s="181"/>
    </row>
    <row r="2641" spans="4:4" x14ac:dyDescent="0.3">
      <c r="D2641" s="181"/>
    </row>
    <row r="2642" spans="4:4" x14ac:dyDescent="0.3">
      <c r="D2642" s="181"/>
    </row>
    <row r="2643" spans="4:4" x14ac:dyDescent="0.3">
      <c r="D2643" s="181"/>
    </row>
    <row r="2644" spans="4:4" x14ac:dyDescent="0.3">
      <c r="D2644" s="181"/>
    </row>
    <row r="2645" spans="4:4" x14ac:dyDescent="0.3">
      <c r="D2645" s="181"/>
    </row>
    <row r="2646" spans="4:4" x14ac:dyDescent="0.3">
      <c r="D2646" s="181"/>
    </row>
    <row r="2647" spans="4:4" x14ac:dyDescent="0.3">
      <c r="D2647" s="181"/>
    </row>
    <row r="2648" spans="4:4" x14ac:dyDescent="0.3">
      <c r="D2648" s="181"/>
    </row>
    <row r="2649" spans="4:4" x14ac:dyDescent="0.3">
      <c r="D2649" s="181"/>
    </row>
    <row r="2650" spans="4:4" x14ac:dyDescent="0.3">
      <c r="D2650" s="181"/>
    </row>
    <row r="2651" spans="4:4" x14ac:dyDescent="0.3">
      <c r="D2651" s="181"/>
    </row>
    <row r="2652" spans="4:4" x14ac:dyDescent="0.3">
      <c r="D2652" s="181"/>
    </row>
    <row r="2653" spans="4:4" x14ac:dyDescent="0.3">
      <c r="D2653" s="181"/>
    </row>
    <row r="2654" spans="4:4" x14ac:dyDescent="0.3">
      <c r="D2654" s="181"/>
    </row>
    <row r="2655" spans="4:4" x14ac:dyDescent="0.3">
      <c r="D2655" s="181"/>
    </row>
    <row r="2656" spans="4:4" x14ac:dyDescent="0.3">
      <c r="D2656" s="181"/>
    </row>
    <row r="2657" spans="4:4" x14ac:dyDescent="0.3">
      <c r="D2657" s="181"/>
    </row>
    <row r="2658" spans="4:4" x14ac:dyDescent="0.3">
      <c r="D2658" s="181"/>
    </row>
    <row r="2659" spans="4:4" x14ac:dyDescent="0.3">
      <c r="D2659" s="181"/>
    </row>
    <row r="2660" spans="4:4" x14ac:dyDescent="0.3">
      <c r="D2660" s="181"/>
    </row>
    <row r="2661" spans="4:4" x14ac:dyDescent="0.3">
      <c r="D2661" s="181"/>
    </row>
    <row r="2662" spans="4:4" x14ac:dyDescent="0.3">
      <c r="D2662" s="181"/>
    </row>
    <row r="2663" spans="4:4" x14ac:dyDescent="0.3">
      <c r="D2663" s="181"/>
    </row>
    <row r="2664" spans="4:4" x14ac:dyDescent="0.3">
      <c r="D2664" s="181"/>
    </row>
    <row r="2665" spans="4:4" x14ac:dyDescent="0.3">
      <c r="D2665" s="181"/>
    </row>
    <row r="2666" spans="4:4" x14ac:dyDescent="0.3">
      <c r="D2666" s="181"/>
    </row>
    <row r="2667" spans="4:4" x14ac:dyDescent="0.3">
      <c r="D2667" s="181"/>
    </row>
    <row r="2668" spans="4:4" x14ac:dyDescent="0.3">
      <c r="D2668" s="181"/>
    </row>
    <row r="2669" spans="4:4" x14ac:dyDescent="0.3">
      <c r="D2669" s="181"/>
    </row>
    <row r="2670" spans="4:4" x14ac:dyDescent="0.3">
      <c r="D2670" s="181"/>
    </row>
    <row r="2671" spans="4:4" x14ac:dyDescent="0.3">
      <c r="D2671" s="181"/>
    </row>
    <row r="2672" spans="4:4" x14ac:dyDescent="0.3">
      <c r="D2672" s="181"/>
    </row>
    <row r="2673" spans="4:4" x14ac:dyDescent="0.3">
      <c r="D2673" s="181"/>
    </row>
    <row r="2674" spans="4:4" x14ac:dyDescent="0.3">
      <c r="D2674" s="181"/>
    </row>
    <row r="2675" spans="4:4" x14ac:dyDescent="0.3">
      <c r="D2675" s="181"/>
    </row>
    <row r="2676" spans="4:4" x14ac:dyDescent="0.3">
      <c r="D2676" s="181"/>
    </row>
    <row r="2677" spans="4:4" x14ac:dyDescent="0.3">
      <c r="D2677" s="181"/>
    </row>
    <row r="2678" spans="4:4" x14ac:dyDescent="0.3">
      <c r="D2678" s="181"/>
    </row>
    <row r="2679" spans="4:4" x14ac:dyDescent="0.3">
      <c r="D2679" s="181"/>
    </row>
    <row r="2680" spans="4:4" x14ac:dyDescent="0.3">
      <c r="D2680" s="181"/>
    </row>
    <row r="2681" spans="4:4" x14ac:dyDescent="0.3">
      <c r="D2681" s="181"/>
    </row>
    <row r="2682" spans="4:4" x14ac:dyDescent="0.3">
      <c r="D2682" s="181"/>
    </row>
    <row r="2683" spans="4:4" x14ac:dyDescent="0.3">
      <c r="D2683" s="181"/>
    </row>
    <row r="2684" spans="4:4" x14ac:dyDescent="0.3">
      <c r="D2684" s="181"/>
    </row>
    <row r="2685" spans="4:4" x14ac:dyDescent="0.3">
      <c r="D2685" s="181"/>
    </row>
    <row r="2686" spans="4:4" x14ac:dyDescent="0.3">
      <c r="D2686" s="181"/>
    </row>
    <row r="2687" spans="4:4" x14ac:dyDescent="0.3">
      <c r="D2687" s="181"/>
    </row>
    <row r="2688" spans="4:4" x14ac:dyDescent="0.3">
      <c r="D2688" s="181"/>
    </row>
    <row r="2689" spans="4:4" x14ac:dyDescent="0.3">
      <c r="D2689" s="181"/>
    </row>
    <row r="2690" spans="4:4" x14ac:dyDescent="0.3">
      <c r="D2690" s="181"/>
    </row>
    <row r="2691" spans="4:4" x14ac:dyDescent="0.3">
      <c r="D2691" s="181"/>
    </row>
    <row r="2692" spans="4:4" x14ac:dyDescent="0.3">
      <c r="D2692" s="181"/>
    </row>
    <row r="2693" spans="4:4" x14ac:dyDescent="0.3">
      <c r="D2693" s="181"/>
    </row>
    <row r="2694" spans="4:4" x14ac:dyDescent="0.3">
      <c r="D2694" s="181"/>
    </row>
    <row r="2695" spans="4:4" x14ac:dyDescent="0.3">
      <c r="D2695" s="181"/>
    </row>
    <row r="2696" spans="4:4" x14ac:dyDescent="0.3">
      <c r="D2696" s="181"/>
    </row>
    <row r="2697" spans="4:4" x14ac:dyDescent="0.3">
      <c r="D2697" s="181"/>
    </row>
    <row r="2698" spans="4:4" x14ac:dyDescent="0.3">
      <c r="D2698" s="181"/>
    </row>
    <row r="2699" spans="4:4" x14ac:dyDescent="0.3">
      <c r="D2699" s="181"/>
    </row>
    <row r="2700" spans="4:4" x14ac:dyDescent="0.3">
      <c r="D2700" s="181"/>
    </row>
    <row r="2701" spans="4:4" x14ac:dyDescent="0.3">
      <c r="D2701" s="181"/>
    </row>
    <row r="2702" spans="4:4" x14ac:dyDescent="0.3">
      <c r="D2702" s="181"/>
    </row>
    <row r="2703" spans="4:4" x14ac:dyDescent="0.3">
      <c r="D2703" s="181"/>
    </row>
    <row r="2704" spans="4:4" x14ac:dyDescent="0.3">
      <c r="D2704" s="181"/>
    </row>
    <row r="2705" spans="4:4" x14ac:dyDescent="0.3">
      <c r="D2705" s="181"/>
    </row>
    <row r="2706" spans="4:4" x14ac:dyDescent="0.3">
      <c r="D2706" s="181"/>
    </row>
    <row r="2707" spans="4:4" x14ac:dyDescent="0.3">
      <c r="D2707" s="181"/>
    </row>
    <row r="2708" spans="4:4" x14ac:dyDescent="0.3">
      <c r="D2708" s="181"/>
    </row>
    <row r="2709" spans="4:4" x14ac:dyDescent="0.3">
      <c r="D2709" s="181"/>
    </row>
    <row r="2710" spans="4:4" x14ac:dyDescent="0.3">
      <c r="D2710" s="181"/>
    </row>
    <row r="2711" spans="4:4" x14ac:dyDescent="0.3">
      <c r="D2711" s="181"/>
    </row>
    <row r="2712" spans="4:4" x14ac:dyDescent="0.3">
      <c r="D2712" s="181"/>
    </row>
    <row r="2713" spans="4:4" x14ac:dyDescent="0.3">
      <c r="D2713" s="181"/>
    </row>
    <row r="2714" spans="4:4" x14ac:dyDescent="0.3">
      <c r="D2714" s="181"/>
    </row>
    <row r="2715" spans="4:4" x14ac:dyDescent="0.3">
      <c r="D2715" s="181"/>
    </row>
    <row r="2716" spans="4:4" x14ac:dyDescent="0.3">
      <c r="D2716" s="181"/>
    </row>
    <row r="2717" spans="4:4" x14ac:dyDescent="0.3">
      <c r="D2717" s="181"/>
    </row>
    <row r="2718" spans="4:4" x14ac:dyDescent="0.3">
      <c r="D2718" s="181"/>
    </row>
    <row r="2719" spans="4:4" x14ac:dyDescent="0.3">
      <c r="D2719" s="181"/>
    </row>
    <row r="2720" spans="4:4" x14ac:dyDescent="0.3">
      <c r="D2720" s="181"/>
    </row>
    <row r="2721" spans="4:4" x14ac:dyDescent="0.3">
      <c r="D2721" s="181"/>
    </row>
    <row r="2722" spans="4:4" x14ac:dyDescent="0.3">
      <c r="D2722" s="181"/>
    </row>
    <row r="2723" spans="4:4" x14ac:dyDescent="0.3">
      <c r="D2723" s="181"/>
    </row>
    <row r="2724" spans="4:4" x14ac:dyDescent="0.3">
      <c r="D2724" s="181"/>
    </row>
    <row r="2725" spans="4:4" x14ac:dyDescent="0.3">
      <c r="D2725" s="181"/>
    </row>
    <row r="2726" spans="4:4" x14ac:dyDescent="0.3">
      <c r="D2726" s="181"/>
    </row>
    <row r="2727" spans="4:4" x14ac:dyDescent="0.3">
      <c r="D2727" s="181"/>
    </row>
    <row r="2728" spans="4:4" x14ac:dyDescent="0.3">
      <c r="D2728" s="181"/>
    </row>
    <row r="2729" spans="4:4" x14ac:dyDescent="0.3">
      <c r="D2729" s="181"/>
    </row>
    <row r="2730" spans="4:4" x14ac:dyDescent="0.3">
      <c r="D2730" s="181"/>
    </row>
    <row r="2731" spans="4:4" x14ac:dyDescent="0.3">
      <c r="D2731" s="181"/>
    </row>
    <row r="2732" spans="4:4" x14ac:dyDescent="0.3">
      <c r="D2732" s="181"/>
    </row>
    <row r="2733" spans="4:4" x14ac:dyDescent="0.3">
      <c r="D2733" s="181"/>
    </row>
    <row r="2734" spans="4:4" x14ac:dyDescent="0.3">
      <c r="D2734" s="181"/>
    </row>
    <row r="2735" spans="4:4" x14ac:dyDescent="0.3">
      <c r="D2735" s="181"/>
    </row>
    <row r="2736" spans="4:4" x14ac:dyDescent="0.3">
      <c r="D2736" s="181"/>
    </row>
    <row r="2737" spans="4:4" x14ac:dyDescent="0.3">
      <c r="D2737" s="181"/>
    </row>
    <row r="2738" spans="4:4" x14ac:dyDescent="0.3">
      <c r="D2738" s="181"/>
    </row>
    <row r="2739" spans="4:4" x14ac:dyDescent="0.3">
      <c r="D2739" s="181"/>
    </row>
    <row r="2740" spans="4:4" x14ac:dyDescent="0.3">
      <c r="D2740" s="181"/>
    </row>
    <row r="2741" spans="4:4" x14ac:dyDescent="0.3">
      <c r="D2741" s="181"/>
    </row>
    <row r="2742" spans="4:4" x14ac:dyDescent="0.3">
      <c r="D2742" s="181"/>
    </row>
    <row r="2743" spans="4:4" x14ac:dyDescent="0.3">
      <c r="D2743" s="181"/>
    </row>
    <row r="2744" spans="4:4" x14ac:dyDescent="0.3">
      <c r="D2744" s="181"/>
    </row>
    <row r="2745" spans="4:4" x14ac:dyDescent="0.3">
      <c r="D2745" s="181"/>
    </row>
    <row r="2746" spans="4:4" x14ac:dyDescent="0.3">
      <c r="D2746" s="181"/>
    </row>
    <row r="2747" spans="4:4" x14ac:dyDescent="0.3">
      <c r="D2747" s="181"/>
    </row>
    <row r="2748" spans="4:4" x14ac:dyDescent="0.3">
      <c r="D2748" s="181"/>
    </row>
    <row r="2749" spans="4:4" x14ac:dyDescent="0.3">
      <c r="D2749" s="181"/>
    </row>
    <row r="2750" spans="4:4" x14ac:dyDescent="0.3">
      <c r="D2750" s="181"/>
    </row>
    <row r="2751" spans="4:4" x14ac:dyDescent="0.3">
      <c r="D2751" s="181"/>
    </row>
    <row r="2752" spans="4:4" x14ac:dyDescent="0.3">
      <c r="D2752" s="181"/>
    </row>
    <row r="2753" spans="4:4" x14ac:dyDescent="0.3">
      <c r="D2753" s="181"/>
    </row>
    <row r="2754" spans="4:4" x14ac:dyDescent="0.3">
      <c r="D2754" s="181"/>
    </row>
    <row r="2755" spans="4:4" x14ac:dyDescent="0.3">
      <c r="D2755" s="181"/>
    </row>
    <row r="2756" spans="4:4" x14ac:dyDescent="0.3">
      <c r="D2756" s="181"/>
    </row>
    <row r="2757" spans="4:4" x14ac:dyDescent="0.3">
      <c r="D2757" s="181"/>
    </row>
    <row r="2758" spans="4:4" x14ac:dyDescent="0.3">
      <c r="D2758" s="181"/>
    </row>
    <row r="2759" spans="4:4" x14ac:dyDescent="0.3">
      <c r="D2759" s="181"/>
    </row>
    <row r="2760" spans="4:4" x14ac:dyDescent="0.3">
      <c r="D2760" s="181"/>
    </row>
    <row r="2761" spans="4:4" x14ac:dyDescent="0.3">
      <c r="D2761" s="181"/>
    </row>
    <row r="2762" spans="4:4" x14ac:dyDescent="0.3">
      <c r="D2762" s="181"/>
    </row>
    <row r="2763" spans="4:4" x14ac:dyDescent="0.3">
      <c r="D2763" s="181"/>
    </row>
    <row r="2764" spans="4:4" x14ac:dyDescent="0.3">
      <c r="D2764" s="181"/>
    </row>
    <row r="2765" spans="4:4" x14ac:dyDescent="0.3">
      <c r="D2765" s="181"/>
    </row>
    <row r="2766" spans="4:4" x14ac:dyDescent="0.3">
      <c r="D2766" s="181"/>
    </row>
    <row r="2767" spans="4:4" x14ac:dyDescent="0.3">
      <c r="D2767" s="181"/>
    </row>
    <row r="2768" spans="4:4" x14ac:dyDescent="0.3">
      <c r="D2768" s="181"/>
    </row>
    <row r="2769" spans="4:4" x14ac:dyDescent="0.3">
      <c r="D2769" s="181"/>
    </row>
    <row r="2770" spans="4:4" x14ac:dyDescent="0.3">
      <c r="D2770" s="181"/>
    </row>
    <row r="2771" spans="4:4" x14ac:dyDescent="0.3">
      <c r="D2771" s="181"/>
    </row>
    <row r="2772" spans="4:4" x14ac:dyDescent="0.3">
      <c r="D2772" s="181"/>
    </row>
    <row r="2773" spans="4:4" x14ac:dyDescent="0.3">
      <c r="D2773" s="181"/>
    </row>
    <row r="2774" spans="4:4" x14ac:dyDescent="0.3">
      <c r="D2774" s="181"/>
    </row>
    <row r="2775" spans="4:4" x14ac:dyDescent="0.3">
      <c r="D2775" s="181"/>
    </row>
    <row r="2776" spans="4:4" x14ac:dyDescent="0.3">
      <c r="D2776" s="181"/>
    </row>
    <row r="2777" spans="4:4" x14ac:dyDescent="0.3">
      <c r="D2777" s="181"/>
    </row>
    <row r="2778" spans="4:4" x14ac:dyDescent="0.3">
      <c r="D2778" s="181"/>
    </row>
    <row r="2779" spans="4:4" x14ac:dyDescent="0.3">
      <c r="D2779" s="181"/>
    </row>
    <row r="2780" spans="4:4" x14ac:dyDescent="0.3">
      <c r="D2780" s="181"/>
    </row>
    <row r="2781" spans="4:4" x14ac:dyDescent="0.3">
      <c r="D2781" s="181"/>
    </row>
    <row r="2782" spans="4:4" x14ac:dyDescent="0.3">
      <c r="D2782" s="181"/>
    </row>
    <row r="2783" spans="4:4" x14ac:dyDescent="0.3">
      <c r="D2783" s="181"/>
    </row>
    <row r="2784" spans="4:4" x14ac:dyDescent="0.3">
      <c r="D2784" s="181"/>
    </row>
    <row r="2785" spans="4:4" x14ac:dyDescent="0.3">
      <c r="D2785" s="181"/>
    </row>
    <row r="2786" spans="4:4" x14ac:dyDescent="0.3">
      <c r="D2786" s="181"/>
    </row>
    <row r="2787" spans="4:4" x14ac:dyDescent="0.3">
      <c r="D2787" s="181"/>
    </row>
    <row r="2788" spans="4:4" x14ac:dyDescent="0.3">
      <c r="D2788" s="181"/>
    </row>
    <row r="2789" spans="4:4" x14ac:dyDescent="0.3">
      <c r="D2789" s="181"/>
    </row>
    <row r="2790" spans="4:4" x14ac:dyDescent="0.3">
      <c r="D2790" s="181"/>
    </row>
    <row r="2791" spans="4:4" x14ac:dyDescent="0.3">
      <c r="D2791" s="181"/>
    </row>
    <row r="2792" spans="4:4" x14ac:dyDescent="0.3">
      <c r="D2792" s="181"/>
    </row>
    <row r="2793" spans="4:4" x14ac:dyDescent="0.3">
      <c r="D2793" s="181"/>
    </row>
    <row r="2794" spans="4:4" x14ac:dyDescent="0.3">
      <c r="D2794" s="181"/>
    </row>
    <row r="2795" spans="4:4" x14ac:dyDescent="0.3">
      <c r="D2795" s="181"/>
    </row>
    <row r="2796" spans="4:4" x14ac:dyDescent="0.3">
      <c r="D2796" s="181"/>
    </row>
    <row r="2797" spans="4:4" x14ac:dyDescent="0.3">
      <c r="D2797" s="181"/>
    </row>
    <row r="2798" spans="4:4" x14ac:dyDescent="0.3">
      <c r="D2798" s="181"/>
    </row>
    <row r="2799" spans="4:4" x14ac:dyDescent="0.3">
      <c r="D2799" s="181"/>
    </row>
    <row r="2800" spans="4:4" x14ac:dyDescent="0.3">
      <c r="D2800" s="181"/>
    </row>
    <row r="2801" spans="4:4" x14ac:dyDescent="0.3">
      <c r="D2801" s="181"/>
    </row>
    <row r="2802" spans="4:4" x14ac:dyDescent="0.3">
      <c r="D2802" s="181"/>
    </row>
    <row r="2803" spans="4:4" x14ac:dyDescent="0.3">
      <c r="D2803" s="181"/>
    </row>
    <row r="2804" spans="4:4" x14ac:dyDescent="0.3">
      <c r="D2804" s="181"/>
    </row>
    <row r="2805" spans="4:4" x14ac:dyDescent="0.3">
      <c r="D2805" s="181"/>
    </row>
    <row r="2806" spans="4:4" x14ac:dyDescent="0.3">
      <c r="D2806" s="181"/>
    </row>
    <row r="2807" spans="4:4" x14ac:dyDescent="0.3">
      <c r="D2807" s="181"/>
    </row>
    <row r="2808" spans="4:4" x14ac:dyDescent="0.3">
      <c r="D2808" s="181"/>
    </row>
    <row r="2809" spans="4:4" x14ac:dyDescent="0.3">
      <c r="D2809" s="181"/>
    </row>
    <row r="2810" spans="4:4" x14ac:dyDescent="0.3">
      <c r="D2810" s="181"/>
    </row>
    <row r="2811" spans="4:4" x14ac:dyDescent="0.3">
      <c r="D2811" s="181"/>
    </row>
    <row r="2812" spans="4:4" x14ac:dyDescent="0.3">
      <c r="D2812" s="181"/>
    </row>
    <row r="2813" spans="4:4" x14ac:dyDescent="0.3">
      <c r="D2813" s="181"/>
    </row>
    <row r="2814" spans="4:4" x14ac:dyDescent="0.3">
      <c r="D2814" s="181"/>
    </row>
    <row r="2815" spans="4:4" x14ac:dyDescent="0.3">
      <c r="D2815" s="181"/>
    </row>
    <row r="2816" spans="4:4" x14ac:dyDescent="0.3">
      <c r="D2816" s="181"/>
    </row>
    <row r="2817" spans="4:4" x14ac:dyDescent="0.3">
      <c r="D2817" s="181"/>
    </row>
    <row r="2818" spans="4:4" x14ac:dyDescent="0.3">
      <c r="D2818" s="181"/>
    </row>
    <row r="2819" spans="4:4" x14ac:dyDescent="0.3">
      <c r="D2819" s="181"/>
    </row>
    <row r="2820" spans="4:4" x14ac:dyDescent="0.3">
      <c r="D2820" s="181"/>
    </row>
    <row r="2821" spans="4:4" x14ac:dyDescent="0.3">
      <c r="D2821" s="181"/>
    </row>
    <row r="2822" spans="4:4" x14ac:dyDescent="0.3">
      <c r="D2822" s="181"/>
    </row>
    <row r="2823" spans="4:4" x14ac:dyDescent="0.3">
      <c r="D2823" s="181"/>
    </row>
    <row r="2824" spans="4:4" x14ac:dyDescent="0.3">
      <c r="D2824" s="181"/>
    </row>
    <row r="2825" spans="4:4" x14ac:dyDescent="0.3">
      <c r="D2825" s="181"/>
    </row>
    <row r="2826" spans="4:4" x14ac:dyDescent="0.3">
      <c r="D2826" s="181"/>
    </row>
    <row r="2827" spans="4:4" x14ac:dyDescent="0.3">
      <c r="D2827" s="181"/>
    </row>
    <row r="2828" spans="4:4" x14ac:dyDescent="0.3">
      <c r="D2828" s="181"/>
    </row>
    <row r="2829" spans="4:4" x14ac:dyDescent="0.3">
      <c r="D2829" s="181"/>
    </row>
    <row r="2830" spans="4:4" x14ac:dyDescent="0.3">
      <c r="D2830" s="181"/>
    </row>
    <row r="2831" spans="4:4" x14ac:dyDescent="0.3">
      <c r="D2831" s="181"/>
    </row>
    <row r="2832" spans="4:4" x14ac:dyDescent="0.3">
      <c r="D2832" s="181"/>
    </row>
    <row r="2833" spans="4:4" x14ac:dyDescent="0.3">
      <c r="D2833" s="181"/>
    </row>
    <row r="2834" spans="4:4" x14ac:dyDescent="0.3">
      <c r="D2834" s="181"/>
    </row>
    <row r="2835" spans="4:4" x14ac:dyDescent="0.3">
      <c r="D2835" s="181"/>
    </row>
    <row r="2836" spans="4:4" x14ac:dyDescent="0.3">
      <c r="D2836" s="181"/>
    </row>
    <row r="2837" spans="4:4" x14ac:dyDescent="0.3">
      <c r="D2837" s="181"/>
    </row>
    <row r="2838" spans="4:4" x14ac:dyDescent="0.3">
      <c r="D2838" s="181"/>
    </row>
    <row r="2839" spans="4:4" x14ac:dyDescent="0.3">
      <c r="D2839" s="181"/>
    </row>
    <row r="2840" spans="4:4" x14ac:dyDescent="0.3">
      <c r="D2840" s="181"/>
    </row>
    <row r="2841" spans="4:4" x14ac:dyDescent="0.3">
      <c r="D2841" s="181"/>
    </row>
    <row r="2842" spans="4:4" x14ac:dyDescent="0.3">
      <c r="D2842" s="181"/>
    </row>
    <row r="2843" spans="4:4" x14ac:dyDescent="0.3">
      <c r="D2843" s="181"/>
    </row>
    <row r="2844" spans="4:4" x14ac:dyDescent="0.3">
      <c r="D2844" s="181"/>
    </row>
    <row r="2845" spans="4:4" x14ac:dyDescent="0.3">
      <c r="D2845" s="181"/>
    </row>
    <row r="2846" spans="4:4" x14ac:dyDescent="0.3">
      <c r="D2846" s="181"/>
    </row>
    <row r="2847" spans="4:4" x14ac:dyDescent="0.3">
      <c r="D2847" s="181"/>
    </row>
    <row r="2848" spans="4:4" x14ac:dyDescent="0.3">
      <c r="D2848" s="181"/>
    </row>
    <row r="2849" spans="4:4" x14ac:dyDescent="0.3">
      <c r="D2849" s="181"/>
    </row>
    <row r="2850" spans="4:4" x14ac:dyDescent="0.3">
      <c r="D2850" s="181"/>
    </row>
    <row r="2851" spans="4:4" x14ac:dyDescent="0.3">
      <c r="D2851" s="181"/>
    </row>
    <row r="2852" spans="4:4" x14ac:dyDescent="0.3">
      <c r="D2852" s="181"/>
    </row>
    <row r="2853" spans="4:4" x14ac:dyDescent="0.3">
      <c r="D2853" s="181"/>
    </row>
    <row r="2854" spans="4:4" x14ac:dyDescent="0.3">
      <c r="D2854" s="181"/>
    </row>
    <row r="2855" spans="4:4" x14ac:dyDescent="0.3">
      <c r="D2855" s="181"/>
    </row>
    <row r="2856" spans="4:4" x14ac:dyDescent="0.3">
      <c r="D2856" s="181"/>
    </row>
    <row r="2857" spans="4:4" x14ac:dyDescent="0.3">
      <c r="D2857" s="181"/>
    </row>
    <row r="2858" spans="4:4" x14ac:dyDescent="0.3">
      <c r="D2858" s="181"/>
    </row>
    <row r="2859" spans="4:4" x14ac:dyDescent="0.3">
      <c r="D2859" s="181"/>
    </row>
    <row r="2860" spans="4:4" x14ac:dyDescent="0.3">
      <c r="D2860" s="181"/>
    </row>
    <row r="2861" spans="4:4" x14ac:dyDescent="0.3">
      <c r="D2861" s="181"/>
    </row>
    <row r="2862" spans="4:4" x14ac:dyDescent="0.3">
      <c r="D2862" s="181"/>
    </row>
    <row r="2863" spans="4:4" x14ac:dyDescent="0.3">
      <c r="D2863" s="181"/>
    </row>
    <row r="2864" spans="4:4" x14ac:dyDescent="0.3">
      <c r="D2864" s="181"/>
    </row>
    <row r="2865" spans="4:4" x14ac:dyDescent="0.3">
      <c r="D2865" s="181"/>
    </row>
    <row r="2866" spans="4:4" x14ac:dyDescent="0.3">
      <c r="D2866" s="181"/>
    </row>
    <row r="2867" spans="4:4" x14ac:dyDescent="0.3">
      <c r="D2867" s="181"/>
    </row>
    <row r="2868" spans="4:4" x14ac:dyDescent="0.3">
      <c r="D2868" s="181"/>
    </row>
    <row r="2869" spans="4:4" x14ac:dyDescent="0.3">
      <c r="D2869" s="181"/>
    </row>
    <row r="2870" spans="4:4" x14ac:dyDescent="0.3">
      <c r="D2870" s="181"/>
    </row>
    <row r="2871" spans="4:4" x14ac:dyDescent="0.3">
      <c r="D2871" s="181"/>
    </row>
    <row r="2872" spans="4:4" x14ac:dyDescent="0.3">
      <c r="D2872" s="181"/>
    </row>
    <row r="2873" spans="4:4" x14ac:dyDescent="0.3">
      <c r="D2873" s="181"/>
    </row>
    <row r="2874" spans="4:4" x14ac:dyDescent="0.3">
      <c r="D2874" s="181"/>
    </row>
    <row r="2875" spans="4:4" x14ac:dyDescent="0.3">
      <c r="D2875" s="181"/>
    </row>
    <row r="2876" spans="4:4" x14ac:dyDescent="0.3">
      <c r="D2876" s="181"/>
    </row>
    <row r="2877" spans="4:4" x14ac:dyDescent="0.3">
      <c r="D2877" s="181"/>
    </row>
    <row r="2878" spans="4:4" x14ac:dyDescent="0.3">
      <c r="D2878" s="181"/>
    </row>
    <row r="2879" spans="4:4" x14ac:dyDescent="0.3">
      <c r="D2879" s="181"/>
    </row>
    <row r="2880" spans="4:4" x14ac:dyDescent="0.3">
      <c r="D2880" s="181"/>
    </row>
    <row r="2881" spans="4:4" x14ac:dyDescent="0.3">
      <c r="D2881" s="181"/>
    </row>
    <row r="2882" spans="4:4" x14ac:dyDescent="0.3">
      <c r="D2882" s="181"/>
    </row>
    <row r="2883" spans="4:4" x14ac:dyDescent="0.3">
      <c r="D2883" s="181"/>
    </row>
    <row r="2884" spans="4:4" x14ac:dyDescent="0.3">
      <c r="D2884" s="181"/>
    </row>
    <row r="2885" spans="4:4" x14ac:dyDescent="0.3">
      <c r="D2885" s="181"/>
    </row>
    <row r="2886" spans="4:4" x14ac:dyDescent="0.3">
      <c r="D2886" s="181"/>
    </row>
    <row r="2887" spans="4:4" x14ac:dyDescent="0.3">
      <c r="D2887" s="181"/>
    </row>
    <row r="2888" spans="4:4" x14ac:dyDescent="0.3">
      <c r="D2888" s="181"/>
    </row>
    <row r="2889" spans="4:4" x14ac:dyDescent="0.3">
      <c r="D2889" s="181"/>
    </row>
    <row r="2890" spans="4:4" x14ac:dyDescent="0.3">
      <c r="D2890" s="181"/>
    </row>
    <row r="2891" spans="4:4" x14ac:dyDescent="0.3">
      <c r="D2891" s="181"/>
    </row>
    <row r="2892" spans="4:4" x14ac:dyDescent="0.3">
      <c r="D2892" s="181"/>
    </row>
    <row r="2893" spans="4:4" x14ac:dyDescent="0.3">
      <c r="D2893" s="181"/>
    </row>
    <row r="2894" spans="4:4" x14ac:dyDescent="0.3">
      <c r="D2894" s="181"/>
    </row>
    <row r="2895" spans="4:4" x14ac:dyDescent="0.3">
      <c r="D2895" s="181"/>
    </row>
    <row r="2896" spans="4:4" x14ac:dyDescent="0.3">
      <c r="D2896" s="181"/>
    </row>
    <row r="2897" spans="4:4" x14ac:dyDescent="0.3">
      <c r="D2897" s="181"/>
    </row>
    <row r="2898" spans="4:4" x14ac:dyDescent="0.3">
      <c r="D2898" s="181"/>
    </row>
    <row r="2899" spans="4:4" x14ac:dyDescent="0.3">
      <c r="D2899" s="181"/>
    </row>
    <row r="2900" spans="4:4" x14ac:dyDescent="0.3">
      <c r="D2900" s="181"/>
    </row>
    <row r="2901" spans="4:4" x14ac:dyDescent="0.3">
      <c r="D2901" s="181"/>
    </row>
    <row r="2902" spans="4:4" x14ac:dyDescent="0.3">
      <c r="D2902" s="181"/>
    </row>
    <row r="2903" spans="4:4" x14ac:dyDescent="0.3">
      <c r="D2903" s="181"/>
    </row>
    <row r="2904" spans="4:4" x14ac:dyDescent="0.3">
      <c r="D2904" s="181"/>
    </row>
    <row r="2905" spans="4:4" x14ac:dyDescent="0.3">
      <c r="D2905" s="181"/>
    </row>
    <row r="2906" spans="4:4" x14ac:dyDescent="0.3">
      <c r="D2906" s="181"/>
    </row>
    <row r="2907" spans="4:4" x14ac:dyDescent="0.3">
      <c r="D2907" s="181"/>
    </row>
    <row r="2908" spans="4:4" x14ac:dyDescent="0.3">
      <c r="D2908" s="181"/>
    </row>
    <row r="2909" spans="4:4" x14ac:dyDescent="0.3">
      <c r="D2909" s="181"/>
    </row>
    <row r="2910" spans="4:4" x14ac:dyDescent="0.3">
      <c r="D2910" s="181"/>
    </row>
    <row r="2911" spans="4:4" x14ac:dyDescent="0.3">
      <c r="D2911" s="181"/>
    </row>
    <row r="2912" spans="4:4" x14ac:dyDescent="0.3">
      <c r="D2912" s="181"/>
    </row>
    <row r="2913" spans="4:4" x14ac:dyDescent="0.3">
      <c r="D2913" s="181"/>
    </row>
    <row r="2914" spans="4:4" x14ac:dyDescent="0.3">
      <c r="D2914" s="181"/>
    </row>
    <row r="2915" spans="4:4" x14ac:dyDescent="0.3">
      <c r="D2915" s="181"/>
    </row>
    <row r="2916" spans="4:4" x14ac:dyDescent="0.3">
      <c r="D2916" s="181"/>
    </row>
    <row r="2917" spans="4:4" x14ac:dyDescent="0.3">
      <c r="D2917" s="181"/>
    </row>
    <row r="2918" spans="4:4" x14ac:dyDescent="0.3">
      <c r="D2918" s="181"/>
    </row>
    <row r="2919" spans="4:4" x14ac:dyDescent="0.3">
      <c r="D2919" s="181"/>
    </row>
    <row r="2920" spans="4:4" x14ac:dyDescent="0.3">
      <c r="D2920" s="181"/>
    </row>
    <row r="2921" spans="4:4" x14ac:dyDescent="0.3">
      <c r="D2921" s="181"/>
    </row>
    <row r="2922" spans="4:4" x14ac:dyDescent="0.3">
      <c r="D2922" s="181"/>
    </row>
    <row r="2923" spans="4:4" x14ac:dyDescent="0.3">
      <c r="D2923" s="181"/>
    </row>
    <row r="2924" spans="4:4" x14ac:dyDescent="0.3">
      <c r="D2924" s="181"/>
    </row>
    <row r="2925" spans="4:4" x14ac:dyDescent="0.3">
      <c r="D2925" s="181"/>
    </row>
    <row r="2926" spans="4:4" x14ac:dyDescent="0.3">
      <c r="D2926" s="181"/>
    </row>
    <row r="2927" spans="4:4" x14ac:dyDescent="0.3">
      <c r="D2927" s="181"/>
    </row>
    <row r="2928" spans="4:4" x14ac:dyDescent="0.3">
      <c r="D2928" s="181"/>
    </row>
    <row r="2929" spans="4:4" x14ac:dyDescent="0.3">
      <c r="D2929" s="181"/>
    </row>
    <row r="2930" spans="4:4" x14ac:dyDescent="0.3">
      <c r="D2930" s="181"/>
    </row>
    <row r="2931" spans="4:4" x14ac:dyDescent="0.3">
      <c r="D2931" s="181"/>
    </row>
    <row r="2932" spans="4:4" x14ac:dyDescent="0.3">
      <c r="D2932" s="181"/>
    </row>
    <row r="2933" spans="4:4" x14ac:dyDescent="0.3">
      <c r="D2933" s="181"/>
    </row>
    <row r="2934" spans="4:4" x14ac:dyDescent="0.3">
      <c r="D2934" s="181"/>
    </row>
    <row r="2935" spans="4:4" x14ac:dyDescent="0.3">
      <c r="D2935" s="181"/>
    </row>
    <row r="2936" spans="4:4" x14ac:dyDescent="0.3">
      <c r="D2936" s="181"/>
    </row>
    <row r="2937" spans="4:4" x14ac:dyDescent="0.3">
      <c r="D2937" s="181"/>
    </row>
    <row r="2938" spans="4:4" x14ac:dyDescent="0.3">
      <c r="D2938" s="181"/>
    </row>
    <row r="2939" spans="4:4" x14ac:dyDescent="0.3">
      <c r="D2939" s="181"/>
    </row>
    <row r="2940" spans="4:4" x14ac:dyDescent="0.3">
      <c r="D2940" s="181"/>
    </row>
    <row r="2941" spans="4:4" x14ac:dyDescent="0.3">
      <c r="D2941" s="181"/>
    </row>
    <row r="2942" spans="4:4" x14ac:dyDescent="0.3">
      <c r="D2942" s="181"/>
    </row>
    <row r="2943" spans="4:4" x14ac:dyDescent="0.3">
      <c r="D2943" s="181"/>
    </row>
    <row r="2944" spans="4:4" x14ac:dyDescent="0.3">
      <c r="D2944" s="181"/>
    </row>
    <row r="2945" spans="4:4" x14ac:dyDescent="0.3">
      <c r="D2945" s="181"/>
    </row>
    <row r="2946" spans="4:4" x14ac:dyDescent="0.3">
      <c r="D2946" s="181"/>
    </row>
    <row r="2947" spans="4:4" x14ac:dyDescent="0.3">
      <c r="D2947" s="181"/>
    </row>
    <row r="2948" spans="4:4" x14ac:dyDescent="0.3">
      <c r="D2948" s="181"/>
    </row>
    <row r="2949" spans="4:4" x14ac:dyDescent="0.3">
      <c r="D2949" s="181"/>
    </row>
    <row r="2950" spans="4:4" x14ac:dyDescent="0.3">
      <c r="D2950" s="181"/>
    </row>
    <row r="2951" spans="4:4" x14ac:dyDescent="0.3">
      <c r="D2951" s="181"/>
    </row>
    <row r="2952" spans="4:4" x14ac:dyDescent="0.3">
      <c r="D2952" s="181"/>
    </row>
    <row r="2953" spans="4:4" x14ac:dyDescent="0.3">
      <c r="D2953" s="181"/>
    </row>
    <row r="2954" spans="4:4" x14ac:dyDescent="0.3">
      <c r="D2954" s="181"/>
    </row>
    <row r="2955" spans="4:4" x14ac:dyDescent="0.3">
      <c r="D2955" s="181"/>
    </row>
    <row r="2956" spans="4:4" x14ac:dyDescent="0.3">
      <c r="D2956" s="181"/>
    </row>
    <row r="2957" spans="4:4" x14ac:dyDescent="0.3">
      <c r="D2957" s="181"/>
    </row>
    <row r="2958" spans="4:4" x14ac:dyDescent="0.3">
      <c r="D2958" s="181"/>
    </row>
    <row r="2959" spans="4:4" x14ac:dyDescent="0.3">
      <c r="D2959" s="181"/>
    </row>
    <row r="2960" spans="4:4" x14ac:dyDescent="0.3">
      <c r="D2960" s="181"/>
    </row>
    <row r="2961" spans="4:4" x14ac:dyDescent="0.3">
      <c r="D2961" s="181"/>
    </row>
    <row r="2962" spans="4:4" x14ac:dyDescent="0.3">
      <c r="D2962" s="181"/>
    </row>
    <row r="2963" spans="4:4" x14ac:dyDescent="0.3">
      <c r="D2963" s="181"/>
    </row>
    <row r="2964" spans="4:4" x14ac:dyDescent="0.3">
      <c r="D2964" s="181"/>
    </row>
    <row r="2965" spans="4:4" x14ac:dyDescent="0.3">
      <c r="D2965" s="181"/>
    </row>
    <row r="2966" spans="4:4" x14ac:dyDescent="0.3">
      <c r="D2966" s="181"/>
    </row>
    <row r="2967" spans="4:4" x14ac:dyDescent="0.3">
      <c r="D2967" s="181"/>
    </row>
    <row r="2968" spans="4:4" x14ac:dyDescent="0.3">
      <c r="D2968" s="181"/>
    </row>
    <row r="2969" spans="4:4" x14ac:dyDescent="0.3">
      <c r="D2969" s="181"/>
    </row>
    <row r="2970" spans="4:4" x14ac:dyDescent="0.3">
      <c r="D2970" s="181"/>
    </row>
    <row r="2971" spans="4:4" x14ac:dyDescent="0.3">
      <c r="D2971" s="181"/>
    </row>
    <row r="2972" spans="4:4" x14ac:dyDescent="0.3">
      <c r="D2972" s="181"/>
    </row>
    <row r="2973" spans="4:4" x14ac:dyDescent="0.3">
      <c r="D2973" s="181"/>
    </row>
    <row r="2974" spans="4:4" x14ac:dyDescent="0.3">
      <c r="D2974" s="181"/>
    </row>
    <row r="2975" spans="4:4" x14ac:dyDescent="0.3">
      <c r="D2975" s="181"/>
    </row>
    <row r="2976" spans="4:4" x14ac:dyDescent="0.3">
      <c r="D2976" s="181"/>
    </row>
    <row r="2977" spans="4:4" x14ac:dyDescent="0.3">
      <c r="D2977" s="181"/>
    </row>
    <row r="2978" spans="4:4" x14ac:dyDescent="0.3">
      <c r="D2978" s="181"/>
    </row>
    <row r="2979" spans="4:4" x14ac:dyDescent="0.3">
      <c r="D2979" s="181"/>
    </row>
    <row r="2980" spans="4:4" x14ac:dyDescent="0.3">
      <c r="D2980" s="181"/>
    </row>
    <row r="2981" spans="4:4" x14ac:dyDescent="0.3">
      <c r="D2981" s="181"/>
    </row>
    <row r="2982" spans="4:4" x14ac:dyDescent="0.3">
      <c r="D2982" s="181"/>
    </row>
    <row r="2983" spans="4:4" x14ac:dyDescent="0.3">
      <c r="D2983" s="181"/>
    </row>
    <row r="2984" spans="4:4" x14ac:dyDescent="0.3">
      <c r="D2984" s="181"/>
    </row>
    <row r="2985" spans="4:4" x14ac:dyDescent="0.3">
      <c r="D2985" s="181"/>
    </row>
    <row r="2986" spans="4:4" x14ac:dyDescent="0.3">
      <c r="D2986" s="181"/>
    </row>
    <row r="2987" spans="4:4" x14ac:dyDescent="0.3">
      <c r="D2987" s="181"/>
    </row>
    <row r="2988" spans="4:4" x14ac:dyDescent="0.3">
      <c r="D2988" s="181"/>
    </row>
    <row r="2989" spans="4:4" x14ac:dyDescent="0.3">
      <c r="D2989" s="181"/>
    </row>
    <row r="2990" spans="4:4" x14ac:dyDescent="0.3">
      <c r="D2990" s="181"/>
    </row>
    <row r="2991" spans="4:4" x14ac:dyDescent="0.3">
      <c r="D2991" s="181"/>
    </row>
    <row r="2992" spans="4:4" x14ac:dyDescent="0.3">
      <c r="D2992" s="181"/>
    </row>
    <row r="2993" spans="4:4" x14ac:dyDescent="0.3">
      <c r="D2993" s="181"/>
    </row>
    <row r="2994" spans="4:4" x14ac:dyDescent="0.3">
      <c r="D2994" s="181"/>
    </row>
    <row r="2995" spans="4:4" x14ac:dyDescent="0.3">
      <c r="D2995" s="181"/>
    </row>
    <row r="2996" spans="4:4" x14ac:dyDescent="0.3">
      <c r="D2996" s="181"/>
    </row>
    <row r="2997" spans="4:4" x14ac:dyDescent="0.3">
      <c r="D2997" s="181"/>
    </row>
    <row r="2998" spans="4:4" x14ac:dyDescent="0.3">
      <c r="D2998" s="181"/>
    </row>
    <row r="2999" spans="4:4" x14ac:dyDescent="0.3">
      <c r="D2999" s="181"/>
    </row>
    <row r="3000" spans="4:4" x14ac:dyDescent="0.3">
      <c r="D3000" s="181"/>
    </row>
    <row r="3001" spans="4:4" x14ac:dyDescent="0.3">
      <c r="D3001" s="181"/>
    </row>
    <row r="3002" spans="4:4" x14ac:dyDescent="0.3">
      <c r="D3002" s="181"/>
    </row>
    <row r="3003" spans="4:4" x14ac:dyDescent="0.3">
      <c r="D3003" s="181"/>
    </row>
    <row r="3004" spans="4:4" x14ac:dyDescent="0.3">
      <c r="D3004" s="181"/>
    </row>
    <row r="3005" spans="4:4" x14ac:dyDescent="0.3">
      <c r="D3005" s="181"/>
    </row>
    <row r="3006" spans="4:4" x14ac:dyDescent="0.3">
      <c r="D3006" s="181"/>
    </row>
    <row r="3007" spans="4:4" x14ac:dyDescent="0.3">
      <c r="D3007" s="181"/>
    </row>
    <row r="3008" spans="4:4" x14ac:dyDescent="0.3">
      <c r="D3008" s="181"/>
    </row>
    <row r="3009" spans="4:4" x14ac:dyDescent="0.3">
      <c r="D3009" s="181"/>
    </row>
    <row r="3010" spans="4:4" x14ac:dyDescent="0.3">
      <c r="D3010" s="181"/>
    </row>
    <row r="3011" spans="4:4" x14ac:dyDescent="0.3">
      <c r="D3011" s="181"/>
    </row>
    <row r="3012" spans="4:4" x14ac:dyDescent="0.3">
      <c r="D3012" s="181"/>
    </row>
    <row r="3013" spans="4:4" x14ac:dyDescent="0.3">
      <c r="D3013" s="181"/>
    </row>
    <row r="3014" spans="4:4" x14ac:dyDescent="0.3">
      <c r="D3014" s="181"/>
    </row>
    <row r="3015" spans="4:4" x14ac:dyDescent="0.3">
      <c r="D3015" s="181"/>
    </row>
    <row r="3016" spans="4:4" x14ac:dyDescent="0.3">
      <c r="D3016" s="181"/>
    </row>
    <row r="3017" spans="4:4" x14ac:dyDescent="0.3">
      <c r="D3017" s="181"/>
    </row>
    <row r="3018" spans="4:4" x14ac:dyDescent="0.3">
      <c r="D3018" s="181"/>
    </row>
    <row r="3019" spans="4:4" x14ac:dyDescent="0.3">
      <c r="D3019" s="181"/>
    </row>
    <row r="3020" spans="4:4" x14ac:dyDescent="0.3">
      <c r="D3020" s="181"/>
    </row>
    <row r="3021" spans="4:4" x14ac:dyDescent="0.3">
      <c r="D3021" s="181"/>
    </row>
    <row r="3022" spans="4:4" x14ac:dyDescent="0.3">
      <c r="D3022" s="181"/>
    </row>
    <row r="3023" spans="4:4" x14ac:dyDescent="0.3">
      <c r="D3023" s="181"/>
    </row>
    <row r="3024" spans="4:4" x14ac:dyDescent="0.3">
      <c r="D3024" s="181"/>
    </row>
    <row r="3025" spans="4:4" x14ac:dyDescent="0.3">
      <c r="D3025" s="181"/>
    </row>
    <row r="3026" spans="4:4" x14ac:dyDescent="0.3">
      <c r="D3026" s="181"/>
    </row>
    <row r="3027" spans="4:4" x14ac:dyDescent="0.3">
      <c r="D3027" s="181"/>
    </row>
    <row r="3028" spans="4:4" x14ac:dyDescent="0.3">
      <c r="D3028" s="181"/>
    </row>
    <row r="3029" spans="4:4" x14ac:dyDescent="0.3">
      <c r="D3029" s="181"/>
    </row>
    <row r="3030" spans="4:4" x14ac:dyDescent="0.3">
      <c r="D3030" s="181"/>
    </row>
    <row r="3031" spans="4:4" x14ac:dyDescent="0.3">
      <c r="D3031" s="181"/>
    </row>
    <row r="3032" spans="4:4" x14ac:dyDescent="0.3">
      <c r="D3032" s="181"/>
    </row>
    <row r="3033" spans="4:4" x14ac:dyDescent="0.3">
      <c r="D3033" s="181"/>
    </row>
    <row r="3034" spans="4:4" x14ac:dyDescent="0.3">
      <c r="D3034" s="181"/>
    </row>
    <row r="3035" spans="4:4" x14ac:dyDescent="0.3">
      <c r="D3035" s="181"/>
    </row>
    <row r="3036" spans="4:4" x14ac:dyDescent="0.3">
      <c r="D3036" s="181"/>
    </row>
    <row r="3037" spans="4:4" x14ac:dyDescent="0.3">
      <c r="D3037" s="181"/>
    </row>
    <row r="3038" spans="4:4" x14ac:dyDescent="0.3">
      <c r="D3038" s="181"/>
    </row>
    <row r="3039" spans="4:4" x14ac:dyDescent="0.3">
      <c r="D3039" s="181"/>
    </row>
    <row r="3040" spans="4:4" x14ac:dyDescent="0.3">
      <c r="D3040" s="181"/>
    </row>
    <row r="3041" spans="4:4" x14ac:dyDescent="0.3">
      <c r="D3041" s="181"/>
    </row>
    <row r="3042" spans="4:4" x14ac:dyDescent="0.3">
      <c r="D3042" s="181"/>
    </row>
    <row r="3043" spans="4:4" x14ac:dyDescent="0.3">
      <c r="D3043" s="181"/>
    </row>
    <row r="3044" spans="4:4" x14ac:dyDescent="0.3">
      <c r="D3044" s="181"/>
    </row>
    <row r="3045" spans="4:4" x14ac:dyDescent="0.3">
      <c r="D3045" s="181"/>
    </row>
    <row r="3046" spans="4:4" x14ac:dyDescent="0.3">
      <c r="D3046" s="181"/>
    </row>
    <row r="3047" spans="4:4" x14ac:dyDescent="0.3">
      <c r="D3047" s="181"/>
    </row>
    <row r="3048" spans="4:4" x14ac:dyDescent="0.3">
      <c r="D3048" s="181"/>
    </row>
    <row r="3049" spans="4:4" x14ac:dyDescent="0.3">
      <c r="D3049" s="181"/>
    </row>
    <row r="3050" spans="4:4" x14ac:dyDescent="0.3">
      <c r="D3050" s="181"/>
    </row>
    <row r="3051" spans="4:4" x14ac:dyDescent="0.3">
      <c r="D3051" s="181"/>
    </row>
    <row r="3052" spans="4:4" x14ac:dyDescent="0.3">
      <c r="D3052" s="181"/>
    </row>
    <row r="3053" spans="4:4" x14ac:dyDescent="0.3">
      <c r="D3053" s="181"/>
    </row>
    <row r="3054" spans="4:4" x14ac:dyDescent="0.3">
      <c r="D3054" s="181"/>
    </row>
    <row r="3055" spans="4:4" x14ac:dyDescent="0.3">
      <c r="D3055" s="181"/>
    </row>
    <row r="3056" spans="4:4" x14ac:dyDescent="0.3">
      <c r="D3056" s="181"/>
    </row>
    <row r="3057" spans="4:4" x14ac:dyDescent="0.3">
      <c r="D3057" s="181"/>
    </row>
    <row r="3058" spans="4:4" x14ac:dyDescent="0.3">
      <c r="D3058" s="181"/>
    </row>
    <row r="3059" spans="4:4" x14ac:dyDescent="0.3">
      <c r="D3059" s="181"/>
    </row>
    <row r="3060" spans="4:4" x14ac:dyDescent="0.3">
      <c r="D3060" s="181"/>
    </row>
    <row r="3061" spans="4:4" x14ac:dyDescent="0.3">
      <c r="D3061" s="181"/>
    </row>
    <row r="3062" spans="4:4" x14ac:dyDescent="0.3">
      <c r="D3062" s="181"/>
    </row>
    <row r="3063" spans="4:4" x14ac:dyDescent="0.3">
      <c r="D3063" s="181"/>
    </row>
    <row r="3064" spans="4:4" x14ac:dyDescent="0.3">
      <c r="D3064" s="181"/>
    </row>
    <row r="3065" spans="4:4" x14ac:dyDescent="0.3">
      <c r="D3065" s="181"/>
    </row>
    <row r="3066" spans="4:4" x14ac:dyDescent="0.3">
      <c r="D3066" s="181"/>
    </row>
    <row r="3067" spans="4:4" x14ac:dyDescent="0.3">
      <c r="D3067" s="181"/>
    </row>
    <row r="3068" spans="4:4" x14ac:dyDescent="0.3">
      <c r="D3068" s="181"/>
    </row>
    <row r="3069" spans="4:4" x14ac:dyDescent="0.3">
      <c r="D3069" s="181"/>
    </row>
    <row r="3070" spans="4:4" x14ac:dyDescent="0.3">
      <c r="D3070" s="181"/>
    </row>
    <row r="3071" spans="4:4" x14ac:dyDescent="0.3">
      <c r="D3071" s="181"/>
    </row>
    <row r="3072" spans="4:4" x14ac:dyDescent="0.3">
      <c r="D3072" s="181"/>
    </row>
    <row r="3073" spans="4:4" x14ac:dyDescent="0.3">
      <c r="D3073" s="181"/>
    </row>
    <row r="3074" spans="4:4" x14ac:dyDescent="0.3">
      <c r="D3074" s="181"/>
    </row>
    <row r="3075" spans="4:4" x14ac:dyDescent="0.3">
      <c r="D3075" s="181"/>
    </row>
    <row r="3076" spans="4:4" x14ac:dyDescent="0.3">
      <c r="D3076" s="181"/>
    </row>
    <row r="3077" spans="4:4" x14ac:dyDescent="0.3">
      <c r="D3077" s="181"/>
    </row>
    <row r="3078" spans="4:4" x14ac:dyDescent="0.3">
      <c r="D3078" s="181"/>
    </row>
    <row r="3079" spans="4:4" x14ac:dyDescent="0.3">
      <c r="D3079" s="181"/>
    </row>
    <row r="3080" spans="4:4" x14ac:dyDescent="0.3">
      <c r="D3080" s="181"/>
    </row>
    <row r="3081" spans="4:4" x14ac:dyDescent="0.3">
      <c r="D3081" s="181"/>
    </row>
    <row r="3082" spans="4:4" x14ac:dyDescent="0.3">
      <c r="D3082" s="181"/>
    </row>
    <row r="3083" spans="4:4" x14ac:dyDescent="0.3">
      <c r="D3083" s="181"/>
    </row>
    <row r="3084" spans="4:4" x14ac:dyDescent="0.3">
      <c r="D3084" s="181"/>
    </row>
    <row r="3085" spans="4:4" x14ac:dyDescent="0.3">
      <c r="D3085" s="181"/>
    </row>
    <row r="3086" spans="4:4" x14ac:dyDescent="0.3">
      <c r="D3086" s="181"/>
    </row>
    <row r="3087" spans="4:4" x14ac:dyDescent="0.3">
      <c r="D3087" s="181"/>
    </row>
    <row r="3088" spans="4:4" x14ac:dyDescent="0.3">
      <c r="D3088" s="181"/>
    </row>
    <row r="3089" spans="4:4" x14ac:dyDescent="0.3">
      <c r="D3089" s="181"/>
    </row>
    <row r="3090" spans="4:4" x14ac:dyDescent="0.3">
      <c r="D3090" s="181"/>
    </row>
    <row r="3091" spans="4:4" x14ac:dyDescent="0.3">
      <c r="D3091" s="181"/>
    </row>
    <row r="3092" spans="4:4" x14ac:dyDescent="0.3">
      <c r="D3092" s="181"/>
    </row>
    <row r="3093" spans="4:4" x14ac:dyDescent="0.3">
      <c r="D3093" s="181"/>
    </row>
    <row r="3094" spans="4:4" x14ac:dyDescent="0.3">
      <c r="D3094" s="181"/>
    </row>
    <row r="3095" spans="4:4" x14ac:dyDescent="0.3">
      <c r="D3095" s="181"/>
    </row>
    <row r="3096" spans="4:4" x14ac:dyDescent="0.3">
      <c r="D3096" s="181"/>
    </row>
    <row r="3097" spans="4:4" x14ac:dyDescent="0.3">
      <c r="D3097" s="181"/>
    </row>
    <row r="3098" spans="4:4" x14ac:dyDescent="0.3">
      <c r="D3098" s="181"/>
    </row>
    <row r="3099" spans="4:4" x14ac:dyDescent="0.3">
      <c r="D3099" s="181"/>
    </row>
    <row r="3100" spans="4:4" x14ac:dyDescent="0.3">
      <c r="D3100" s="181"/>
    </row>
    <row r="3101" spans="4:4" x14ac:dyDescent="0.3">
      <c r="D3101" s="181"/>
    </row>
    <row r="3102" spans="4:4" x14ac:dyDescent="0.3">
      <c r="D3102" s="181"/>
    </row>
    <row r="3103" spans="4:4" x14ac:dyDescent="0.3">
      <c r="D3103" s="181"/>
    </row>
    <row r="3104" spans="4:4" x14ac:dyDescent="0.3">
      <c r="D3104" s="181"/>
    </row>
    <row r="3105" spans="4:4" x14ac:dyDescent="0.3">
      <c r="D3105" s="181"/>
    </row>
    <row r="3106" spans="4:4" x14ac:dyDescent="0.3">
      <c r="D3106" s="181"/>
    </row>
    <row r="3107" spans="4:4" x14ac:dyDescent="0.3">
      <c r="D3107" s="181"/>
    </row>
    <row r="3108" spans="4:4" x14ac:dyDescent="0.3">
      <c r="D3108" s="181"/>
    </row>
    <row r="3109" spans="4:4" x14ac:dyDescent="0.3">
      <c r="D3109" s="181"/>
    </row>
    <row r="3110" spans="4:4" x14ac:dyDescent="0.3">
      <c r="D3110" s="181"/>
    </row>
    <row r="3111" spans="4:4" x14ac:dyDescent="0.3">
      <c r="D3111" s="181"/>
    </row>
    <row r="3112" spans="4:4" x14ac:dyDescent="0.3">
      <c r="D3112" s="181"/>
    </row>
    <row r="3113" spans="4:4" x14ac:dyDescent="0.3">
      <c r="D3113" s="181"/>
    </row>
    <row r="3114" spans="4:4" x14ac:dyDescent="0.3">
      <c r="D3114" s="181"/>
    </row>
    <row r="3115" spans="4:4" x14ac:dyDescent="0.3">
      <c r="D3115" s="181"/>
    </row>
    <row r="3116" spans="4:4" x14ac:dyDescent="0.3">
      <c r="D3116" s="181"/>
    </row>
    <row r="3117" spans="4:4" x14ac:dyDescent="0.3">
      <c r="D3117" s="181"/>
    </row>
    <row r="3118" spans="4:4" x14ac:dyDescent="0.3">
      <c r="D3118" s="181"/>
    </row>
    <row r="3119" spans="4:4" x14ac:dyDescent="0.3">
      <c r="D3119" s="181"/>
    </row>
    <row r="3120" spans="4:4" x14ac:dyDescent="0.3">
      <c r="D3120" s="181"/>
    </row>
    <row r="3121" spans="4:4" x14ac:dyDescent="0.3">
      <c r="D3121" s="181"/>
    </row>
    <row r="3122" spans="4:4" x14ac:dyDescent="0.3">
      <c r="D3122" s="181"/>
    </row>
    <row r="3123" spans="4:4" x14ac:dyDescent="0.3">
      <c r="D3123" s="181"/>
    </row>
    <row r="3124" spans="4:4" x14ac:dyDescent="0.3">
      <c r="D3124" s="181"/>
    </row>
    <row r="3125" spans="4:4" x14ac:dyDescent="0.3">
      <c r="D3125" s="181"/>
    </row>
    <row r="3126" spans="4:4" x14ac:dyDescent="0.3">
      <c r="D3126" s="181"/>
    </row>
    <row r="3127" spans="4:4" x14ac:dyDescent="0.3">
      <c r="D3127" s="181"/>
    </row>
    <row r="3128" spans="4:4" x14ac:dyDescent="0.3">
      <c r="D3128" s="181"/>
    </row>
    <row r="3129" spans="4:4" x14ac:dyDescent="0.3">
      <c r="D3129" s="181"/>
    </row>
    <row r="3130" spans="4:4" x14ac:dyDescent="0.3">
      <c r="D3130" s="181"/>
    </row>
    <row r="3131" spans="4:4" x14ac:dyDescent="0.3">
      <c r="D3131" s="181"/>
    </row>
    <row r="3132" spans="4:4" x14ac:dyDescent="0.3">
      <c r="D3132" s="181"/>
    </row>
    <row r="3133" spans="4:4" x14ac:dyDescent="0.3">
      <c r="D3133" s="181"/>
    </row>
    <row r="3134" spans="4:4" x14ac:dyDescent="0.3">
      <c r="D3134" s="181"/>
    </row>
    <row r="3135" spans="4:4" x14ac:dyDescent="0.3">
      <c r="D3135" s="181"/>
    </row>
    <row r="3136" spans="4:4" x14ac:dyDescent="0.3">
      <c r="D3136" s="181"/>
    </row>
    <row r="3137" spans="4:4" x14ac:dyDescent="0.3">
      <c r="D3137" s="181"/>
    </row>
    <row r="3138" spans="4:4" x14ac:dyDescent="0.3">
      <c r="D3138" s="181"/>
    </row>
    <row r="3139" spans="4:4" x14ac:dyDescent="0.3">
      <c r="D3139" s="181"/>
    </row>
    <row r="3140" spans="4:4" x14ac:dyDescent="0.3">
      <c r="D3140" s="181"/>
    </row>
    <row r="3141" spans="4:4" x14ac:dyDescent="0.3">
      <c r="D3141" s="181"/>
    </row>
    <row r="3142" spans="4:4" x14ac:dyDescent="0.3">
      <c r="D3142" s="181"/>
    </row>
    <row r="3143" spans="4:4" x14ac:dyDescent="0.3">
      <c r="D3143" s="181"/>
    </row>
    <row r="3144" spans="4:4" x14ac:dyDescent="0.3">
      <c r="D3144" s="181"/>
    </row>
    <row r="3145" spans="4:4" x14ac:dyDescent="0.3">
      <c r="D3145" s="181"/>
    </row>
    <row r="3146" spans="4:4" x14ac:dyDescent="0.3">
      <c r="D3146" s="181"/>
    </row>
    <row r="3147" spans="4:4" x14ac:dyDescent="0.3">
      <c r="D3147" s="181"/>
    </row>
    <row r="3148" spans="4:4" x14ac:dyDescent="0.3">
      <c r="D3148" s="181"/>
    </row>
    <row r="3149" spans="4:4" x14ac:dyDescent="0.3">
      <c r="D3149" s="181"/>
    </row>
    <row r="3150" spans="4:4" x14ac:dyDescent="0.3">
      <c r="D3150" s="181"/>
    </row>
    <row r="3151" spans="4:4" x14ac:dyDescent="0.3">
      <c r="D3151" s="181"/>
    </row>
    <row r="3152" spans="4:4" x14ac:dyDescent="0.3">
      <c r="D3152" s="181"/>
    </row>
    <row r="3153" spans="4:4" x14ac:dyDescent="0.3">
      <c r="D3153" s="181"/>
    </row>
    <row r="3154" spans="4:4" x14ac:dyDescent="0.3">
      <c r="D3154" s="181"/>
    </row>
    <row r="3155" spans="4:4" x14ac:dyDescent="0.3">
      <c r="D3155" s="181"/>
    </row>
    <row r="3156" spans="4:4" x14ac:dyDescent="0.3">
      <c r="D3156" s="181"/>
    </row>
    <row r="3157" spans="4:4" x14ac:dyDescent="0.3">
      <c r="D3157" s="181"/>
    </row>
    <row r="3158" spans="4:4" x14ac:dyDescent="0.3">
      <c r="D3158" s="181"/>
    </row>
    <row r="3159" spans="4:4" x14ac:dyDescent="0.3">
      <c r="D3159" s="181"/>
    </row>
    <row r="3160" spans="4:4" x14ac:dyDescent="0.3">
      <c r="D3160" s="181"/>
    </row>
    <row r="3161" spans="4:4" x14ac:dyDescent="0.3">
      <c r="D3161" s="181"/>
    </row>
    <row r="3162" spans="4:4" x14ac:dyDescent="0.3">
      <c r="D3162" s="181"/>
    </row>
    <row r="3163" spans="4:4" x14ac:dyDescent="0.3">
      <c r="D3163" s="181"/>
    </row>
    <row r="3164" spans="4:4" x14ac:dyDescent="0.3">
      <c r="D3164" s="181"/>
    </row>
    <row r="3165" spans="4:4" x14ac:dyDescent="0.3">
      <c r="D3165" s="181"/>
    </row>
    <row r="3166" spans="4:4" x14ac:dyDescent="0.3">
      <c r="D3166" s="181"/>
    </row>
    <row r="3167" spans="4:4" x14ac:dyDescent="0.3">
      <c r="D3167" s="181"/>
    </row>
    <row r="3168" spans="4:4" x14ac:dyDescent="0.3">
      <c r="D3168" s="181"/>
    </row>
    <row r="3169" spans="4:4" x14ac:dyDescent="0.3">
      <c r="D3169" s="181"/>
    </row>
    <row r="3170" spans="4:4" x14ac:dyDescent="0.3">
      <c r="D3170" s="181"/>
    </row>
    <row r="3171" spans="4:4" x14ac:dyDescent="0.3">
      <c r="D3171" s="181"/>
    </row>
    <row r="3172" spans="4:4" x14ac:dyDescent="0.3">
      <c r="D3172" s="181"/>
    </row>
    <row r="3173" spans="4:4" x14ac:dyDescent="0.3">
      <c r="D3173" s="181"/>
    </row>
    <row r="3174" spans="4:4" x14ac:dyDescent="0.3">
      <c r="D3174" s="181"/>
    </row>
    <row r="3175" spans="4:4" x14ac:dyDescent="0.3">
      <c r="D3175" s="181"/>
    </row>
    <row r="3176" spans="4:4" x14ac:dyDescent="0.3">
      <c r="D3176" s="181"/>
    </row>
    <row r="3177" spans="4:4" x14ac:dyDescent="0.3">
      <c r="D3177" s="181"/>
    </row>
    <row r="3178" spans="4:4" x14ac:dyDescent="0.3">
      <c r="D3178" s="181"/>
    </row>
    <row r="3179" spans="4:4" x14ac:dyDescent="0.3">
      <c r="D3179" s="181"/>
    </row>
    <row r="3180" spans="4:4" x14ac:dyDescent="0.3">
      <c r="D3180" s="181"/>
    </row>
    <row r="3181" spans="4:4" x14ac:dyDescent="0.3">
      <c r="D3181" s="181"/>
    </row>
    <row r="3182" spans="4:4" x14ac:dyDescent="0.3">
      <c r="D3182" s="181"/>
    </row>
    <row r="3183" spans="4:4" x14ac:dyDescent="0.3">
      <c r="D3183" s="181"/>
    </row>
    <row r="3184" spans="4:4" x14ac:dyDescent="0.3">
      <c r="D3184" s="181"/>
    </row>
    <row r="3185" spans="4:4" x14ac:dyDescent="0.3">
      <c r="D3185" s="181"/>
    </row>
    <row r="3186" spans="4:4" x14ac:dyDescent="0.3">
      <c r="D3186" s="181"/>
    </row>
    <row r="3187" spans="4:4" x14ac:dyDescent="0.3">
      <c r="D3187" s="181"/>
    </row>
    <row r="3188" spans="4:4" x14ac:dyDescent="0.3">
      <c r="D3188" s="181"/>
    </row>
    <row r="3189" spans="4:4" x14ac:dyDescent="0.3">
      <c r="D3189" s="181"/>
    </row>
    <row r="3190" spans="4:4" x14ac:dyDescent="0.3">
      <c r="D3190" s="181"/>
    </row>
    <row r="3191" spans="4:4" x14ac:dyDescent="0.3">
      <c r="D3191" s="181"/>
    </row>
    <row r="3192" spans="4:4" x14ac:dyDescent="0.3">
      <c r="D3192" s="181"/>
    </row>
    <row r="3193" spans="4:4" x14ac:dyDescent="0.3">
      <c r="D3193" s="181"/>
    </row>
    <row r="3194" spans="4:4" x14ac:dyDescent="0.3">
      <c r="D3194" s="181"/>
    </row>
    <row r="3195" spans="4:4" x14ac:dyDescent="0.3">
      <c r="D3195" s="181"/>
    </row>
    <row r="3196" spans="4:4" x14ac:dyDescent="0.3">
      <c r="D3196" s="181"/>
    </row>
    <row r="3197" spans="4:4" x14ac:dyDescent="0.3">
      <c r="D3197" s="181"/>
    </row>
    <row r="3198" spans="4:4" x14ac:dyDescent="0.3">
      <c r="D3198" s="181"/>
    </row>
    <row r="3199" spans="4:4" x14ac:dyDescent="0.3">
      <c r="D3199" s="181"/>
    </row>
    <row r="3200" spans="4:4" x14ac:dyDescent="0.3">
      <c r="D3200" s="181"/>
    </row>
    <row r="3201" spans="4:4" x14ac:dyDescent="0.3">
      <c r="D3201" s="181"/>
    </row>
    <row r="3202" spans="4:4" x14ac:dyDescent="0.3">
      <c r="D3202" s="181"/>
    </row>
    <row r="3203" spans="4:4" x14ac:dyDescent="0.3">
      <c r="D3203" s="181"/>
    </row>
    <row r="3204" spans="4:4" x14ac:dyDescent="0.3">
      <c r="D3204" s="181"/>
    </row>
    <row r="3205" spans="4:4" x14ac:dyDescent="0.3">
      <c r="D3205" s="181"/>
    </row>
    <row r="3206" spans="4:4" x14ac:dyDescent="0.3">
      <c r="D3206" s="181"/>
    </row>
    <row r="3207" spans="4:4" x14ac:dyDescent="0.3">
      <c r="D3207" s="181"/>
    </row>
    <row r="3208" spans="4:4" x14ac:dyDescent="0.3">
      <c r="D3208" s="181"/>
    </row>
    <row r="3209" spans="4:4" x14ac:dyDescent="0.3">
      <c r="D3209" s="181"/>
    </row>
    <row r="3210" spans="4:4" x14ac:dyDescent="0.3">
      <c r="D3210" s="181"/>
    </row>
    <row r="3211" spans="4:4" x14ac:dyDescent="0.3">
      <c r="D3211" s="181"/>
    </row>
    <row r="3212" spans="4:4" x14ac:dyDescent="0.3">
      <c r="D3212" s="181"/>
    </row>
    <row r="3213" spans="4:4" x14ac:dyDescent="0.3">
      <c r="D3213" s="181"/>
    </row>
    <row r="3214" spans="4:4" x14ac:dyDescent="0.3">
      <c r="D3214" s="181"/>
    </row>
    <row r="3215" spans="4:4" x14ac:dyDescent="0.3">
      <c r="D3215" s="181"/>
    </row>
    <row r="3216" spans="4:4" x14ac:dyDescent="0.3">
      <c r="D3216" s="181"/>
    </row>
    <row r="3217" spans="4:4" x14ac:dyDescent="0.3">
      <c r="D3217" s="181"/>
    </row>
    <row r="3218" spans="4:4" x14ac:dyDescent="0.3">
      <c r="D3218" s="181"/>
    </row>
    <row r="3219" spans="4:4" x14ac:dyDescent="0.3">
      <c r="D3219" s="181"/>
    </row>
    <row r="3220" spans="4:4" x14ac:dyDescent="0.3">
      <c r="D3220" s="181"/>
    </row>
    <row r="3221" spans="4:4" x14ac:dyDescent="0.3">
      <c r="D3221" s="181"/>
    </row>
    <row r="3222" spans="4:4" x14ac:dyDescent="0.3">
      <c r="D3222" s="181"/>
    </row>
    <row r="3223" spans="4:4" x14ac:dyDescent="0.3">
      <c r="D3223" s="181"/>
    </row>
    <row r="3224" spans="4:4" x14ac:dyDescent="0.3">
      <c r="D3224" s="181"/>
    </row>
    <row r="3225" spans="4:4" x14ac:dyDescent="0.3">
      <c r="D3225" s="181"/>
    </row>
    <row r="3226" spans="4:4" x14ac:dyDescent="0.3">
      <c r="D3226" s="181"/>
    </row>
    <row r="3227" spans="4:4" x14ac:dyDescent="0.3">
      <c r="D3227" s="181"/>
    </row>
    <row r="3228" spans="4:4" x14ac:dyDescent="0.3">
      <c r="D3228" s="181"/>
    </row>
    <row r="3229" spans="4:4" x14ac:dyDescent="0.3">
      <c r="D3229" s="181"/>
    </row>
    <row r="3230" spans="4:4" x14ac:dyDescent="0.3">
      <c r="D3230" s="181"/>
    </row>
    <row r="3231" spans="4:4" x14ac:dyDescent="0.3">
      <c r="D3231" s="181"/>
    </row>
    <row r="3232" spans="4:4" x14ac:dyDescent="0.3">
      <c r="D3232" s="181"/>
    </row>
    <row r="3233" spans="4:4" x14ac:dyDescent="0.3">
      <c r="D3233" s="181"/>
    </row>
    <row r="3234" spans="4:4" x14ac:dyDescent="0.3">
      <c r="D3234" s="181"/>
    </row>
    <row r="3235" spans="4:4" x14ac:dyDescent="0.3">
      <c r="D3235" s="181"/>
    </row>
    <row r="3236" spans="4:4" x14ac:dyDescent="0.3">
      <c r="D3236" s="181"/>
    </row>
    <row r="3237" spans="4:4" x14ac:dyDescent="0.3">
      <c r="D3237" s="181"/>
    </row>
    <row r="3238" spans="4:4" x14ac:dyDescent="0.3">
      <c r="D3238" s="181"/>
    </row>
    <row r="3239" spans="4:4" x14ac:dyDescent="0.3">
      <c r="D3239" s="181"/>
    </row>
    <row r="3240" spans="4:4" x14ac:dyDescent="0.3">
      <c r="D3240" s="181"/>
    </row>
    <row r="3241" spans="4:4" x14ac:dyDescent="0.3">
      <c r="D3241" s="181"/>
    </row>
    <row r="3242" spans="4:4" x14ac:dyDescent="0.3">
      <c r="D3242" s="181"/>
    </row>
    <row r="3243" spans="4:4" x14ac:dyDescent="0.3">
      <c r="D3243" s="181"/>
    </row>
    <row r="3244" spans="4:4" x14ac:dyDescent="0.3">
      <c r="D3244" s="181"/>
    </row>
    <row r="3245" spans="4:4" x14ac:dyDescent="0.3">
      <c r="D3245" s="181"/>
    </row>
    <row r="3246" spans="4:4" x14ac:dyDescent="0.3">
      <c r="D3246" s="181"/>
    </row>
    <row r="3247" spans="4:4" x14ac:dyDescent="0.3">
      <c r="D3247" s="181"/>
    </row>
    <row r="3248" spans="4:4" x14ac:dyDescent="0.3">
      <c r="D3248" s="181"/>
    </row>
    <row r="3249" spans="4:4" x14ac:dyDescent="0.3">
      <c r="D3249" s="181"/>
    </row>
    <row r="3250" spans="4:4" x14ac:dyDescent="0.3">
      <c r="D3250" s="181"/>
    </row>
    <row r="3251" spans="4:4" x14ac:dyDescent="0.3">
      <c r="D3251" s="181"/>
    </row>
    <row r="3252" spans="4:4" x14ac:dyDescent="0.3">
      <c r="D3252" s="181"/>
    </row>
    <row r="3253" spans="4:4" x14ac:dyDescent="0.3">
      <c r="D3253" s="181"/>
    </row>
    <row r="3254" spans="4:4" x14ac:dyDescent="0.3">
      <c r="D3254" s="181"/>
    </row>
    <row r="3255" spans="4:4" x14ac:dyDescent="0.3">
      <c r="D3255" s="181"/>
    </row>
    <row r="3256" spans="4:4" x14ac:dyDescent="0.3">
      <c r="D3256" s="181"/>
    </row>
    <row r="3257" spans="4:4" x14ac:dyDescent="0.3">
      <c r="D3257" s="181"/>
    </row>
    <row r="3258" spans="4:4" x14ac:dyDescent="0.3">
      <c r="D3258" s="181"/>
    </row>
    <row r="3259" spans="4:4" x14ac:dyDescent="0.3">
      <c r="D3259" s="181"/>
    </row>
    <row r="3260" spans="4:4" x14ac:dyDescent="0.3">
      <c r="D3260" s="181"/>
    </row>
    <row r="3261" spans="4:4" x14ac:dyDescent="0.3">
      <c r="D3261" s="181"/>
    </row>
    <row r="3262" spans="4:4" x14ac:dyDescent="0.3">
      <c r="D3262" s="181"/>
    </row>
    <row r="3263" spans="4:4" x14ac:dyDescent="0.3">
      <c r="D3263" s="181"/>
    </row>
    <row r="3264" spans="4:4" x14ac:dyDescent="0.3">
      <c r="D3264" s="181"/>
    </row>
    <row r="3265" spans="4:4" x14ac:dyDescent="0.3">
      <c r="D3265" s="181"/>
    </row>
    <row r="3266" spans="4:4" x14ac:dyDescent="0.3">
      <c r="D3266" s="181"/>
    </row>
    <row r="3267" spans="4:4" x14ac:dyDescent="0.3">
      <c r="D3267" s="181"/>
    </row>
    <row r="3268" spans="4:4" x14ac:dyDescent="0.3">
      <c r="D3268" s="181"/>
    </row>
    <row r="3269" spans="4:4" x14ac:dyDescent="0.3">
      <c r="D3269" s="181"/>
    </row>
    <row r="3270" spans="4:4" x14ac:dyDescent="0.3">
      <c r="D3270" s="181"/>
    </row>
    <row r="3271" spans="4:4" x14ac:dyDescent="0.3">
      <c r="D3271" s="181"/>
    </row>
    <row r="3272" spans="4:4" x14ac:dyDescent="0.3">
      <c r="D3272" s="181"/>
    </row>
    <row r="3273" spans="4:4" x14ac:dyDescent="0.3">
      <c r="D3273" s="181"/>
    </row>
    <row r="3274" spans="4:4" x14ac:dyDescent="0.3">
      <c r="D3274" s="181"/>
    </row>
    <row r="3275" spans="4:4" x14ac:dyDescent="0.3">
      <c r="D3275" s="181"/>
    </row>
    <row r="3276" spans="4:4" x14ac:dyDescent="0.3">
      <c r="D3276" s="181"/>
    </row>
    <row r="3277" spans="4:4" x14ac:dyDescent="0.3">
      <c r="D3277" s="181"/>
    </row>
    <row r="3278" spans="4:4" x14ac:dyDescent="0.3">
      <c r="D3278" s="181"/>
    </row>
    <row r="3279" spans="4:4" x14ac:dyDescent="0.3">
      <c r="D3279" s="181"/>
    </row>
    <row r="3280" spans="4:4" x14ac:dyDescent="0.3">
      <c r="D3280" s="181"/>
    </row>
    <row r="3281" spans="4:4" x14ac:dyDescent="0.3">
      <c r="D3281" s="181"/>
    </row>
    <row r="3282" spans="4:4" x14ac:dyDescent="0.3">
      <c r="D3282" s="181"/>
    </row>
    <row r="3283" spans="4:4" x14ac:dyDescent="0.3">
      <c r="D3283" s="181"/>
    </row>
    <row r="3284" spans="4:4" x14ac:dyDescent="0.3">
      <c r="D3284" s="181"/>
    </row>
    <row r="3285" spans="4:4" x14ac:dyDescent="0.3">
      <c r="D3285" s="181"/>
    </row>
    <row r="3286" spans="4:4" x14ac:dyDescent="0.3">
      <c r="D3286" s="181"/>
    </row>
    <row r="3287" spans="4:4" x14ac:dyDescent="0.3">
      <c r="D3287" s="181"/>
    </row>
    <row r="3288" spans="4:4" x14ac:dyDescent="0.3">
      <c r="D3288" s="181"/>
    </row>
    <row r="3289" spans="4:4" x14ac:dyDescent="0.3">
      <c r="D3289" s="181"/>
    </row>
    <row r="3290" spans="4:4" x14ac:dyDescent="0.3">
      <c r="D3290" s="181"/>
    </row>
    <row r="3291" spans="4:4" x14ac:dyDescent="0.3">
      <c r="D3291" s="181"/>
    </row>
    <row r="3292" spans="4:4" x14ac:dyDescent="0.3">
      <c r="D3292" s="181"/>
    </row>
    <row r="3293" spans="4:4" x14ac:dyDescent="0.3">
      <c r="D3293" s="181"/>
    </row>
    <row r="3294" spans="4:4" x14ac:dyDescent="0.3">
      <c r="D3294" s="181"/>
    </row>
    <row r="3295" spans="4:4" x14ac:dyDescent="0.3">
      <c r="D3295" s="181"/>
    </row>
    <row r="3296" spans="4:4" x14ac:dyDescent="0.3">
      <c r="D3296" s="181"/>
    </row>
    <row r="3297" spans="4:4" x14ac:dyDescent="0.3">
      <c r="D3297" s="181"/>
    </row>
    <row r="3298" spans="4:4" x14ac:dyDescent="0.3">
      <c r="D3298" s="181"/>
    </row>
    <row r="3299" spans="4:4" x14ac:dyDescent="0.3">
      <c r="D3299" s="181"/>
    </row>
    <row r="3300" spans="4:4" x14ac:dyDescent="0.3">
      <c r="D3300" s="181"/>
    </row>
    <row r="3301" spans="4:4" x14ac:dyDescent="0.3">
      <c r="D3301" s="181"/>
    </row>
    <row r="3302" spans="4:4" x14ac:dyDescent="0.3">
      <c r="D3302" s="181"/>
    </row>
    <row r="3303" spans="4:4" x14ac:dyDescent="0.3">
      <c r="D3303" s="181"/>
    </row>
    <row r="3304" spans="4:4" x14ac:dyDescent="0.3">
      <c r="D3304" s="181"/>
    </row>
    <row r="3305" spans="4:4" x14ac:dyDescent="0.3">
      <c r="D3305" s="181"/>
    </row>
    <row r="3306" spans="4:4" x14ac:dyDescent="0.3">
      <c r="D3306" s="181"/>
    </row>
    <row r="3307" spans="4:4" x14ac:dyDescent="0.3">
      <c r="D3307" s="181"/>
    </row>
    <row r="3308" spans="4:4" x14ac:dyDescent="0.3">
      <c r="D3308" s="181"/>
    </row>
    <row r="3309" spans="4:4" x14ac:dyDescent="0.3">
      <c r="D3309" s="181"/>
    </row>
    <row r="3310" spans="4:4" x14ac:dyDescent="0.3">
      <c r="D3310" s="181"/>
    </row>
    <row r="3311" spans="4:4" x14ac:dyDescent="0.3">
      <c r="D3311" s="181"/>
    </row>
    <row r="3312" spans="4:4" x14ac:dyDescent="0.3">
      <c r="D3312" s="181"/>
    </row>
    <row r="3313" spans="4:4" x14ac:dyDescent="0.3">
      <c r="D3313" s="181"/>
    </row>
    <row r="3314" spans="4:4" x14ac:dyDescent="0.3">
      <c r="D3314" s="181"/>
    </row>
    <row r="3315" spans="4:4" x14ac:dyDescent="0.3">
      <c r="D3315" s="181"/>
    </row>
    <row r="3316" spans="4:4" x14ac:dyDescent="0.3">
      <c r="D3316" s="181"/>
    </row>
    <row r="3317" spans="4:4" x14ac:dyDescent="0.3">
      <c r="D3317" s="181"/>
    </row>
    <row r="3318" spans="4:4" x14ac:dyDescent="0.3">
      <c r="D3318" s="181"/>
    </row>
    <row r="3319" spans="4:4" x14ac:dyDescent="0.3">
      <c r="D3319" s="181"/>
    </row>
    <row r="3320" spans="4:4" x14ac:dyDescent="0.3">
      <c r="D3320" s="181"/>
    </row>
    <row r="3321" spans="4:4" x14ac:dyDescent="0.3">
      <c r="D3321" s="181"/>
    </row>
    <row r="3322" spans="4:4" x14ac:dyDescent="0.3">
      <c r="D3322" s="181"/>
    </row>
    <row r="3323" spans="4:4" x14ac:dyDescent="0.3">
      <c r="D3323" s="181"/>
    </row>
    <row r="3324" spans="4:4" x14ac:dyDescent="0.3">
      <c r="D3324" s="181"/>
    </row>
    <row r="3325" spans="4:4" x14ac:dyDescent="0.3">
      <c r="D3325" s="181"/>
    </row>
    <row r="3326" spans="4:4" x14ac:dyDescent="0.3">
      <c r="D3326" s="181"/>
    </row>
    <row r="3327" spans="4:4" x14ac:dyDescent="0.3">
      <c r="D3327" s="181"/>
    </row>
    <row r="3328" spans="4:4" x14ac:dyDescent="0.3">
      <c r="D3328" s="181"/>
    </row>
    <row r="3329" spans="4:4" x14ac:dyDescent="0.3">
      <c r="D3329" s="181"/>
    </row>
    <row r="3330" spans="4:4" x14ac:dyDescent="0.3">
      <c r="D3330" s="181"/>
    </row>
    <row r="3331" spans="4:4" x14ac:dyDescent="0.3">
      <c r="D3331" s="181"/>
    </row>
    <row r="3332" spans="4:4" x14ac:dyDescent="0.3">
      <c r="D3332" s="181"/>
    </row>
    <row r="3333" spans="4:4" x14ac:dyDescent="0.3">
      <c r="D3333" s="181"/>
    </row>
    <row r="3334" spans="4:4" x14ac:dyDescent="0.3">
      <c r="D3334" s="181"/>
    </row>
    <row r="3335" spans="4:4" x14ac:dyDescent="0.3">
      <c r="D3335" s="181"/>
    </row>
    <row r="3336" spans="4:4" x14ac:dyDescent="0.3">
      <c r="D3336" s="181"/>
    </row>
    <row r="3337" spans="4:4" x14ac:dyDescent="0.3">
      <c r="D3337" s="181"/>
    </row>
    <row r="3338" spans="4:4" x14ac:dyDescent="0.3">
      <c r="D3338" s="181"/>
    </row>
    <row r="3339" spans="4:4" x14ac:dyDescent="0.3">
      <c r="D3339" s="181"/>
    </row>
    <row r="3340" spans="4:4" x14ac:dyDescent="0.3">
      <c r="D3340" s="181"/>
    </row>
    <row r="3341" spans="4:4" x14ac:dyDescent="0.3">
      <c r="D3341" s="181"/>
    </row>
    <row r="3342" spans="4:4" x14ac:dyDescent="0.3">
      <c r="D3342" s="181"/>
    </row>
    <row r="3343" spans="4:4" x14ac:dyDescent="0.3">
      <c r="D3343" s="181"/>
    </row>
    <row r="3344" spans="4:4" x14ac:dyDescent="0.3">
      <c r="D3344" s="181"/>
    </row>
    <row r="3345" spans="4:4" x14ac:dyDescent="0.3">
      <c r="D3345" s="181"/>
    </row>
    <row r="3346" spans="4:4" x14ac:dyDescent="0.3">
      <c r="D3346" s="181"/>
    </row>
    <row r="3347" spans="4:4" x14ac:dyDescent="0.3">
      <c r="D3347" s="181"/>
    </row>
    <row r="3348" spans="4:4" x14ac:dyDescent="0.3">
      <c r="D3348" s="181"/>
    </row>
    <row r="3349" spans="4:4" x14ac:dyDescent="0.3">
      <c r="D3349" s="181"/>
    </row>
    <row r="3350" spans="4:4" x14ac:dyDescent="0.3">
      <c r="D3350" s="181"/>
    </row>
    <row r="3351" spans="4:4" x14ac:dyDescent="0.3">
      <c r="D3351" s="181"/>
    </row>
    <row r="3352" spans="4:4" x14ac:dyDescent="0.3">
      <c r="D3352" s="181"/>
    </row>
    <row r="3353" spans="4:4" x14ac:dyDescent="0.3">
      <c r="D3353" s="181"/>
    </row>
    <row r="3354" spans="4:4" x14ac:dyDescent="0.3">
      <c r="D3354" s="181"/>
    </row>
    <row r="3355" spans="4:4" x14ac:dyDescent="0.3">
      <c r="D3355" s="181"/>
    </row>
    <row r="3356" spans="4:4" x14ac:dyDescent="0.3">
      <c r="D3356" s="181"/>
    </row>
    <row r="3357" spans="4:4" x14ac:dyDescent="0.3">
      <c r="D3357" s="181"/>
    </row>
    <row r="3358" spans="4:4" x14ac:dyDescent="0.3">
      <c r="D3358" s="181"/>
    </row>
    <row r="3359" spans="4:4" x14ac:dyDescent="0.3">
      <c r="D3359" s="181"/>
    </row>
    <row r="3360" spans="4:4" x14ac:dyDescent="0.3">
      <c r="D3360" s="181"/>
    </row>
    <row r="3361" spans="4:4" x14ac:dyDescent="0.3">
      <c r="D3361" s="181"/>
    </row>
    <row r="3362" spans="4:4" x14ac:dyDescent="0.3">
      <c r="D3362" s="181"/>
    </row>
    <row r="3363" spans="4:4" x14ac:dyDescent="0.3">
      <c r="D3363" s="181"/>
    </row>
    <row r="3364" spans="4:4" x14ac:dyDescent="0.3">
      <c r="D3364" s="181"/>
    </row>
    <row r="3365" spans="4:4" x14ac:dyDescent="0.3">
      <c r="D3365" s="181"/>
    </row>
    <row r="3366" spans="4:4" x14ac:dyDescent="0.3">
      <c r="D3366" s="181"/>
    </row>
    <row r="3367" spans="4:4" x14ac:dyDescent="0.3">
      <c r="D3367" s="181"/>
    </row>
    <row r="3368" spans="4:4" x14ac:dyDescent="0.3">
      <c r="D3368" s="181"/>
    </row>
    <row r="3369" spans="4:4" x14ac:dyDescent="0.3">
      <c r="D3369" s="181"/>
    </row>
    <row r="3370" spans="4:4" x14ac:dyDescent="0.3">
      <c r="D3370" s="181"/>
    </row>
    <row r="3371" spans="4:4" x14ac:dyDescent="0.3">
      <c r="D3371" s="181"/>
    </row>
    <row r="3372" spans="4:4" x14ac:dyDescent="0.3">
      <c r="D3372" s="181"/>
    </row>
    <row r="3373" spans="4:4" x14ac:dyDescent="0.3">
      <c r="D3373" s="181"/>
    </row>
    <row r="3374" spans="4:4" x14ac:dyDescent="0.3">
      <c r="D3374" s="181"/>
    </row>
    <row r="3375" spans="4:4" x14ac:dyDescent="0.3">
      <c r="D3375" s="181"/>
    </row>
    <row r="3376" spans="4:4" x14ac:dyDescent="0.3">
      <c r="D3376" s="181"/>
    </row>
    <row r="3377" spans="4:4" x14ac:dyDescent="0.3">
      <c r="D3377" s="181"/>
    </row>
    <row r="3378" spans="4:4" x14ac:dyDescent="0.3">
      <c r="D3378" s="181"/>
    </row>
    <row r="3379" spans="4:4" x14ac:dyDescent="0.3">
      <c r="D3379" s="181"/>
    </row>
    <row r="3380" spans="4:4" x14ac:dyDescent="0.3">
      <c r="D3380" s="181"/>
    </row>
    <row r="3381" spans="4:4" x14ac:dyDescent="0.3">
      <c r="D3381" s="181"/>
    </row>
    <row r="3382" spans="4:4" x14ac:dyDescent="0.3">
      <c r="D3382" s="181"/>
    </row>
    <row r="3383" spans="4:4" x14ac:dyDescent="0.3">
      <c r="D3383" s="181"/>
    </row>
    <row r="3384" spans="4:4" x14ac:dyDescent="0.3">
      <c r="D3384" s="181"/>
    </row>
    <row r="3385" spans="4:4" x14ac:dyDescent="0.3">
      <c r="D3385" s="181"/>
    </row>
    <row r="3386" spans="4:4" x14ac:dyDescent="0.3">
      <c r="D3386" s="181"/>
    </row>
    <row r="3387" spans="4:4" x14ac:dyDescent="0.3">
      <c r="D3387" s="181"/>
    </row>
    <row r="3388" spans="4:4" x14ac:dyDescent="0.3">
      <c r="D3388" s="181"/>
    </row>
    <row r="3389" spans="4:4" x14ac:dyDescent="0.3">
      <c r="D3389" s="181"/>
    </row>
    <row r="3390" spans="4:4" x14ac:dyDescent="0.3">
      <c r="D3390" s="181"/>
    </row>
    <row r="3391" spans="4:4" x14ac:dyDescent="0.3">
      <c r="D3391" s="181"/>
    </row>
    <row r="3392" spans="4:4" x14ac:dyDescent="0.3">
      <c r="D3392" s="181"/>
    </row>
    <row r="3393" spans="4:4" x14ac:dyDescent="0.3">
      <c r="D3393" s="181"/>
    </row>
    <row r="3394" spans="4:4" x14ac:dyDescent="0.3">
      <c r="D3394" s="181"/>
    </row>
    <row r="3395" spans="4:4" x14ac:dyDescent="0.3">
      <c r="D3395" s="181"/>
    </row>
    <row r="3396" spans="4:4" x14ac:dyDescent="0.3">
      <c r="D3396" s="181"/>
    </row>
    <row r="3397" spans="4:4" x14ac:dyDescent="0.3">
      <c r="D3397" s="181"/>
    </row>
    <row r="3398" spans="4:4" x14ac:dyDescent="0.3">
      <c r="D3398" s="181"/>
    </row>
    <row r="3399" spans="4:4" x14ac:dyDescent="0.3">
      <c r="D3399" s="181"/>
    </row>
    <row r="3400" spans="4:4" x14ac:dyDescent="0.3">
      <c r="D3400" s="181"/>
    </row>
    <row r="3401" spans="4:4" x14ac:dyDescent="0.3">
      <c r="D3401" s="181"/>
    </row>
    <row r="3402" spans="4:4" x14ac:dyDescent="0.3">
      <c r="D3402" s="181"/>
    </row>
    <row r="3403" spans="4:4" x14ac:dyDescent="0.3">
      <c r="D3403" s="181"/>
    </row>
    <row r="3404" spans="4:4" x14ac:dyDescent="0.3">
      <c r="D3404" s="181"/>
    </row>
    <row r="3405" spans="4:4" x14ac:dyDescent="0.3">
      <c r="D3405" s="181"/>
    </row>
    <row r="3406" spans="4:4" x14ac:dyDescent="0.3">
      <c r="D3406" s="181"/>
    </row>
    <row r="3407" spans="4:4" x14ac:dyDescent="0.3">
      <c r="D3407" s="181"/>
    </row>
    <row r="3408" spans="4:4" x14ac:dyDescent="0.3">
      <c r="D3408" s="181"/>
    </row>
    <row r="3409" spans="4:4" x14ac:dyDescent="0.3">
      <c r="D3409" s="181"/>
    </row>
    <row r="3410" spans="4:4" x14ac:dyDescent="0.3">
      <c r="D3410" s="181"/>
    </row>
    <row r="3411" spans="4:4" x14ac:dyDescent="0.3">
      <c r="D3411" s="181"/>
    </row>
    <row r="3412" spans="4:4" x14ac:dyDescent="0.3">
      <c r="D3412" s="181"/>
    </row>
    <row r="3413" spans="4:4" x14ac:dyDescent="0.3">
      <c r="D3413" s="181"/>
    </row>
    <row r="3414" spans="4:4" x14ac:dyDescent="0.3">
      <c r="D3414" s="181"/>
    </row>
    <row r="3415" spans="4:4" x14ac:dyDescent="0.3">
      <c r="D3415" s="181"/>
    </row>
    <row r="3416" spans="4:4" x14ac:dyDescent="0.3">
      <c r="D3416" s="181"/>
    </row>
    <row r="3417" spans="4:4" x14ac:dyDescent="0.3">
      <c r="D3417" s="181"/>
    </row>
    <row r="3418" spans="4:4" x14ac:dyDescent="0.3">
      <c r="D3418" s="181"/>
    </row>
    <row r="3419" spans="4:4" x14ac:dyDescent="0.3">
      <c r="D3419" s="181"/>
    </row>
    <row r="3420" spans="4:4" x14ac:dyDescent="0.3">
      <c r="D3420" s="181"/>
    </row>
    <row r="3421" spans="4:4" x14ac:dyDescent="0.3">
      <c r="D3421" s="181"/>
    </row>
    <row r="3422" spans="4:4" x14ac:dyDescent="0.3">
      <c r="D3422" s="181"/>
    </row>
    <row r="3423" spans="4:4" x14ac:dyDescent="0.3">
      <c r="D3423" s="181"/>
    </row>
    <row r="3424" spans="4:4" x14ac:dyDescent="0.3">
      <c r="D3424" s="181"/>
    </row>
    <row r="3425" spans="4:4" x14ac:dyDescent="0.3">
      <c r="D3425" s="181"/>
    </row>
    <row r="3426" spans="4:4" x14ac:dyDescent="0.3">
      <c r="D3426" s="181"/>
    </row>
    <row r="3427" spans="4:4" x14ac:dyDescent="0.3">
      <c r="D3427" s="181"/>
    </row>
    <row r="3428" spans="4:4" x14ac:dyDescent="0.3">
      <c r="D3428" s="181"/>
    </row>
    <row r="3429" spans="4:4" x14ac:dyDescent="0.3">
      <c r="D3429" s="181"/>
    </row>
    <row r="3430" spans="4:4" x14ac:dyDescent="0.3">
      <c r="D3430" s="181"/>
    </row>
    <row r="3431" spans="4:4" x14ac:dyDescent="0.3">
      <c r="D3431" s="181"/>
    </row>
    <row r="3432" spans="4:4" x14ac:dyDescent="0.3">
      <c r="D3432" s="181"/>
    </row>
    <row r="3433" spans="4:4" x14ac:dyDescent="0.3">
      <c r="D3433" s="181"/>
    </row>
    <row r="3434" spans="4:4" x14ac:dyDescent="0.3">
      <c r="D3434" s="181"/>
    </row>
    <row r="3435" spans="4:4" x14ac:dyDescent="0.3">
      <c r="D3435" s="181"/>
    </row>
    <row r="3436" spans="4:4" x14ac:dyDescent="0.3">
      <c r="D3436" s="181"/>
    </row>
    <row r="3437" spans="4:4" x14ac:dyDescent="0.3">
      <c r="D3437" s="181"/>
    </row>
    <row r="3438" spans="4:4" x14ac:dyDescent="0.3">
      <c r="D3438" s="181"/>
    </row>
    <row r="3439" spans="4:4" x14ac:dyDescent="0.3">
      <c r="D3439" s="181"/>
    </row>
    <row r="3440" spans="4:4" x14ac:dyDescent="0.3">
      <c r="D3440" s="181"/>
    </row>
    <row r="3441" spans="4:4" x14ac:dyDescent="0.3">
      <c r="D3441" s="181"/>
    </row>
    <row r="3442" spans="4:4" x14ac:dyDescent="0.3">
      <c r="D3442" s="181"/>
    </row>
    <row r="3443" spans="4:4" x14ac:dyDescent="0.3">
      <c r="D3443" s="181"/>
    </row>
    <row r="3444" spans="4:4" x14ac:dyDescent="0.3">
      <c r="D3444" s="181"/>
    </row>
    <row r="3445" spans="4:4" x14ac:dyDescent="0.3">
      <c r="D3445" s="181"/>
    </row>
    <row r="3446" spans="4:4" x14ac:dyDescent="0.3">
      <c r="D3446" s="181"/>
    </row>
    <row r="3447" spans="4:4" x14ac:dyDescent="0.3">
      <c r="D3447" s="181"/>
    </row>
    <row r="3448" spans="4:4" x14ac:dyDescent="0.3">
      <c r="D3448" s="181"/>
    </row>
    <row r="3449" spans="4:4" x14ac:dyDescent="0.3">
      <c r="D3449" s="181"/>
    </row>
    <row r="3450" spans="4:4" x14ac:dyDescent="0.3">
      <c r="D3450" s="181"/>
    </row>
    <row r="3451" spans="4:4" x14ac:dyDescent="0.3">
      <c r="D3451" s="181"/>
    </row>
    <row r="3452" spans="4:4" x14ac:dyDescent="0.3">
      <c r="D3452" s="181"/>
    </row>
    <row r="3453" spans="4:4" x14ac:dyDescent="0.3">
      <c r="D3453" s="181"/>
    </row>
    <row r="3454" spans="4:4" x14ac:dyDescent="0.3">
      <c r="D3454" s="181"/>
    </row>
    <row r="3455" spans="4:4" x14ac:dyDescent="0.3">
      <c r="D3455" s="181"/>
    </row>
    <row r="3456" spans="4:4" x14ac:dyDescent="0.3">
      <c r="D3456" s="181"/>
    </row>
    <row r="3457" spans="4:4" x14ac:dyDescent="0.3">
      <c r="D3457" s="181"/>
    </row>
    <row r="3458" spans="4:4" x14ac:dyDescent="0.3">
      <c r="D3458" s="181"/>
    </row>
    <row r="3459" spans="4:4" x14ac:dyDescent="0.3">
      <c r="D3459" s="181"/>
    </row>
    <row r="3460" spans="4:4" x14ac:dyDescent="0.3">
      <c r="D3460" s="181"/>
    </row>
    <row r="3461" spans="4:4" x14ac:dyDescent="0.3">
      <c r="D3461" s="181"/>
    </row>
    <row r="3462" spans="4:4" x14ac:dyDescent="0.3">
      <c r="D3462" s="181"/>
    </row>
    <row r="3463" spans="4:4" x14ac:dyDescent="0.3">
      <c r="D3463" s="181"/>
    </row>
    <row r="3464" spans="4:4" x14ac:dyDescent="0.3">
      <c r="D3464" s="181"/>
    </row>
    <row r="3465" spans="4:4" x14ac:dyDescent="0.3">
      <c r="D3465" s="181"/>
    </row>
    <row r="3466" spans="4:4" x14ac:dyDescent="0.3">
      <c r="D3466" s="181"/>
    </row>
    <row r="3467" spans="4:4" x14ac:dyDescent="0.3">
      <c r="D3467" s="181"/>
    </row>
    <row r="3468" spans="4:4" x14ac:dyDescent="0.3">
      <c r="D3468" s="181"/>
    </row>
    <row r="3469" spans="4:4" x14ac:dyDescent="0.3">
      <c r="D3469" s="181"/>
    </row>
    <row r="3470" spans="4:4" x14ac:dyDescent="0.3">
      <c r="D3470" s="181"/>
    </row>
    <row r="3471" spans="4:4" x14ac:dyDescent="0.3">
      <c r="D3471" s="181"/>
    </row>
    <row r="3472" spans="4:4" x14ac:dyDescent="0.3">
      <c r="D3472" s="181"/>
    </row>
    <row r="3473" spans="4:4" x14ac:dyDescent="0.3">
      <c r="D3473" s="181"/>
    </row>
    <row r="3474" spans="4:4" x14ac:dyDescent="0.3">
      <c r="D3474" s="181"/>
    </row>
    <row r="3475" spans="4:4" x14ac:dyDescent="0.3">
      <c r="D3475" s="181"/>
    </row>
    <row r="3476" spans="4:4" x14ac:dyDescent="0.3">
      <c r="D3476" s="181"/>
    </row>
    <row r="3477" spans="4:4" x14ac:dyDescent="0.3">
      <c r="D3477" s="181"/>
    </row>
    <row r="3478" spans="4:4" x14ac:dyDescent="0.3">
      <c r="D3478" s="181"/>
    </row>
    <row r="3479" spans="4:4" x14ac:dyDescent="0.3">
      <c r="D3479" s="181"/>
    </row>
    <row r="3480" spans="4:4" x14ac:dyDescent="0.3">
      <c r="D3480" s="181"/>
    </row>
    <row r="3481" spans="4:4" x14ac:dyDescent="0.3">
      <c r="D3481" s="181"/>
    </row>
    <row r="3482" spans="4:4" x14ac:dyDescent="0.3">
      <c r="D3482" s="181"/>
    </row>
    <row r="3483" spans="4:4" x14ac:dyDescent="0.3">
      <c r="D3483" s="181"/>
    </row>
    <row r="3484" spans="4:4" x14ac:dyDescent="0.3">
      <c r="D3484" s="181"/>
    </row>
    <row r="3485" spans="4:4" x14ac:dyDescent="0.3">
      <c r="D3485" s="181"/>
    </row>
    <row r="3486" spans="4:4" x14ac:dyDescent="0.3">
      <c r="D3486" s="181"/>
    </row>
    <row r="3487" spans="4:4" x14ac:dyDescent="0.3">
      <c r="D3487" s="181"/>
    </row>
    <row r="3488" spans="4:4" x14ac:dyDescent="0.3">
      <c r="D3488" s="181"/>
    </row>
    <row r="3489" spans="4:4" x14ac:dyDescent="0.3">
      <c r="D3489" s="181"/>
    </row>
    <row r="3490" spans="4:4" x14ac:dyDescent="0.3">
      <c r="D3490" s="181"/>
    </row>
    <row r="3491" spans="4:4" x14ac:dyDescent="0.3">
      <c r="D3491" s="181"/>
    </row>
    <row r="3492" spans="4:4" x14ac:dyDescent="0.3">
      <c r="D3492" s="181"/>
    </row>
    <row r="3493" spans="4:4" x14ac:dyDescent="0.3">
      <c r="D3493" s="181"/>
    </row>
    <row r="3494" spans="4:4" x14ac:dyDescent="0.3">
      <c r="D3494" s="181"/>
    </row>
    <row r="3495" spans="4:4" x14ac:dyDescent="0.3">
      <c r="D3495" s="181"/>
    </row>
    <row r="3496" spans="4:4" x14ac:dyDescent="0.3">
      <c r="D3496" s="181"/>
    </row>
    <row r="3497" spans="4:4" x14ac:dyDescent="0.3">
      <c r="D3497" s="181"/>
    </row>
    <row r="3498" spans="4:4" x14ac:dyDescent="0.3">
      <c r="D3498" s="181"/>
    </row>
    <row r="3499" spans="4:4" x14ac:dyDescent="0.3">
      <c r="D3499" s="181"/>
    </row>
    <row r="3500" spans="4:4" x14ac:dyDescent="0.3">
      <c r="D3500" s="181"/>
    </row>
    <row r="3501" spans="4:4" x14ac:dyDescent="0.3">
      <c r="D3501" s="181"/>
    </row>
    <row r="3502" spans="4:4" x14ac:dyDescent="0.3">
      <c r="D3502" s="181"/>
    </row>
    <row r="3503" spans="4:4" x14ac:dyDescent="0.3">
      <c r="D3503" s="181"/>
    </row>
    <row r="3504" spans="4:4" x14ac:dyDescent="0.3">
      <c r="D3504" s="181"/>
    </row>
    <row r="3505" spans="4:4" x14ac:dyDescent="0.3">
      <c r="D3505" s="181"/>
    </row>
    <row r="3506" spans="4:4" x14ac:dyDescent="0.3">
      <c r="D3506" s="181"/>
    </row>
    <row r="3507" spans="4:4" x14ac:dyDescent="0.3">
      <c r="D3507" s="181"/>
    </row>
    <row r="3508" spans="4:4" x14ac:dyDescent="0.3">
      <c r="D3508" s="181"/>
    </row>
    <row r="3509" spans="4:4" x14ac:dyDescent="0.3">
      <c r="D3509" s="181"/>
    </row>
    <row r="3510" spans="4:4" x14ac:dyDescent="0.3">
      <c r="D3510" s="181"/>
    </row>
    <row r="3511" spans="4:4" x14ac:dyDescent="0.3">
      <c r="D3511" s="181"/>
    </row>
    <row r="3512" spans="4:4" x14ac:dyDescent="0.3">
      <c r="D3512" s="181"/>
    </row>
    <row r="3513" spans="4:4" x14ac:dyDescent="0.3">
      <c r="D3513" s="181"/>
    </row>
    <row r="3514" spans="4:4" x14ac:dyDescent="0.3">
      <c r="D3514" s="181"/>
    </row>
    <row r="3515" spans="4:4" x14ac:dyDescent="0.3">
      <c r="D3515" s="181"/>
    </row>
    <row r="3516" spans="4:4" x14ac:dyDescent="0.3">
      <c r="D3516" s="181"/>
    </row>
    <row r="3517" spans="4:4" x14ac:dyDescent="0.3">
      <c r="D3517" s="181"/>
    </row>
    <row r="3518" spans="4:4" x14ac:dyDescent="0.3">
      <c r="D3518" s="181"/>
    </row>
    <row r="3519" spans="4:4" x14ac:dyDescent="0.3">
      <c r="D3519" s="181"/>
    </row>
    <row r="3520" spans="4:4" x14ac:dyDescent="0.3">
      <c r="D3520" s="181"/>
    </row>
    <row r="3521" spans="4:4" x14ac:dyDescent="0.3">
      <c r="D3521" s="181"/>
    </row>
    <row r="3522" spans="4:4" x14ac:dyDescent="0.3">
      <c r="D3522" s="181"/>
    </row>
    <row r="3523" spans="4:4" x14ac:dyDescent="0.3">
      <c r="D3523" s="181"/>
    </row>
    <row r="3524" spans="4:4" x14ac:dyDescent="0.3">
      <c r="D3524" s="181"/>
    </row>
    <row r="3525" spans="4:4" x14ac:dyDescent="0.3">
      <c r="D3525" s="181"/>
    </row>
    <row r="3526" spans="4:4" x14ac:dyDescent="0.3">
      <c r="D3526" s="181"/>
    </row>
    <row r="3527" spans="4:4" x14ac:dyDescent="0.3">
      <c r="D3527" s="181"/>
    </row>
    <row r="3528" spans="4:4" x14ac:dyDescent="0.3">
      <c r="D3528" s="181"/>
    </row>
    <row r="3529" spans="4:4" x14ac:dyDescent="0.3">
      <c r="D3529" s="181"/>
    </row>
    <row r="3530" spans="4:4" x14ac:dyDescent="0.3">
      <c r="D3530" s="181"/>
    </row>
    <row r="3531" spans="4:4" x14ac:dyDescent="0.3">
      <c r="D3531" s="181"/>
    </row>
    <row r="3532" spans="4:4" x14ac:dyDescent="0.3">
      <c r="D3532" s="181"/>
    </row>
    <row r="3533" spans="4:4" x14ac:dyDescent="0.3">
      <c r="D3533" s="181"/>
    </row>
    <row r="3534" spans="4:4" x14ac:dyDescent="0.3">
      <c r="D3534" s="181"/>
    </row>
    <row r="3535" spans="4:4" x14ac:dyDescent="0.3">
      <c r="D3535" s="181"/>
    </row>
    <row r="3536" spans="4:4" x14ac:dyDescent="0.3">
      <c r="D3536" s="181"/>
    </row>
    <row r="3537" spans="4:4" x14ac:dyDescent="0.3">
      <c r="D3537" s="181"/>
    </row>
    <row r="3538" spans="4:4" x14ac:dyDescent="0.3">
      <c r="D3538" s="181"/>
    </row>
    <row r="3539" spans="4:4" x14ac:dyDescent="0.3">
      <c r="D3539" s="181"/>
    </row>
    <row r="3540" spans="4:4" x14ac:dyDescent="0.3">
      <c r="D3540" s="181"/>
    </row>
    <row r="3541" spans="4:4" x14ac:dyDescent="0.3">
      <c r="D3541" s="181"/>
    </row>
    <row r="3542" spans="4:4" x14ac:dyDescent="0.3">
      <c r="D3542" s="181"/>
    </row>
    <row r="3543" spans="4:4" x14ac:dyDescent="0.3">
      <c r="D3543" s="181"/>
    </row>
    <row r="3544" spans="4:4" x14ac:dyDescent="0.3">
      <c r="D3544" s="181"/>
    </row>
    <row r="3545" spans="4:4" x14ac:dyDescent="0.3">
      <c r="D3545" s="181"/>
    </row>
    <row r="3546" spans="4:4" x14ac:dyDescent="0.3">
      <c r="D3546" s="181"/>
    </row>
    <row r="3547" spans="4:4" x14ac:dyDescent="0.3">
      <c r="D3547" s="181"/>
    </row>
    <row r="3548" spans="4:4" x14ac:dyDescent="0.3">
      <c r="D3548" s="181"/>
    </row>
    <row r="3549" spans="4:4" x14ac:dyDescent="0.3">
      <c r="D3549" s="181"/>
    </row>
    <row r="3550" spans="4:4" x14ac:dyDescent="0.3">
      <c r="D3550" s="181"/>
    </row>
    <row r="3551" spans="4:4" x14ac:dyDescent="0.3">
      <c r="D3551" s="181"/>
    </row>
    <row r="3552" spans="4:4" x14ac:dyDescent="0.3">
      <c r="D3552" s="181"/>
    </row>
    <row r="3553" spans="4:4" x14ac:dyDescent="0.3">
      <c r="D3553" s="181"/>
    </row>
    <row r="3554" spans="4:4" x14ac:dyDescent="0.3">
      <c r="D3554" s="181"/>
    </row>
    <row r="3555" spans="4:4" x14ac:dyDescent="0.3">
      <c r="D3555" s="181"/>
    </row>
    <row r="3556" spans="4:4" x14ac:dyDescent="0.3">
      <c r="D3556" s="181"/>
    </row>
    <row r="3557" spans="4:4" x14ac:dyDescent="0.3">
      <c r="D3557" s="181"/>
    </row>
    <row r="3558" spans="4:4" x14ac:dyDescent="0.3">
      <c r="D3558" s="181"/>
    </row>
    <row r="3559" spans="4:4" x14ac:dyDescent="0.3">
      <c r="D3559" s="181"/>
    </row>
    <row r="3560" spans="4:4" x14ac:dyDescent="0.3">
      <c r="D3560" s="181"/>
    </row>
    <row r="3561" spans="4:4" x14ac:dyDescent="0.3">
      <c r="D3561" s="181"/>
    </row>
    <row r="3562" spans="4:4" x14ac:dyDescent="0.3">
      <c r="D3562" s="181"/>
    </row>
    <row r="3563" spans="4:4" x14ac:dyDescent="0.3">
      <c r="D3563" s="181"/>
    </row>
    <row r="3564" spans="4:4" x14ac:dyDescent="0.3">
      <c r="D3564" s="181"/>
    </row>
    <row r="3565" spans="4:4" x14ac:dyDescent="0.3">
      <c r="D3565" s="181"/>
    </row>
    <row r="3566" spans="4:4" x14ac:dyDescent="0.3">
      <c r="D3566" s="181"/>
    </row>
    <row r="3567" spans="4:4" x14ac:dyDescent="0.3">
      <c r="D3567" s="181"/>
    </row>
    <row r="3568" spans="4:4" x14ac:dyDescent="0.3">
      <c r="D3568" s="181"/>
    </row>
    <row r="3569" spans="4:4" x14ac:dyDescent="0.3">
      <c r="D3569" s="181"/>
    </row>
    <row r="3570" spans="4:4" x14ac:dyDescent="0.3">
      <c r="D3570" s="181"/>
    </row>
    <row r="3571" spans="4:4" x14ac:dyDescent="0.3">
      <c r="D3571" s="181"/>
    </row>
    <row r="3572" spans="4:4" x14ac:dyDescent="0.3">
      <c r="D3572" s="181"/>
    </row>
    <row r="3573" spans="4:4" x14ac:dyDescent="0.3">
      <c r="D3573" s="181"/>
    </row>
    <row r="3574" spans="4:4" x14ac:dyDescent="0.3">
      <c r="D3574" s="181"/>
    </row>
    <row r="3575" spans="4:4" x14ac:dyDescent="0.3">
      <c r="D3575" s="181"/>
    </row>
    <row r="3576" spans="4:4" x14ac:dyDescent="0.3">
      <c r="D3576" s="181"/>
    </row>
    <row r="3577" spans="4:4" x14ac:dyDescent="0.3">
      <c r="D3577" s="181"/>
    </row>
    <row r="3578" spans="4:4" x14ac:dyDescent="0.3">
      <c r="D3578" s="181"/>
    </row>
    <row r="3579" spans="4:4" x14ac:dyDescent="0.3">
      <c r="D3579" s="181"/>
    </row>
    <row r="3580" spans="4:4" x14ac:dyDescent="0.3">
      <c r="D3580" s="181"/>
    </row>
    <row r="3581" spans="4:4" x14ac:dyDescent="0.3">
      <c r="D3581" s="181"/>
    </row>
    <row r="3582" spans="4:4" x14ac:dyDescent="0.3">
      <c r="D3582" s="181"/>
    </row>
    <row r="3583" spans="4:4" x14ac:dyDescent="0.3">
      <c r="D3583" s="181"/>
    </row>
    <row r="3584" spans="4:4" x14ac:dyDescent="0.3">
      <c r="D3584" s="181"/>
    </row>
    <row r="3585" spans="4:4" x14ac:dyDescent="0.3">
      <c r="D3585" s="181"/>
    </row>
    <row r="3586" spans="4:4" x14ac:dyDescent="0.3">
      <c r="D3586" s="181"/>
    </row>
    <row r="3587" spans="4:4" x14ac:dyDescent="0.3">
      <c r="D3587" s="181"/>
    </row>
    <row r="3588" spans="4:4" x14ac:dyDescent="0.3">
      <c r="D3588" s="181"/>
    </row>
    <row r="3589" spans="4:4" x14ac:dyDescent="0.3">
      <c r="D3589" s="181"/>
    </row>
    <row r="3590" spans="4:4" x14ac:dyDescent="0.3">
      <c r="D3590" s="181"/>
    </row>
    <row r="3591" spans="4:4" x14ac:dyDescent="0.3">
      <c r="D3591" s="181"/>
    </row>
    <row r="3592" spans="4:4" x14ac:dyDescent="0.3">
      <c r="D3592" s="181"/>
    </row>
    <row r="3593" spans="4:4" x14ac:dyDescent="0.3">
      <c r="D3593" s="181"/>
    </row>
    <row r="3594" spans="4:4" x14ac:dyDescent="0.3">
      <c r="D3594" s="181"/>
    </row>
    <row r="3595" spans="4:4" x14ac:dyDescent="0.3">
      <c r="D3595" s="181"/>
    </row>
    <row r="3596" spans="4:4" x14ac:dyDescent="0.3">
      <c r="D3596" s="181"/>
    </row>
    <row r="3597" spans="4:4" x14ac:dyDescent="0.3">
      <c r="D3597" s="181"/>
    </row>
    <row r="3598" spans="4:4" x14ac:dyDescent="0.3">
      <c r="D3598" s="181"/>
    </row>
    <row r="3599" spans="4:4" x14ac:dyDescent="0.3">
      <c r="D3599" s="181"/>
    </row>
    <row r="3600" spans="4:4" x14ac:dyDescent="0.3">
      <c r="D3600" s="181"/>
    </row>
    <row r="3601" spans="4:4" x14ac:dyDescent="0.3">
      <c r="D3601" s="181"/>
    </row>
    <row r="3602" spans="4:4" x14ac:dyDescent="0.3">
      <c r="D3602" s="181"/>
    </row>
    <row r="3603" spans="4:4" x14ac:dyDescent="0.3">
      <c r="D3603" s="181"/>
    </row>
    <row r="3604" spans="4:4" x14ac:dyDescent="0.3">
      <c r="D3604" s="181"/>
    </row>
    <row r="3605" spans="4:4" x14ac:dyDescent="0.3">
      <c r="D3605" s="181"/>
    </row>
    <row r="3606" spans="4:4" x14ac:dyDescent="0.3">
      <c r="D3606" s="181"/>
    </row>
    <row r="3607" spans="4:4" x14ac:dyDescent="0.3">
      <c r="D3607" s="181"/>
    </row>
    <row r="3608" spans="4:4" x14ac:dyDescent="0.3">
      <c r="D3608" s="181"/>
    </row>
    <row r="3609" spans="4:4" x14ac:dyDescent="0.3">
      <c r="D3609" s="181"/>
    </row>
    <row r="3610" spans="4:4" x14ac:dyDescent="0.3">
      <c r="D3610" s="181"/>
    </row>
    <row r="3611" spans="4:4" x14ac:dyDescent="0.3">
      <c r="D3611" s="181"/>
    </row>
    <row r="3612" spans="4:4" x14ac:dyDescent="0.3">
      <c r="D3612" s="181"/>
    </row>
    <row r="3613" spans="4:4" x14ac:dyDescent="0.3">
      <c r="D3613" s="181"/>
    </row>
    <row r="3614" spans="4:4" x14ac:dyDescent="0.3">
      <c r="D3614" s="181"/>
    </row>
    <row r="3615" spans="4:4" x14ac:dyDescent="0.3">
      <c r="D3615" s="181"/>
    </row>
    <row r="3616" spans="4:4" x14ac:dyDescent="0.3">
      <c r="D3616" s="181"/>
    </row>
    <row r="3617" spans="4:4" x14ac:dyDescent="0.3">
      <c r="D3617" s="181"/>
    </row>
    <row r="3618" spans="4:4" x14ac:dyDescent="0.3">
      <c r="D3618" s="181"/>
    </row>
    <row r="3619" spans="4:4" x14ac:dyDescent="0.3">
      <c r="D3619" s="181"/>
    </row>
    <row r="3620" spans="4:4" x14ac:dyDescent="0.3">
      <c r="D3620" s="181"/>
    </row>
    <row r="3621" spans="4:4" x14ac:dyDescent="0.3">
      <c r="D3621" s="181"/>
    </row>
    <row r="3622" spans="4:4" x14ac:dyDescent="0.3">
      <c r="D3622" s="181"/>
    </row>
    <row r="3623" spans="4:4" x14ac:dyDescent="0.3">
      <c r="D3623" s="181"/>
    </row>
    <row r="3624" spans="4:4" x14ac:dyDescent="0.3">
      <c r="D3624" s="181"/>
    </row>
    <row r="3625" spans="4:4" x14ac:dyDescent="0.3">
      <c r="D3625" s="181"/>
    </row>
    <row r="3626" spans="4:4" x14ac:dyDescent="0.3">
      <c r="D3626" s="181"/>
    </row>
    <row r="3627" spans="4:4" x14ac:dyDescent="0.3">
      <c r="D3627" s="181"/>
    </row>
    <row r="3628" spans="4:4" x14ac:dyDescent="0.3">
      <c r="D3628" s="181"/>
    </row>
    <row r="3629" spans="4:4" x14ac:dyDescent="0.3">
      <c r="D3629" s="181"/>
    </row>
    <row r="3630" spans="4:4" x14ac:dyDescent="0.3">
      <c r="D3630" s="181"/>
    </row>
    <row r="3631" spans="4:4" x14ac:dyDescent="0.3">
      <c r="D3631" s="181"/>
    </row>
    <row r="3632" spans="4:4" x14ac:dyDescent="0.3">
      <c r="D3632" s="181"/>
    </row>
    <row r="3633" spans="4:4" x14ac:dyDescent="0.3">
      <c r="D3633" s="181"/>
    </row>
    <row r="3634" spans="4:4" x14ac:dyDescent="0.3">
      <c r="D3634" s="181"/>
    </row>
    <row r="3635" spans="4:4" x14ac:dyDescent="0.3">
      <c r="D3635" s="181"/>
    </row>
    <row r="3636" spans="4:4" x14ac:dyDescent="0.3">
      <c r="D3636" s="181"/>
    </row>
    <row r="3637" spans="4:4" x14ac:dyDescent="0.3">
      <c r="D3637" s="181"/>
    </row>
    <row r="3638" spans="4:4" x14ac:dyDescent="0.3">
      <c r="D3638" s="181"/>
    </row>
    <row r="3639" spans="4:4" x14ac:dyDescent="0.3">
      <c r="D3639" s="181"/>
    </row>
    <row r="3640" spans="4:4" x14ac:dyDescent="0.3">
      <c r="D3640" s="181"/>
    </row>
    <row r="3641" spans="4:4" x14ac:dyDescent="0.3">
      <c r="D3641" s="181"/>
    </row>
    <row r="3642" spans="4:4" x14ac:dyDescent="0.3">
      <c r="D3642" s="181"/>
    </row>
    <row r="3643" spans="4:4" x14ac:dyDescent="0.3">
      <c r="D3643" s="181"/>
    </row>
    <row r="3644" spans="4:4" x14ac:dyDescent="0.3">
      <c r="D3644" s="181"/>
    </row>
    <row r="3645" spans="4:4" x14ac:dyDescent="0.3">
      <c r="D3645" s="181"/>
    </row>
    <row r="3646" spans="4:4" x14ac:dyDescent="0.3">
      <c r="D3646" s="181"/>
    </row>
    <row r="3647" spans="4:4" x14ac:dyDescent="0.3">
      <c r="D3647" s="181"/>
    </row>
    <row r="3648" spans="4:4" x14ac:dyDescent="0.3">
      <c r="D3648" s="181"/>
    </row>
    <row r="3649" spans="4:4" x14ac:dyDescent="0.3">
      <c r="D3649" s="181"/>
    </row>
    <row r="3650" spans="4:4" x14ac:dyDescent="0.3">
      <c r="D3650" s="181"/>
    </row>
    <row r="3651" spans="4:4" x14ac:dyDescent="0.3">
      <c r="D3651" s="181"/>
    </row>
    <row r="3652" spans="4:4" x14ac:dyDescent="0.3">
      <c r="D3652" s="181"/>
    </row>
    <row r="3653" spans="4:4" x14ac:dyDescent="0.3">
      <c r="D3653" s="181"/>
    </row>
    <row r="3654" spans="4:4" x14ac:dyDescent="0.3">
      <c r="D3654" s="181"/>
    </row>
    <row r="3655" spans="4:4" x14ac:dyDescent="0.3">
      <c r="D3655" s="181"/>
    </row>
    <row r="3656" spans="4:4" x14ac:dyDescent="0.3">
      <c r="D3656" s="181"/>
    </row>
    <row r="3657" spans="4:4" x14ac:dyDescent="0.3">
      <c r="D3657" s="181"/>
    </row>
    <row r="3658" spans="4:4" x14ac:dyDescent="0.3">
      <c r="D3658" s="181"/>
    </row>
    <row r="3659" spans="4:4" x14ac:dyDescent="0.3">
      <c r="D3659" s="181"/>
    </row>
    <row r="3660" spans="4:4" x14ac:dyDescent="0.3">
      <c r="D3660" s="181"/>
    </row>
    <row r="3661" spans="4:4" x14ac:dyDescent="0.3">
      <c r="D3661" s="181"/>
    </row>
    <row r="3662" spans="4:4" x14ac:dyDescent="0.3">
      <c r="D3662" s="181"/>
    </row>
    <row r="3663" spans="4:4" x14ac:dyDescent="0.3">
      <c r="D3663" s="181"/>
    </row>
    <row r="3664" spans="4:4" x14ac:dyDescent="0.3">
      <c r="D3664" s="181"/>
    </row>
    <row r="3665" spans="4:4" x14ac:dyDescent="0.3">
      <c r="D3665" s="181"/>
    </row>
    <row r="3666" spans="4:4" x14ac:dyDescent="0.3">
      <c r="D3666" s="181"/>
    </row>
    <row r="3667" spans="4:4" x14ac:dyDescent="0.3">
      <c r="D3667" s="181"/>
    </row>
    <row r="3668" spans="4:4" x14ac:dyDescent="0.3">
      <c r="D3668" s="181"/>
    </row>
    <row r="3669" spans="4:4" x14ac:dyDescent="0.3">
      <c r="D3669" s="181"/>
    </row>
    <row r="3670" spans="4:4" x14ac:dyDescent="0.3">
      <c r="D3670" s="181"/>
    </row>
    <row r="3671" spans="4:4" x14ac:dyDescent="0.3">
      <c r="D3671" s="181"/>
    </row>
    <row r="3672" spans="4:4" x14ac:dyDescent="0.3">
      <c r="D3672" s="181"/>
    </row>
    <row r="3673" spans="4:4" x14ac:dyDescent="0.3">
      <c r="D3673" s="181"/>
    </row>
    <row r="3674" spans="4:4" x14ac:dyDescent="0.3">
      <c r="D3674" s="181"/>
    </row>
    <row r="3675" spans="4:4" x14ac:dyDescent="0.3">
      <c r="D3675" s="181"/>
    </row>
    <row r="3676" spans="4:4" x14ac:dyDescent="0.3">
      <c r="D3676" s="181"/>
    </row>
    <row r="3677" spans="4:4" x14ac:dyDescent="0.3">
      <c r="D3677" s="181"/>
    </row>
    <row r="3678" spans="4:4" x14ac:dyDescent="0.3">
      <c r="D3678" s="181"/>
    </row>
    <row r="3679" spans="4:4" x14ac:dyDescent="0.3">
      <c r="D3679" s="181"/>
    </row>
    <row r="3680" spans="4:4" x14ac:dyDescent="0.3">
      <c r="D3680" s="181"/>
    </row>
    <row r="3681" spans="4:4" x14ac:dyDescent="0.3">
      <c r="D3681" s="181"/>
    </row>
    <row r="3682" spans="4:4" x14ac:dyDescent="0.3">
      <c r="D3682" s="181"/>
    </row>
    <row r="3683" spans="4:4" x14ac:dyDescent="0.3">
      <c r="D3683" s="181"/>
    </row>
    <row r="3684" spans="4:4" x14ac:dyDescent="0.3">
      <c r="D3684" s="181"/>
    </row>
    <row r="3685" spans="4:4" x14ac:dyDescent="0.3">
      <c r="D3685" s="181"/>
    </row>
    <row r="3686" spans="4:4" x14ac:dyDescent="0.3">
      <c r="D3686" s="181"/>
    </row>
    <row r="3687" spans="4:4" x14ac:dyDescent="0.3">
      <c r="D3687" s="181"/>
    </row>
    <row r="3688" spans="4:4" x14ac:dyDescent="0.3">
      <c r="D3688" s="181"/>
    </row>
    <row r="3689" spans="4:4" x14ac:dyDescent="0.3">
      <c r="D3689" s="181"/>
    </row>
    <row r="3690" spans="4:4" x14ac:dyDescent="0.3">
      <c r="D3690" s="181"/>
    </row>
    <row r="3691" spans="4:4" x14ac:dyDescent="0.3">
      <c r="D3691" s="181"/>
    </row>
    <row r="3692" spans="4:4" x14ac:dyDescent="0.3">
      <c r="D3692" s="181"/>
    </row>
    <row r="3693" spans="4:4" x14ac:dyDescent="0.3">
      <c r="D3693" s="181"/>
    </row>
    <row r="3694" spans="4:4" x14ac:dyDescent="0.3">
      <c r="D3694" s="181"/>
    </row>
    <row r="3695" spans="4:4" x14ac:dyDescent="0.3">
      <c r="D3695" s="181"/>
    </row>
    <row r="3696" spans="4:4" x14ac:dyDescent="0.3">
      <c r="D3696" s="181"/>
    </row>
    <row r="3697" spans="4:4" x14ac:dyDescent="0.3">
      <c r="D3697" s="181"/>
    </row>
    <row r="3698" spans="4:4" x14ac:dyDescent="0.3">
      <c r="D3698" s="181"/>
    </row>
    <row r="3699" spans="4:4" x14ac:dyDescent="0.3">
      <c r="D3699" s="181"/>
    </row>
    <row r="3700" spans="4:4" x14ac:dyDescent="0.3">
      <c r="D3700" s="181"/>
    </row>
    <row r="3701" spans="4:4" x14ac:dyDescent="0.3">
      <c r="D3701" s="181"/>
    </row>
    <row r="3702" spans="4:4" x14ac:dyDescent="0.3">
      <c r="D3702" s="181"/>
    </row>
    <row r="3703" spans="4:4" x14ac:dyDescent="0.3">
      <c r="D3703" s="181"/>
    </row>
    <row r="3704" spans="4:4" x14ac:dyDescent="0.3">
      <c r="D3704" s="181"/>
    </row>
    <row r="3705" spans="4:4" x14ac:dyDescent="0.3">
      <c r="D3705" s="181"/>
    </row>
    <row r="3706" spans="4:4" x14ac:dyDescent="0.3">
      <c r="D3706" s="181"/>
    </row>
    <row r="3707" spans="4:4" x14ac:dyDescent="0.3">
      <c r="D3707" s="181"/>
    </row>
    <row r="3708" spans="4:4" x14ac:dyDescent="0.3">
      <c r="D3708" s="181"/>
    </row>
    <row r="3709" spans="4:4" x14ac:dyDescent="0.3">
      <c r="D3709" s="181"/>
    </row>
    <row r="3710" spans="4:4" x14ac:dyDescent="0.3">
      <c r="D3710" s="181"/>
    </row>
    <row r="3711" spans="4:4" x14ac:dyDescent="0.3">
      <c r="D3711" s="181"/>
    </row>
    <row r="3712" spans="4:4" x14ac:dyDescent="0.3">
      <c r="D3712" s="181"/>
    </row>
    <row r="3713" spans="4:4" x14ac:dyDescent="0.3">
      <c r="D3713" s="181"/>
    </row>
    <row r="3714" spans="4:4" x14ac:dyDescent="0.3">
      <c r="D3714" s="181"/>
    </row>
    <row r="3715" spans="4:4" x14ac:dyDescent="0.3">
      <c r="D3715" s="181"/>
    </row>
    <row r="3716" spans="4:4" x14ac:dyDescent="0.3">
      <c r="D3716" s="181"/>
    </row>
    <row r="3717" spans="4:4" x14ac:dyDescent="0.3">
      <c r="D3717" s="181"/>
    </row>
    <row r="3718" spans="4:4" x14ac:dyDescent="0.3">
      <c r="D3718" s="181"/>
    </row>
    <row r="3719" spans="4:4" x14ac:dyDescent="0.3">
      <c r="D3719" s="181"/>
    </row>
    <row r="3720" spans="4:4" x14ac:dyDescent="0.3">
      <c r="D3720" s="181"/>
    </row>
    <row r="3721" spans="4:4" x14ac:dyDescent="0.3">
      <c r="D3721" s="181"/>
    </row>
    <row r="3722" spans="4:4" x14ac:dyDescent="0.3">
      <c r="D3722" s="181"/>
    </row>
    <row r="3723" spans="4:4" x14ac:dyDescent="0.3">
      <c r="D3723" s="181"/>
    </row>
    <row r="3724" spans="4:4" x14ac:dyDescent="0.3">
      <c r="D3724" s="181"/>
    </row>
    <row r="3725" spans="4:4" x14ac:dyDescent="0.3">
      <c r="D3725" s="181"/>
    </row>
    <row r="3726" spans="4:4" x14ac:dyDescent="0.3">
      <c r="D3726" s="181"/>
    </row>
    <row r="3727" spans="4:4" x14ac:dyDescent="0.3">
      <c r="D3727" s="181"/>
    </row>
    <row r="3728" spans="4:4" x14ac:dyDescent="0.3">
      <c r="D3728" s="181"/>
    </row>
    <row r="3729" spans="4:4" x14ac:dyDescent="0.3">
      <c r="D3729" s="181"/>
    </row>
    <row r="3730" spans="4:4" x14ac:dyDescent="0.3">
      <c r="D3730" s="181"/>
    </row>
    <row r="3731" spans="4:4" x14ac:dyDescent="0.3">
      <c r="D3731" s="181"/>
    </row>
    <row r="3732" spans="4:4" x14ac:dyDescent="0.3">
      <c r="D3732" s="181"/>
    </row>
    <row r="3733" spans="4:4" x14ac:dyDescent="0.3">
      <c r="D3733" s="181"/>
    </row>
    <row r="3734" spans="4:4" x14ac:dyDescent="0.3">
      <c r="D3734" s="181"/>
    </row>
    <row r="3735" spans="4:4" x14ac:dyDescent="0.3">
      <c r="D3735" s="181"/>
    </row>
    <row r="3736" spans="4:4" x14ac:dyDescent="0.3">
      <c r="D3736" s="181"/>
    </row>
    <row r="3737" spans="4:4" x14ac:dyDescent="0.3">
      <c r="D3737" s="181"/>
    </row>
    <row r="3738" spans="4:4" x14ac:dyDescent="0.3">
      <c r="D3738" s="181"/>
    </row>
    <row r="3739" spans="4:4" x14ac:dyDescent="0.3">
      <c r="D3739" s="181"/>
    </row>
    <row r="3740" spans="4:4" x14ac:dyDescent="0.3">
      <c r="D3740" s="181"/>
    </row>
    <row r="3741" spans="4:4" x14ac:dyDescent="0.3">
      <c r="D3741" s="181"/>
    </row>
    <row r="3742" spans="4:4" x14ac:dyDescent="0.3">
      <c r="D3742" s="181"/>
    </row>
    <row r="3743" spans="4:4" x14ac:dyDescent="0.3">
      <c r="D3743" s="181"/>
    </row>
    <row r="3744" spans="4:4" x14ac:dyDescent="0.3">
      <c r="D3744" s="181"/>
    </row>
    <row r="3745" spans="4:4" x14ac:dyDescent="0.3">
      <c r="D3745" s="181"/>
    </row>
    <row r="3746" spans="4:4" x14ac:dyDescent="0.3">
      <c r="D3746" s="181"/>
    </row>
    <row r="3747" spans="4:4" x14ac:dyDescent="0.3">
      <c r="D3747" s="181"/>
    </row>
    <row r="3748" spans="4:4" x14ac:dyDescent="0.3">
      <c r="D3748" s="181"/>
    </row>
    <row r="3749" spans="4:4" x14ac:dyDescent="0.3">
      <c r="D3749" s="181"/>
    </row>
    <row r="3750" spans="4:4" x14ac:dyDescent="0.3">
      <c r="D3750" s="181"/>
    </row>
    <row r="3751" spans="4:4" x14ac:dyDescent="0.3">
      <c r="D3751" s="181"/>
    </row>
    <row r="3752" spans="4:4" x14ac:dyDescent="0.3">
      <c r="D3752" s="181"/>
    </row>
    <row r="3753" spans="4:4" x14ac:dyDescent="0.3">
      <c r="D3753" s="181"/>
    </row>
    <row r="3754" spans="4:4" x14ac:dyDescent="0.3">
      <c r="D3754" s="181"/>
    </row>
    <row r="3755" spans="4:4" x14ac:dyDescent="0.3">
      <c r="D3755" s="181"/>
    </row>
    <row r="3756" spans="4:4" x14ac:dyDescent="0.3">
      <c r="D3756" s="181"/>
    </row>
    <row r="3757" spans="4:4" x14ac:dyDescent="0.3">
      <c r="D3757" s="181"/>
    </row>
    <row r="3758" spans="4:4" x14ac:dyDescent="0.3">
      <c r="D3758" s="181"/>
    </row>
    <row r="3759" spans="4:4" x14ac:dyDescent="0.3">
      <c r="D3759" s="181"/>
    </row>
    <row r="3760" spans="4:4" x14ac:dyDescent="0.3">
      <c r="D3760" s="181"/>
    </row>
    <row r="3761" spans="4:4" x14ac:dyDescent="0.3">
      <c r="D3761" s="181"/>
    </row>
    <row r="3762" spans="4:4" x14ac:dyDescent="0.3">
      <c r="D3762" s="181"/>
    </row>
    <row r="3763" spans="4:4" x14ac:dyDescent="0.3">
      <c r="D3763" s="181"/>
    </row>
    <row r="3764" spans="4:4" x14ac:dyDescent="0.3">
      <c r="D3764" s="181"/>
    </row>
    <row r="3765" spans="4:4" x14ac:dyDescent="0.3">
      <c r="D3765" s="181"/>
    </row>
    <row r="3766" spans="4:4" x14ac:dyDescent="0.3">
      <c r="D3766" s="181"/>
    </row>
    <row r="3767" spans="4:4" x14ac:dyDescent="0.3">
      <c r="D3767" s="181"/>
    </row>
    <row r="3768" spans="4:4" x14ac:dyDescent="0.3">
      <c r="D3768" s="181"/>
    </row>
    <row r="3769" spans="4:4" x14ac:dyDescent="0.3">
      <c r="D3769" s="181"/>
    </row>
    <row r="3770" spans="4:4" x14ac:dyDescent="0.3">
      <c r="D3770" s="181"/>
    </row>
    <row r="3771" spans="4:4" x14ac:dyDescent="0.3">
      <c r="D3771" s="181"/>
    </row>
    <row r="3772" spans="4:4" x14ac:dyDescent="0.3">
      <c r="D3772" s="181"/>
    </row>
    <row r="3773" spans="4:4" x14ac:dyDescent="0.3">
      <c r="D3773" s="181"/>
    </row>
    <row r="3774" spans="4:4" x14ac:dyDescent="0.3">
      <c r="D3774" s="181"/>
    </row>
    <row r="3775" spans="4:4" x14ac:dyDescent="0.3">
      <c r="D3775" s="181"/>
    </row>
    <row r="3776" spans="4:4" x14ac:dyDescent="0.3">
      <c r="D3776" s="181"/>
    </row>
    <row r="3777" spans="4:4" x14ac:dyDescent="0.3">
      <c r="D3777" s="181"/>
    </row>
    <row r="3778" spans="4:4" x14ac:dyDescent="0.3">
      <c r="D3778" s="181"/>
    </row>
    <row r="3779" spans="4:4" x14ac:dyDescent="0.3">
      <c r="D3779" s="181"/>
    </row>
    <row r="3780" spans="4:4" x14ac:dyDescent="0.3">
      <c r="D3780" s="181"/>
    </row>
    <row r="3781" spans="4:4" x14ac:dyDescent="0.3">
      <c r="D3781" s="181"/>
    </row>
    <row r="3782" spans="4:4" x14ac:dyDescent="0.3">
      <c r="D3782" s="181"/>
    </row>
    <row r="3783" spans="4:4" x14ac:dyDescent="0.3">
      <c r="D3783" s="181"/>
    </row>
    <row r="3784" spans="4:4" x14ac:dyDescent="0.3">
      <c r="D3784" s="181"/>
    </row>
    <row r="3785" spans="4:4" x14ac:dyDescent="0.3">
      <c r="D3785" s="181"/>
    </row>
    <row r="3786" spans="4:4" x14ac:dyDescent="0.3">
      <c r="D3786" s="181"/>
    </row>
    <row r="3787" spans="4:4" x14ac:dyDescent="0.3">
      <c r="D3787" s="181"/>
    </row>
    <row r="3788" spans="4:4" x14ac:dyDescent="0.3">
      <c r="D3788" s="181"/>
    </row>
    <row r="3789" spans="4:4" x14ac:dyDescent="0.3">
      <c r="D3789" s="181"/>
    </row>
    <row r="3790" spans="4:4" x14ac:dyDescent="0.3">
      <c r="D3790" s="181"/>
    </row>
    <row r="3791" spans="4:4" x14ac:dyDescent="0.3">
      <c r="D3791" s="181"/>
    </row>
    <row r="3792" spans="4:4" x14ac:dyDescent="0.3">
      <c r="D3792" s="181"/>
    </row>
    <row r="3793" spans="4:4" x14ac:dyDescent="0.3">
      <c r="D3793" s="181"/>
    </row>
    <row r="3794" spans="4:4" x14ac:dyDescent="0.3">
      <c r="D3794" s="181"/>
    </row>
    <row r="3795" spans="4:4" x14ac:dyDescent="0.3">
      <c r="D3795" s="181"/>
    </row>
    <row r="3796" spans="4:4" x14ac:dyDescent="0.3">
      <c r="D3796" s="181"/>
    </row>
    <row r="3797" spans="4:4" x14ac:dyDescent="0.3">
      <c r="D3797" s="181"/>
    </row>
    <row r="3798" spans="4:4" x14ac:dyDescent="0.3">
      <c r="D3798" s="181"/>
    </row>
    <row r="3799" spans="4:4" x14ac:dyDescent="0.3">
      <c r="D3799" s="181"/>
    </row>
    <row r="3800" spans="4:4" x14ac:dyDescent="0.3">
      <c r="D3800" s="181"/>
    </row>
    <row r="3801" spans="4:4" x14ac:dyDescent="0.3">
      <c r="D3801" s="181"/>
    </row>
    <row r="3802" spans="4:4" x14ac:dyDescent="0.3">
      <c r="D3802" s="181"/>
    </row>
    <row r="3803" spans="4:4" x14ac:dyDescent="0.3">
      <c r="D3803" s="181"/>
    </row>
    <row r="3804" spans="4:4" x14ac:dyDescent="0.3">
      <c r="D3804" s="181"/>
    </row>
    <row r="3805" spans="4:4" x14ac:dyDescent="0.3">
      <c r="D3805" s="181"/>
    </row>
    <row r="3806" spans="4:4" x14ac:dyDescent="0.3">
      <c r="D3806" s="181"/>
    </row>
    <row r="3807" spans="4:4" x14ac:dyDescent="0.3">
      <c r="D3807" s="181"/>
    </row>
    <row r="3808" spans="4:4" x14ac:dyDescent="0.3">
      <c r="D3808" s="181"/>
    </row>
    <row r="3809" spans="4:4" x14ac:dyDescent="0.3">
      <c r="D3809" s="181"/>
    </row>
    <row r="3810" spans="4:4" x14ac:dyDescent="0.3">
      <c r="D3810" s="181"/>
    </row>
    <row r="3811" spans="4:4" x14ac:dyDescent="0.3">
      <c r="D3811" s="181"/>
    </row>
    <row r="3812" spans="4:4" x14ac:dyDescent="0.3">
      <c r="D3812" s="181"/>
    </row>
    <row r="3813" spans="4:4" x14ac:dyDescent="0.3">
      <c r="D3813" s="181"/>
    </row>
    <row r="3814" spans="4:4" x14ac:dyDescent="0.3">
      <c r="D3814" s="181"/>
    </row>
    <row r="3815" spans="4:4" x14ac:dyDescent="0.3">
      <c r="D3815" s="181"/>
    </row>
    <row r="3816" spans="4:4" x14ac:dyDescent="0.3">
      <c r="D3816" s="181"/>
    </row>
    <row r="3817" spans="4:4" x14ac:dyDescent="0.3">
      <c r="D3817" s="181"/>
    </row>
    <row r="3818" spans="4:4" x14ac:dyDescent="0.3">
      <c r="D3818" s="181"/>
    </row>
    <row r="3819" spans="4:4" x14ac:dyDescent="0.3">
      <c r="D3819" s="181"/>
    </row>
    <row r="3820" spans="4:4" x14ac:dyDescent="0.3">
      <c r="D3820" s="181"/>
    </row>
    <row r="3821" spans="4:4" x14ac:dyDescent="0.3">
      <c r="D3821" s="181"/>
    </row>
    <row r="3822" spans="4:4" x14ac:dyDescent="0.3">
      <c r="D3822" s="181"/>
    </row>
    <row r="3823" spans="4:4" x14ac:dyDescent="0.3">
      <c r="D3823" s="181"/>
    </row>
    <row r="3824" spans="4:4" x14ac:dyDescent="0.3">
      <c r="D3824" s="181"/>
    </row>
    <row r="3825" spans="4:4" x14ac:dyDescent="0.3">
      <c r="D3825" s="181"/>
    </row>
    <row r="3826" spans="4:4" x14ac:dyDescent="0.3">
      <c r="D3826" s="181"/>
    </row>
    <row r="3827" spans="4:4" x14ac:dyDescent="0.3">
      <c r="D3827" s="181"/>
    </row>
    <row r="3828" spans="4:4" x14ac:dyDescent="0.3">
      <c r="D3828" s="181"/>
    </row>
    <row r="3829" spans="4:4" x14ac:dyDescent="0.3">
      <c r="D3829" s="181"/>
    </row>
    <row r="3830" spans="4:4" x14ac:dyDescent="0.3">
      <c r="D3830" s="181"/>
    </row>
    <row r="3831" spans="4:4" x14ac:dyDescent="0.3">
      <c r="D3831" s="181"/>
    </row>
    <row r="3832" spans="4:4" x14ac:dyDescent="0.3">
      <c r="D3832" s="181"/>
    </row>
    <row r="3833" spans="4:4" x14ac:dyDescent="0.3">
      <c r="D3833" s="181"/>
    </row>
    <row r="3834" spans="4:4" x14ac:dyDescent="0.3">
      <c r="D3834" s="181"/>
    </row>
    <row r="3835" spans="4:4" x14ac:dyDescent="0.3">
      <c r="D3835" s="181"/>
    </row>
    <row r="3836" spans="4:4" x14ac:dyDescent="0.3">
      <c r="D3836" s="181"/>
    </row>
    <row r="3837" spans="4:4" x14ac:dyDescent="0.3">
      <c r="D3837" s="181"/>
    </row>
    <row r="3838" spans="4:4" x14ac:dyDescent="0.3">
      <c r="D3838" s="181"/>
    </row>
    <row r="3839" spans="4:4" x14ac:dyDescent="0.3">
      <c r="D3839" s="181"/>
    </row>
    <row r="3840" spans="4:4" x14ac:dyDescent="0.3">
      <c r="D3840" s="181"/>
    </row>
    <row r="3841" spans="4:4" x14ac:dyDescent="0.3">
      <c r="D3841" s="181"/>
    </row>
    <row r="3842" spans="4:4" x14ac:dyDescent="0.3">
      <c r="D3842" s="181"/>
    </row>
    <row r="3843" spans="4:4" x14ac:dyDescent="0.3">
      <c r="D3843" s="181"/>
    </row>
    <row r="3844" spans="4:4" x14ac:dyDescent="0.3">
      <c r="D3844" s="181"/>
    </row>
    <row r="3845" spans="4:4" x14ac:dyDescent="0.3">
      <c r="D3845" s="181"/>
    </row>
    <row r="3846" spans="4:4" x14ac:dyDescent="0.3">
      <c r="D3846" s="181"/>
    </row>
    <row r="3847" spans="4:4" x14ac:dyDescent="0.3">
      <c r="D3847" s="181"/>
    </row>
    <row r="3848" spans="4:4" x14ac:dyDescent="0.3">
      <c r="D3848" s="181"/>
    </row>
    <row r="3849" spans="4:4" x14ac:dyDescent="0.3">
      <c r="D3849" s="181"/>
    </row>
    <row r="3850" spans="4:4" x14ac:dyDescent="0.3">
      <c r="D3850" s="181"/>
    </row>
    <row r="3851" spans="4:4" x14ac:dyDescent="0.3">
      <c r="D3851" s="181"/>
    </row>
    <row r="3852" spans="4:4" x14ac:dyDescent="0.3">
      <c r="D3852" s="181"/>
    </row>
    <row r="3853" spans="4:4" x14ac:dyDescent="0.3">
      <c r="D3853" s="181"/>
    </row>
    <row r="3854" spans="4:4" x14ac:dyDescent="0.3">
      <c r="D3854" s="181"/>
    </row>
    <row r="3855" spans="4:4" x14ac:dyDescent="0.3">
      <c r="D3855" s="181"/>
    </row>
    <row r="3856" spans="4:4" x14ac:dyDescent="0.3">
      <c r="D3856" s="181"/>
    </row>
    <row r="3857" spans="4:4" x14ac:dyDescent="0.3">
      <c r="D3857" s="181"/>
    </row>
    <row r="3858" spans="4:4" x14ac:dyDescent="0.3">
      <c r="D3858" s="181"/>
    </row>
    <row r="3859" spans="4:4" x14ac:dyDescent="0.3">
      <c r="D3859" s="181"/>
    </row>
    <row r="3860" spans="4:4" x14ac:dyDescent="0.3">
      <c r="D3860" s="181"/>
    </row>
    <row r="3861" spans="4:4" x14ac:dyDescent="0.3">
      <c r="D3861" s="181"/>
    </row>
    <row r="3862" spans="4:4" x14ac:dyDescent="0.3">
      <c r="D3862" s="181"/>
    </row>
    <row r="3863" spans="4:4" x14ac:dyDescent="0.3">
      <c r="D3863" s="181"/>
    </row>
    <row r="3864" spans="4:4" x14ac:dyDescent="0.3">
      <c r="D3864" s="181"/>
    </row>
    <row r="3865" spans="4:4" x14ac:dyDescent="0.3">
      <c r="D3865" s="181"/>
    </row>
    <row r="3866" spans="4:4" x14ac:dyDescent="0.3">
      <c r="D3866" s="181"/>
    </row>
    <row r="3867" spans="4:4" x14ac:dyDescent="0.3">
      <c r="D3867" s="181"/>
    </row>
    <row r="3868" spans="4:4" x14ac:dyDescent="0.3">
      <c r="D3868" s="181"/>
    </row>
    <row r="3869" spans="4:4" x14ac:dyDescent="0.3">
      <c r="D3869" s="181"/>
    </row>
    <row r="3870" spans="4:4" x14ac:dyDescent="0.3">
      <c r="D3870" s="181"/>
    </row>
    <row r="3871" spans="4:4" x14ac:dyDescent="0.3">
      <c r="D3871" s="181"/>
    </row>
    <row r="3872" spans="4:4" x14ac:dyDescent="0.3">
      <c r="D3872" s="181"/>
    </row>
    <row r="3873" spans="4:4" x14ac:dyDescent="0.3">
      <c r="D3873" s="181"/>
    </row>
    <row r="3874" spans="4:4" x14ac:dyDescent="0.3">
      <c r="D3874" s="181"/>
    </row>
    <row r="3875" spans="4:4" x14ac:dyDescent="0.3">
      <c r="D3875" s="181"/>
    </row>
    <row r="3876" spans="4:4" x14ac:dyDescent="0.3">
      <c r="D3876" s="181"/>
    </row>
    <row r="3877" spans="4:4" x14ac:dyDescent="0.3">
      <c r="D3877" s="181"/>
    </row>
    <row r="3878" spans="4:4" x14ac:dyDescent="0.3">
      <c r="D3878" s="181"/>
    </row>
    <row r="3879" spans="4:4" x14ac:dyDescent="0.3">
      <c r="D3879" s="181"/>
    </row>
    <row r="3880" spans="4:4" x14ac:dyDescent="0.3">
      <c r="D3880" s="181"/>
    </row>
    <row r="3881" spans="4:4" x14ac:dyDescent="0.3">
      <c r="D3881" s="181"/>
    </row>
    <row r="3882" spans="4:4" x14ac:dyDescent="0.3">
      <c r="D3882" s="181"/>
    </row>
    <row r="3883" spans="4:4" x14ac:dyDescent="0.3">
      <c r="D3883" s="181"/>
    </row>
    <row r="3884" spans="4:4" x14ac:dyDescent="0.3">
      <c r="D3884" s="181"/>
    </row>
    <row r="3885" spans="4:4" x14ac:dyDescent="0.3">
      <c r="D3885" s="181"/>
    </row>
    <row r="3886" spans="4:4" x14ac:dyDescent="0.3">
      <c r="D3886" s="181"/>
    </row>
    <row r="3887" spans="4:4" x14ac:dyDescent="0.3">
      <c r="D3887" s="181"/>
    </row>
    <row r="3888" spans="4:4" x14ac:dyDescent="0.3">
      <c r="D3888" s="181"/>
    </row>
    <row r="3889" spans="4:4" x14ac:dyDescent="0.3">
      <c r="D3889" s="181"/>
    </row>
    <row r="3890" spans="4:4" x14ac:dyDescent="0.3">
      <c r="D3890" s="181"/>
    </row>
    <row r="3891" spans="4:4" x14ac:dyDescent="0.3">
      <c r="D3891" s="181"/>
    </row>
    <row r="3892" spans="4:4" x14ac:dyDescent="0.3">
      <c r="D3892" s="181"/>
    </row>
    <row r="3893" spans="4:4" x14ac:dyDescent="0.3">
      <c r="D3893" s="181"/>
    </row>
    <row r="3894" spans="4:4" x14ac:dyDescent="0.3">
      <c r="D3894" s="181"/>
    </row>
    <row r="3895" spans="4:4" x14ac:dyDescent="0.3">
      <c r="D3895" s="181"/>
    </row>
    <row r="3896" spans="4:4" x14ac:dyDescent="0.3">
      <c r="D3896" s="181"/>
    </row>
    <row r="3897" spans="4:4" x14ac:dyDescent="0.3">
      <c r="D3897" s="181"/>
    </row>
    <row r="3898" spans="4:4" x14ac:dyDescent="0.3">
      <c r="D3898" s="181"/>
    </row>
    <row r="3899" spans="4:4" x14ac:dyDescent="0.3">
      <c r="D3899" s="181"/>
    </row>
    <row r="3900" spans="4:4" x14ac:dyDescent="0.3">
      <c r="D3900" s="181"/>
    </row>
    <row r="3901" spans="4:4" x14ac:dyDescent="0.3">
      <c r="D3901" s="181"/>
    </row>
    <row r="3902" spans="4:4" x14ac:dyDescent="0.3">
      <c r="D3902" s="181"/>
    </row>
    <row r="3903" spans="4:4" x14ac:dyDescent="0.3">
      <c r="D3903" s="181"/>
    </row>
    <row r="3904" spans="4:4" x14ac:dyDescent="0.3">
      <c r="D3904" s="181"/>
    </row>
    <row r="3905" spans="4:4" x14ac:dyDescent="0.3">
      <c r="D3905" s="181"/>
    </row>
    <row r="3906" spans="4:4" x14ac:dyDescent="0.3">
      <c r="D3906" s="181"/>
    </row>
    <row r="3907" spans="4:4" x14ac:dyDescent="0.3">
      <c r="D3907" s="181"/>
    </row>
    <row r="3908" spans="4:4" x14ac:dyDescent="0.3">
      <c r="D3908" s="181"/>
    </row>
    <row r="3909" spans="4:4" x14ac:dyDescent="0.3">
      <c r="D3909" s="181"/>
    </row>
    <row r="3910" spans="4:4" x14ac:dyDescent="0.3">
      <c r="D3910" s="181"/>
    </row>
    <row r="3911" spans="4:4" x14ac:dyDescent="0.3">
      <c r="D3911" s="181"/>
    </row>
    <row r="3912" spans="4:4" x14ac:dyDescent="0.3">
      <c r="D3912" s="181"/>
    </row>
    <row r="3913" spans="4:4" x14ac:dyDescent="0.3">
      <c r="D3913" s="181"/>
    </row>
    <row r="3914" spans="4:4" x14ac:dyDescent="0.3">
      <c r="D3914" s="181"/>
    </row>
    <row r="3915" spans="4:4" x14ac:dyDescent="0.3">
      <c r="D3915" s="181"/>
    </row>
    <row r="3916" spans="4:4" x14ac:dyDescent="0.3">
      <c r="D3916" s="181"/>
    </row>
    <row r="3917" spans="4:4" x14ac:dyDescent="0.3">
      <c r="D3917" s="181"/>
    </row>
    <row r="3918" spans="4:4" x14ac:dyDescent="0.3">
      <c r="D3918" s="181"/>
    </row>
    <row r="3919" spans="4:4" x14ac:dyDescent="0.3">
      <c r="D3919" s="181"/>
    </row>
    <row r="3920" spans="4:4" x14ac:dyDescent="0.3">
      <c r="D3920" s="181"/>
    </row>
    <row r="3921" spans="4:4" x14ac:dyDescent="0.3">
      <c r="D3921" s="181"/>
    </row>
    <row r="3922" spans="4:4" x14ac:dyDescent="0.3">
      <c r="D3922" s="181"/>
    </row>
    <row r="3923" spans="4:4" x14ac:dyDescent="0.3">
      <c r="D3923" s="181"/>
    </row>
    <row r="3924" spans="4:4" x14ac:dyDescent="0.3">
      <c r="D3924" s="181"/>
    </row>
    <row r="3925" spans="4:4" x14ac:dyDescent="0.3">
      <c r="D3925" s="181"/>
    </row>
    <row r="3926" spans="4:4" x14ac:dyDescent="0.3">
      <c r="D3926" s="181"/>
    </row>
    <row r="3927" spans="4:4" x14ac:dyDescent="0.3">
      <c r="D3927" s="181"/>
    </row>
    <row r="3928" spans="4:4" x14ac:dyDescent="0.3">
      <c r="D3928" s="181"/>
    </row>
    <row r="3929" spans="4:4" x14ac:dyDescent="0.3">
      <c r="D3929" s="181"/>
    </row>
    <row r="3930" spans="4:4" x14ac:dyDescent="0.3">
      <c r="D3930" s="181"/>
    </row>
    <row r="3931" spans="4:4" x14ac:dyDescent="0.3">
      <c r="D3931" s="181"/>
    </row>
    <row r="3932" spans="4:4" x14ac:dyDescent="0.3">
      <c r="D3932" s="181"/>
    </row>
    <row r="3933" spans="4:4" x14ac:dyDescent="0.3">
      <c r="D3933" s="181"/>
    </row>
    <row r="3934" spans="4:4" x14ac:dyDescent="0.3">
      <c r="D3934" s="181"/>
    </row>
    <row r="3935" spans="4:4" x14ac:dyDescent="0.3">
      <c r="D3935" s="181"/>
    </row>
    <row r="3936" spans="4:4" x14ac:dyDescent="0.3">
      <c r="D3936" s="181"/>
    </row>
    <row r="3937" spans="4:4" x14ac:dyDescent="0.3">
      <c r="D3937" s="181"/>
    </row>
    <row r="3938" spans="4:4" x14ac:dyDescent="0.3">
      <c r="D3938" s="181"/>
    </row>
    <row r="3939" spans="4:4" x14ac:dyDescent="0.3">
      <c r="D3939" s="181"/>
    </row>
    <row r="3940" spans="4:4" x14ac:dyDescent="0.3">
      <c r="D3940" s="181"/>
    </row>
    <row r="3941" spans="4:4" x14ac:dyDescent="0.3">
      <c r="D3941" s="181"/>
    </row>
    <row r="3942" spans="4:4" x14ac:dyDescent="0.3">
      <c r="D3942" s="181"/>
    </row>
    <row r="3943" spans="4:4" x14ac:dyDescent="0.3">
      <c r="D3943" s="181"/>
    </row>
    <row r="3944" spans="4:4" x14ac:dyDescent="0.3">
      <c r="D3944" s="181"/>
    </row>
    <row r="3945" spans="4:4" x14ac:dyDescent="0.3">
      <c r="D3945" s="181"/>
    </row>
    <row r="3946" spans="4:4" x14ac:dyDescent="0.3">
      <c r="D3946" s="181"/>
    </row>
    <row r="3947" spans="4:4" x14ac:dyDescent="0.3">
      <c r="D3947" s="181"/>
    </row>
    <row r="3948" spans="4:4" x14ac:dyDescent="0.3">
      <c r="D3948" s="181"/>
    </row>
    <row r="3949" spans="4:4" x14ac:dyDescent="0.3">
      <c r="D3949" s="181"/>
    </row>
    <row r="3950" spans="4:4" x14ac:dyDescent="0.3">
      <c r="D3950" s="181"/>
    </row>
    <row r="3951" spans="4:4" x14ac:dyDescent="0.3">
      <c r="D3951" s="181"/>
    </row>
    <row r="3952" spans="4:4" x14ac:dyDescent="0.3">
      <c r="D3952" s="181"/>
    </row>
    <row r="3953" spans="4:4" x14ac:dyDescent="0.3">
      <c r="D3953" s="181"/>
    </row>
    <row r="3954" spans="4:4" x14ac:dyDescent="0.3">
      <c r="D3954" s="181"/>
    </row>
    <row r="3955" spans="4:4" x14ac:dyDescent="0.3">
      <c r="D3955" s="181"/>
    </row>
    <row r="3956" spans="4:4" x14ac:dyDescent="0.3">
      <c r="D3956" s="181"/>
    </row>
    <row r="3957" spans="4:4" x14ac:dyDescent="0.3">
      <c r="D3957" s="181"/>
    </row>
    <row r="3958" spans="4:4" x14ac:dyDescent="0.3">
      <c r="D3958" s="181"/>
    </row>
    <row r="3959" spans="4:4" x14ac:dyDescent="0.3">
      <c r="D3959" s="181"/>
    </row>
    <row r="3960" spans="4:4" x14ac:dyDescent="0.3">
      <c r="D3960" s="181"/>
    </row>
    <row r="3961" spans="4:4" x14ac:dyDescent="0.3">
      <c r="D3961" s="181"/>
    </row>
    <row r="3962" spans="4:4" x14ac:dyDescent="0.3">
      <c r="D3962" s="181"/>
    </row>
    <row r="3963" spans="4:4" x14ac:dyDescent="0.3">
      <c r="D3963" s="181"/>
    </row>
    <row r="3964" spans="4:4" x14ac:dyDescent="0.3">
      <c r="D3964" s="181"/>
    </row>
    <row r="3965" spans="4:4" x14ac:dyDescent="0.3">
      <c r="D3965" s="181"/>
    </row>
    <row r="3966" spans="4:4" x14ac:dyDescent="0.3">
      <c r="D3966" s="181"/>
    </row>
    <row r="3967" spans="4:4" x14ac:dyDescent="0.3">
      <c r="D3967" s="181"/>
    </row>
    <row r="3968" spans="4:4" x14ac:dyDescent="0.3">
      <c r="D3968" s="181"/>
    </row>
    <row r="3969" spans="4:4" x14ac:dyDescent="0.3">
      <c r="D3969" s="181"/>
    </row>
    <row r="3970" spans="4:4" x14ac:dyDescent="0.3">
      <c r="D3970" s="181"/>
    </row>
    <row r="3971" spans="4:4" x14ac:dyDescent="0.3">
      <c r="D3971" s="181"/>
    </row>
    <row r="3972" spans="4:4" x14ac:dyDescent="0.3">
      <c r="D3972" s="181"/>
    </row>
    <row r="3973" spans="4:4" x14ac:dyDescent="0.3">
      <c r="D3973" s="181"/>
    </row>
    <row r="3974" spans="4:4" x14ac:dyDescent="0.3">
      <c r="D3974" s="181"/>
    </row>
    <row r="3975" spans="4:4" x14ac:dyDescent="0.3">
      <c r="D3975" s="181"/>
    </row>
    <row r="3976" spans="4:4" x14ac:dyDescent="0.3">
      <c r="D3976" s="181"/>
    </row>
    <row r="3977" spans="4:4" x14ac:dyDescent="0.3">
      <c r="D3977" s="181"/>
    </row>
    <row r="3978" spans="4:4" x14ac:dyDescent="0.3">
      <c r="D3978" s="181"/>
    </row>
    <row r="3979" spans="4:4" x14ac:dyDescent="0.3">
      <c r="D3979" s="181"/>
    </row>
    <row r="3980" spans="4:4" x14ac:dyDescent="0.3">
      <c r="D3980" s="181"/>
    </row>
    <row r="3981" spans="4:4" x14ac:dyDescent="0.3">
      <c r="D3981" s="181"/>
    </row>
    <row r="3982" spans="4:4" x14ac:dyDescent="0.3">
      <c r="D3982" s="181"/>
    </row>
    <row r="3983" spans="4:4" x14ac:dyDescent="0.3">
      <c r="D3983" s="181"/>
    </row>
    <row r="3984" spans="4:4" x14ac:dyDescent="0.3">
      <c r="D3984" s="181"/>
    </row>
    <row r="3985" spans="4:4" x14ac:dyDescent="0.3">
      <c r="D3985" s="181"/>
    </row>
    <row r="3986" spans="4:4" x14ac:dyDescent="0.3">
      <c r="D3986" s="181"/>
    </row>
    <row r="3987" spans="4:4" x14ac:dyDescent="0.3">
      <c r="D3987" s="181"/>
    </row>
    <row r="3988" spans="4:4" x14ac:dyDescent="0.3">
      <c r="D3988" s="181"/>
    </row>
    <row r="3989" spans="4:4" x14ac:dyDescent="0.3">
      <c r="D3989" s="181"/>
    </row>
    <row r="3990" spans="4:4" x14ac:dyDescent="0.3">
      <c r="D3990" s="181"/>
    </row>
    <row r="3991" spans="4:4" x14ac:dyDescent="0.3">
      <c r="D3991" s="181"/>
    </row>
    <row r="3992" spans="4:4" x14ac:dyDescent="0.3">
      <c r="D3992" s="181"/>
    </row>
    <row r="3993" spans="4:4" x14ac:dyDescent="0.3">
      <c r="D3993" s="181"/>
    </row>
    <row r="3994" spans="4:4" x14ac:dyDescent="0.3">
      <c r="D3994" s="181"/>
    </row>
    <row r="3995" spans="4:4" x14ac:dyDescent="0.3">
      <c r="D3995" s="181"/>
    </row>
    <row r="3996" spans="4:4" x14ac:dyDescent="0.3">
      <c r="D3996" s="181"/>
    </row>
    <row r="3997" spans="4:4" x14ac:dyDescent="0.3">
      <c r="D3997" s="181"/>
    </row>
    <row r="3998" spans="4:4" x14ac:dyDescent="0.3">
      <c r="D3998" s="181"/>
    </row>
    <row r="3999" spans="4:4" x14ac:dyDescent="0.3">
      <c r="D3999" s="181"/>
    </row>
    <row r="4000" spans="4:4" x14ac:dyDescent="0.3">
      <c r="D4000" s="181"/>
    </row>
    <row r="4001" spans="4:4" x14ac:dyDescent="0.3">
      <c r="D4001" s="181"/>
    </row>
    <row r="4002" spans="4:4" x14ac:dyDescent="0.3">
      <c r="D4002" s="181"/>
    </row>
    <row r="4003" spans="4:4" x14ac:dyDescent="0.3">
      <c r="D4003" s="181"/>
    </row>
    <row r="4004" spans="4:4" x14ac:dyDescent="0.3">
      <c r="D4004" s="181"/>
    </row>
    <row r="4005" spans="4:4" x14ac:dyDescent="0.3">
      <c r="D4005" s="181"/>
    </row>
    <row r="4006" spans="4:4" x14ac:dyDescent="0.3">
      <c r="D4006" s="181"/>
    </row>
    <row r="4007" spans="4:4" x14ac:dyDescent="0.3">
      <c r="D4007" s="181"/>
    </row>
    <row r="4008" spans="4:4" x14ac:dyDescent="0.3">
      <c r="D4008" s="181"/>
    </row>
    <row r="4009" spans="4:4" x14ac:dyDescent="0.3">
      <c r="D4009" s="181"/>
    </row>
    <row r="4010" spans="4:4" x14ac:dyDescent="0.3">
      <c r="D4010" s="181"/>
    </row>
    <row r="4011" spans="4:4" x14ac:dyDescent="0.3">
      <c r="D4011" s="181"/>
    </row>
    <row r="4012" spans="4:4" x14ac:dyDescent="0.3">
      <c r="D4012" s="181"/>
    </row>
    <row r="4013" spans="4:4" x14ac:dyDescent="0.3">
      <c r="D4013" s="181"/>
    </row>
    <row r="4014" spans="4:4" x14ac:dyDescent="0.3">
      <c r="D4014" s="181"/>
    </row>
    <row r="4015" spans="4:4" x14ac:dyDescent="0.3">
      <c r="D4015" s="181"/>
    </row>
    <row r="4016" spans="4:4" x14ac:dyDescent="0.3">
      <c r="D4016" s="181"/>
    </row>
    <row r="4017" spans="4:4" x14ac:dyDescent="0.3">
      <c r="D4017" s="181"/>
    </row>
    <row r="4018" spans="4:4" x14ac:dyDescent="0.3">
      <c r="D4018" s="181"/>
    </row>
    <row r="4019" spans="4:4" x14ac:dyDescent="0.3">
      <c r="D4019" s="181"/>
    </row>
    <row r="4020" spans="4:4" x14ac:dyDescent="0.3">
      <c r="D4020" s="181"/>
    </row>
    <row r="4021" spans="4:4" x14ac:dyDescent="0.3">
      <c r="D4021" s="181"/>
    </row>
    <row r="4022" spans="4:4" x14ac:dyDescent="0.3">
      <c r="D4022" s="181"/>
    </row>
    <row r="4023" spans="4:4" x14ac:dyDescent="0.3">
      <c r="D4023" s="181"/>
    </row>
    <row r="4024" spans="4:4" x14ac:dyDescent="0.3">
      <c r="D4024" s="181"/>
    </row>
    <row r="4025" spans="4:4" x14ac:dyDescent="0.3">
      <c r="D4025" s="181"/>
    </row>
    <row r="4026" spans="4:4" x14ac:dyDescent="0.3">
      <c r="D4026" s="181"/>
    </row>
    <row r="4027" spans="4:4" x14ac:dyDescent="0.3">
      <c r="D4027" s="181"/>
    </row>
    <row r="4028" spans="4:4" x14ac:dyDescent="0.3">
      <c r="D4028" s="181"/>
    </row>
    <row r="4029" spans="4:4" x14ac:dyDescent="0.3">
      <c r="D4029" s="181"/>
    </row>
    <row r="4030" spans="4:4" x14ac:dyDescent="0.3">
      <c r="D4030" s="181"/>
    </row>
    <row r="4031" spans="4:4" x14ac:dyDescent="0.3">
      <c r="D4031" s="181"/>
    </row>
    <row r="4032" spans="4:4" x14ac:dyDescent="0.3">
      <c r="D4032" s="181"/>
    </row>
    <row r="4033" spans="4:4" x14ac:dyDescent="0.3">
      <c r="D4033" s="181"/>
    </row>
    <row r="4034" spans="4:4" x14ac:dyDescent="0.3">
      <c r="D4034" s="181"/>
    </row>
    <row r="4035" spans="4:4" x14ac:dyDescent="0.3">
      <c r="D4035" s="181"/>
    </row>
    <row r="4036" spans="4:4" x14ac:dyDescent="0.3">
      <c r="D4036" s="181"/>
    </row>
    <row r="4037" spans="4:4" x14ac:dyDescent="0.3">
      <c r="D4037" s="181"/>
    </row>
    <row r="4038" spans="4:4" x14ac:dyDescent="0.3">
      <c r="D4038" s="181"/>
    </row>
    <row r="4039" spans="4:4" x14ac:dyDescent="0.3">
      <c r="D4039" s="181"/>
    </row>
    <row r="4040" spans="4:4" x14ac:dyDescent="0.3">
      <c r="D4040" s="181"/>
    </row>
    <row r="4041" spans="4:4" x14ac:dyDescent="0.3">
      <c r="D4041" s="181"/>
    </row>
    <row r="4042" spans="4:4" x14ac:dyDescent="0.3">
      <c r="D4042" s="181"/>
    </row>
    <row r="4043" spans="4:4" x14ac:dyDescent="0.3">
      <c r="D4043" s="181"/>
    </row>
    <row r="4044" spans="4:4" x14ac:dyDescent="0.3">
      <c r="D4044" s="181"/>
    </row>
    <row r="4045" spans="4:4" x14ac:dyDescent="0.3">
      <c r="D4045" s="181"/>
    </row>
    <row r="4046" spans="4:4" x14ac:dyDescent="0.3">
      <c r="D4046" s="181"/>
    </row>
    <row r="4047" spans="4:4" x14ac:dyDescent="0.3">
      <c r="D4047" s="181"/>
    </row>
    <row r="4048" spans="4:4" x14ac:dyDescent="0.3">
      <c r="D4048" s="181"/>
    </row>
    <row r="4049" spans="4:4" x14ac:dyDescent="0.3">
      <c r="D4049" s="181"/>
    </row>
    <row r="4050" spans="4:4" x14ac:dyDescent="0.3">
      <c r="D4050" s="181"/>
    </row>
    <row r="4051" spans="4:4" x14ac:dyDescent="0.3">
      <c r="D4051" s="181"/>
    </row>
    <row r="4052" spans="4:4" x14ac:dyDescent="0.3">
      <c r="D4052" s="181"/>
    </row>
    <row r="4053" spans="4:4" x14ac:dyDescent="0.3">
      <c r="D4053" s="181"/>
    </row>
    <row r="4054" spans="4:4" x14ac:dyDescent="0.3">
      <c r="D4054" s="181"/>
    </row>
    <row r="4055" spans="4:4" x14ac:dyDescent="0.3">
      <c r="D4055" s="181"/>
    </row>
    <row r="4056" spans="4:4" x14ac:dyDescent="0.3">
      <c r="D4056" s="181"/>
    </row>
    <row r="4057" spans="4:4" x14ac:dyDescent="0.3">
      <c r="D4057" s="181"/>
    </row>
    <row r="4058" spans="4:4" x14ac:dyDescent="0.3">
      <c r="D4058" s="181"/>
    </row>
    <row r="4059" spans="4:4" x14ac:dyDescent="0.3">
      <c r="D4059" s="181"/>
    </row>
    <row r="4060" spans="4:4" x14ac:dyDescent="0.3">
      <c r="D4060" s="181"/>
    </row>
    <row r="4061" spans="4:4" x14ac:dyDescent="0.3">
      <c r="D4061" s="181"/>
    </row>
    <row r="4062" spans="4:4" x14ac:dyDescent="0.3">
      <c r="D4062" s="181"/>
    </row>
    <row r="4063" spans="4:4" x14ac:dyDescent="0.3">
      <c r="D4063" s="181"/>
    </row>
    <row r="4064" spans="4:4" x14ac:dyDescent="0.3">
      <c r="D4064" s="181"/>
    </row>
    <row r="4065" spans="4:4" x14ac:dyDescent="0.3">
      <c r="D4065" s="181"/>
    </row>
    <row r="4066" spans="4:4" x14ac:dyDescent="0.3">
      <c r="D4066" s="181"/>
    </row>
    <row r="4067" spans="4:4" x14ac:dyDescent="0.3">
      <c r="D4067" s="181"/>
    </row>
    <row r="4068" spans="4:4" x14ac:dyDescent="0.3">
      <c r="D4068" s="181"/>
    </row>
    <row r="4069" spans="4:4" x14ac:dyDescent="0.3">
      <c r="D4069" s="181"/>
    </row>
    <row r="4070" spans="4:4" x14ac:dyDescent="0.3">
      <c r="D4070" s="181"/>
    </row>
    <row r="4071" spans="4:4" x14ac:dyDescent="0.3">
      <c r="D4071" s="181"/>
    </row>
    <row r="4072" spans="4:4" x14ac:dyDescent="0.3">
      <c r="D4072" s="181"/>
    </row>
    <row r="4073" spans="4:4" x14ac:dyDescent="0.3">
      <c r="D4073" s="181"/>
    </row>
    <row r="4074" spans="4:4" x14ac:dyDescent="0.3">
      <c r="D4074" s="181"/>
    </row>
    <row r="4075" spans="4:4" x14ac:dyDescent="0.3">
      <c r="D4075" s="181"/>
    </row>
    <row r="4076" spans="4:4" x14ac:dyDescent="0.3">
      <c r="D4076" s="181"/>
    </row>
    <row r="4077" spans="4:4" x14ac:dyDescent="0.3">
      <c r="D4077" s="181"/>
    </row>
    <row r="4078" spans="4:4" x14ac:dyDescent="0.3">
      <c r="D4078" s="181"/>
    </row>
    <row r="4079" spans="4:4" x14ac:dyDescent="0.3">
      <c r="D4079" s="181"/>
    </row>
    <row r="4080" spans="4:4" x14ac:dyDescent="0.3">
      <c r="D4080" s="181"/>
    </row>
    <row r="4081" spans="4:4" x14ac:dyDescent="0.3">
      <c r="D4081" s="181"/>
    </row>
    <row r="4082" spans="4:4" x14ac:dyDescent="0.3">
      <c r="D4082" s="181"/>
    </row>
    <row r="4083" spans="4:4" x14ac:dyDescent="0.3">
      <c r="D4083" s="181"/>
    </row>
    <row r="4084" spans="4:4" x14ac:dyDescent="0.3">
      <c r="D4084" s="181"/>
    </row>
    <row r="4085" spans="4:4" x14ac:dyDescent="0.3">
      <c r="D4085" s="181"/>
    </row>
    <row r="4086" spans="4:4" x14ac:dyDescent="0.3">
      <c r="D4086" s="181"/>
    </row>
    <row r="4087" spans="4:4" x14ac:dyDescent="0.3">
      <c r="D4087" s="181"/>
    </row>
    <row r="4088" spans="4:4" x14ac:dyDescent="0.3">
      <c r="D4088" s="181"/>
    </row>
    <row r="4089" spans="4:4" x14ac:dyDescent="0.3">
      <c r="D4089" s="181"/>
    </row>
    <row r="4090" spans="4:4" x14ac:dyDescent="0.3">
      <c r="D4090" s="181"/>
    </row>
    <row r="4091" spans="4:4" x14ac:dyDescent="0.3">
      <c r="D4091" s="181"/>
    </row>
    <row r="4092" spans="4:4" x14ac:dyDescent="0.3">
      <c r="D4092" s="181"/>
    </row>
    <row r="4093" spans="4:4" x14ac:dyDescent="0.3">
      <c r="D4093" s="181"/>
    </row>
    <row r="4094" spans="4:4" x14ac:dyDescent="0.3">
      <c r="D4094" s="181"/>
    </row>
    <row r="4095" spans="4:4" x14ac:dyDescent="0.3">
      <c r="D4095" s="181"/>
    </row>
    <row r="4096" spans="4:4" x14ac:dyDescent="0.3">
      <c r="D4096" s="181"/>
    </row>
    <row r="4097" spans="4:4" x14ac:dyDescent="0.3">
      <c r="D4097" s="181"/>
    </row>
    <row r="4098" spans="4:4" x14ac:dyDescent="0.3">
      <c r="D4098" s="181"/>
    </row>
    <row r="4099" spans="4:4" x14ac:dyDescent="0.3">
      <c r="D4099" s="181"/>
    </row>
    <row r="4100" spans="4:4" x14ac:dyDescent="0.3">
      <c r="D4100" s="181"/>
    </row>
    <row r="4101" spans="4:4" x14ac:dyDescent="0.3">
      <c r="D4101" s="181"/>
    </row>
    <row r="4102" spans="4:4" x14ac:dyDescent="0.3">
      <c r="D4102" s="181"/>
    </row>
    <row r="4103" spans="4:4" x14ac:dyDescent="0.3">
      <c r="D4103" s="181"/>
    </row>
    <row r="4104" spans="4:4" x14ac:dyDescent="0.3">
      <c r="D4104" s="181"/>
    </row>
    <row r="4105" spans="4:4" x14ac:dyDescent="0.3">
      <c r="D4105" s="181"/>
    </row>
    <row r="4106" spans="4:4" x14ac:dyDescent="0.3">
      <c r="D4106" s="181"/>
    </row>
    <row r="4107" spans="4:4" x14ac:dyDescent="0.3">
      <c r="D4107" s="181"/>
    </row>
    <row r="4108" spans="4:4" x14ac:dyDescent="0.3">
      <c r="D4108" s="181"/>
    </row>
    <row r="4109" spans="4:4" x14ac:dyDescent="0.3">
      <c r="D4109" s="181"/>
    </row>
    <row r="4110" spans="4:4" x14ac:dyDescent="0.3">
      <c r="D4110" s="181"/>
    </row>
    <row r="4111" spans="4:4" x14ac:dyDescent="0.3">
      <c r="D4111" s="181"/>
    </row>
    <row r="4112" spans="4:4" x14ac:dyDescent="0.3">
      <c r="D4112" s="181"/>
    </row>
    <row r="4113" spans="4:4" x14ac:dyDescent="0.3">
      <c r="D4113" s="181"/>
    </row>
    <row r="4114" spans="4:4" x14ac:dyDescent="0.3">
      <c r="D4114" s="181"/>
    </row>
    <row r="4115" spans="4:4" x14ac:dyDescent="0.3">
      <c r="D4115" s="181"/>
    </row>
    <row r="4116" spans="4:4" x14ac:dyDescent="0.3">
      <c r="D4116" s="181"/>
    </row>
    <row r="4117" spans="4:4" x14ac:dyDescent="0.3">
      <c r="D4117" s="181"/>
    </row>
    <row r="4118" spans="4:4" x14ac:dyDescent="0.3">
      <c r="D4118" s="181"/>
    </row>
    <row r="4119" spans="4:4" x14ac:dyDescent="0.3">
      <c r="D4119" s="181"/>
    </row>
    <row r="4120" spans="4:4" x14ac:dyDescent="0.3">
      <c r="D4120" s="181"/>
    </row>
    <row r="4121" spans="4:4" x14ac:dyDescent="0.3">
      <c r="D4121" s="181"/>
    </row>
    <row r="4122" spans="4:4" x14ac:dyDescent="0.3">
      <c r="D4122" s="181"/>
    </row>
    <row r="4123" spans="4:4" x14ac:dyDescent="0.3">
      <c r="D4123" s="181"/>
    </row>
    <row r="4124" spans="4:4" x14ac:dyDescent="0.3">
      <c r="D4124" s="181"/>
    </row>
    <row r="4125" spans="4:4" x14ac:dyDescent="0.3">
      <c r="D4125" s="181"/>
    </row>
    <row r="4126" spans="4:4" x14ac:dyDescent="0.3">
      <c r="D4126" s="181"/>
    </row>
    <row r="4127" spans="4:4" x14ac:dyDescent="0.3">
      <c r="D4127" s="181"/>
    </row>
    <row r="4128" spans="4:4" x14ac:dyDescent="0.3">
      <c r="D4128" s="181"/>
    </row>
    <row r="4129" spans="4:4" x14ac:dyDescent="0.3">
      <c r="D4129" s="181"/>
    </row>
    <row r="4130" spans="4:4" x14ac:dyDescent="0.3">
      <c r="D4130" s="181"/>
    </row>
    <row r="4131" spans="4:4" x14ac:dyDescent="0.3">
      <c r="D4131" s="181"/>
    </row>
    <row r="4132" spans="4:4" x14ac:dyDescent="0.3">
      <c r="D4132" s="181"/>
    </row>
    <row r="4133" spans="4:4" x14ac:dyDescent="0.3">
      <c r="D4133" s="181"/>
    </row>
    <row r="4134" spans="4:4" x14ac:dyDescent="0.3">
      <c r="D4134" s="181"/>
    </row>
    <row r="4135" spans="4:4" x14ac:dyDescent="0.3">
      <c r="D4135" s="181"/>
    </row>
    <row r="4136" spans="4:4" x14ac:dyDescent="0.3">
      <c r="D4136" s="181"/>
    </row>
    <row r="4137" spans="4:4" x14ac:dyDescent="0.3">
      <c r="D4137" s="181"/>
    </row>
    <row r="4138" spans="4:4" x14ac:dyDescent="0.3">
      <c r="D4138" s="181"/>
    </row>
    <row r="4139" spans="4:4" x14ac:dyDescent="0.3">
      <c r="D4139" s="181"/>
    </row>
    <row r="4140" spans="4:4" x14ac:dyDescent="0.3">
      <c r="D4140" s="181"/>
    </row>
    <row r="4141" spans="4:4" x14ac:dyDescent="0.3">
      <c r="D4141" s="181"/>
    </row>
    <row r="4142" spans="4:4" x14ac:dyDescent="0.3">
      <c r="D4142" s="181"/>
    </row>
    <row r="4143" spans="4:4" x14ac:dyDescent="0.3">
      <c r="D4143" s="181"/>
    </row>
    <row r="4144" spans="4:4" x14ac:dyDescent="0.3">
      <c r="D4144" s="181"/>
    </row>
    <row r="4145" spans="4:4" x14ac:dyDescent="0.3">
      <c r="D4145" s="181"/>
    </row>
    <row r="4146" spans="4:4" x14ac:dyDescent="0.3">
      <c r="D4146" s="181"/>
    </row>
    <row r="4147" spans="4:4" x14ac:dyDescent="0.3">
      <c r="D4147" s="181"/>
    </row>
    <row r="4148" spans="4:4" x14ac:dyDescent="0.3">
      <c r="D4148" s="181"/>
    </row>
    <row r="4149" spans="4:4" x14ac:dyDescent="0.3">
      <c r="D4149" s="181"/>
    </row>
    <row r="4150" spans="4:4" x14ac:dyDescent="0.3">
      <c r="D4150" s="181"/>
    </row>
    <row r="4151" spans="4:4" x14ac:dyDescent="0.3">
      <c r="D4151" s="181"/>
    </row>
    <row r="4152" spans="4:4" x14ac:dyDescent="0.3">
      <c r="D4152" s="181"/>
    </row>
    <row r="4153" spans="4:4" x14ac:dyDescent="0.3">
      <c r="D4153" s="181"/>
    </row>
    <row r="4154" spans="4:4" x14ac:dyDescent="0.3">
      <c r="D4154" s="181"/>
    </row>
    <row r="4155" spans="4:4" x14ac:dyDescent="0.3">
      <c r="D4155" s="181"/>
    </row>
    <row r="4156" spans="4:4" x14ac:dyDescent="0.3">
      <c r="D4156" s="181"/>
    </row>
    <row r="4157" spans="4:4" x14ac:dyDescent="0.3">
      <c r="D4157" s="181"/>
    </row>
    <row r="4158" spans="4:4" x14ac:dyDescent="0.3">
      <c r="D4158" s="181"/>
    </row>
    <row r="4159" spans="4:4" x14ac:dyDescent="0.3">
      <c r="D4159" s="181"/>
    </row>
    <row r="4160" spans="4:4" x14ac:dyDescent="0.3">
      <c r="D4160" s="181"/>
    </row>
    <row r="4161" spans="4:4" x14ac:dyDescent="0.3">
      <c r="D4161" s="181"/>
    </row>
    <row r="4162" spans="4:4" x14ac:dyDescent="0.3">
      <c r="D4162" s="181"/>
    </row>
    <row r="4163" spans="4:4" x14ac:dyDescent="0.3">
      <c r="D4163" s="181"/>
    </row>
    <row r="4164" spans="4:4" x14ac:dyDescent="0.3">
      <c r="D4164" s="181"/>
    </row>
    <row r="4165" spans="4:4" x14ac:dyDescent="0.3">
      <c r="D4165" s="181"/>
    </row>
    <row r="4166" spans="4:4" x14ac:dyDescent="0.3">
      <c r="D4166" s="181"/>
    </row>
    <row r="4167" spans="4:4" x14ac:dyDescent="0.3">
      <c r="D4167" s="181"/>
    </row>
    <row r="4168" spans="4:4" x14ac:dyDescent="0.3">
      <c r="D4168" s="181"/>
    </row>
    <row r="4169" spans="4:4" x14ac:dyDescent="0.3">
      <c r="D4169" s="181"/>
    </row>
    <row r="4170" spans="4:4" x14ac:dyDescent="0.3">
      <c r="D4170" s="181"/>
    </row>
    <row r="4171" spans="4:4" x14ac:dyDescent="0.3">
      <c r="D4171" s="181"/>
    </row>
    <row r="4172" spans="4:4" x14ac:dyDescent="0.3">
      <c r="D4172" s="181"/>
    </row>
    <row r="4173" spans="4:4" x14ac:dyDescent="0.3">
      <c r="D4173" s="181"/>
    </row>
    <row r="4174" spans="4:4" x14ac:dyDescent="0.3">
      <c r="D4174" s="181"/>
    </row>
    <row r="4175" spans="4:4" x14ac:dyDescent="0.3">
      <c r="D4175" s="181"/>
    </row>
    <row r="4176" spans="4:4" x14ac:dyDescent="0.3">
      <c r="D4176" s="181"/>
    </row>
    <row r="4177" spans="4:4" x14ac:dyDescent="0.3">
      <c r="D4177" s="181"/>
    </row>
    <row r="4178" spans="4:4" x14ac:dyDescent="0.3">
      <c r="D4178" s="181"/>
    </row>
    <row r="4179" spans="4:4" x14ac:dyDescent="0.3">
      <c r="D4179" s="181"/>
    </row>
    <row r="4180" spans="4:4" x14ac:dyDescent="0.3">
      <c r="D4180" s="181"/>
    </row>
    <row r="4181" spans="4:4" x14ac:dyDescent="0.3">
      <c r="D4181" s="181"/>
    </row>
    <row r="4182" spans="4:4" x14ac:dyDescent="0.3">
      <c r="D4182" s="181"/>
    </row>
    <row r="4183" spans="4:4" x14ac:dyDescent="0.3">
      <c r="D4183" s="181"/>
    </row>
    <row r="4184" spans="4:4" x14ac:dyDescent="0.3">
      <c r="D4184" s="181"/>
    </row>
    <row r="4185" spans="4:4" x14ac:dyDescent="0.3">
      <c r="D4185" s="181"/>
    </row>
    <row r="4186" spans="4:4" x14ac:dyDescent="0.3">
      <c r="D4186" s="181"/>
    </row>
    <row r="4187" spans="4:4" x14ac:dyDescent="0.3">
      <c r="D4187" s="181"/>
    </row>
    <row r="4188" spans="4:4" x14ac:dyDescent="0.3">
      <c r="D4188" s="181"/>
    </row>
    <row r="4189" spans="4:4" x14ac:dyDescent="0.3">
      <c r="D4189" s="181"/>
    </row>
    <row r="4190" spans="4:4" x14ac:dyDescent="0.3">
      <c r="D4190" s="181"/>
    </row>
    <row r="4191" spans="4:4" x14ac:dyDescent="0.3">
      <c r="D4191" s="181"/>
    </row>
    <row r="4192" spans="4:4" x14ac:dyDescent="0.3">
      <c r="D4192" s="181"/>
    </row>
    <row r="4193" spans="4:4" x14ac:dyDescent="0.3">
      <c r="D4193" s="181"/>
    </row>
    <row r="4194" spans="4:4" x14ac:dyDescent="0.3">
      <c r="D4194" s="181"/>
    </row>
    <row r="4195" spans="4:4" x14ac:dyDescent="0.3">
      <c r="D4195" s="181"/>
    </row>
    <row r="4196" spans="4:4" x14ac:dyDescent="0.3">
      <c r="D4196" s="181"/>
    </row>
    <row r="4197" spans="4:4" x14ac:dyDescent="0.3">
      <c r="D4197" s="181"/>
    </row>
    <row r="4198" spans="4:4" x14ac:dyDescent="0.3">
      <c r="D4198" s="181"/>
    </row>
    <row r="4199" spans="4:4" x14ac:dyDescent="0.3">
      <c r="D4199" s="181"/>
    </row>
    <row r="4200" spans="4:4" x14ac:dyDescent="0.3">
      <c r="D4200" s="181"/>
    </row>
    <row r="4201" spans="4:4" x14ac:dyDescent="0.3">
      <c r="D4201" s="181"/>
    </row>
    <row r="4202" spans="4:4" x14ac:dyDescent="0.3">
      <c r="D4202" s="181"/>
    </row>
    <row r="4203" spans="4:4" x14ac:dyDescent="0.3">
      <c r="D4203" s="181"/>
    </row>
    <row r="4204" spans="4:4" x14ac:dyDescent="0.3">
      <c r="D4204" s="181"/>
    </row>
    <row r="4205" spans="4:4" x14ac:dyDescent="0.3">
      <c r="D4205" s="181"/>
    </row>
    <row r="4206" spans="4:4" x14ac:dyDescent="0.3">
      <c r="D4206" s="181"/>
    </row>
    <row r="4207" spans="4:4" x14ac:dyDescent="0.3">
      <c r="D4207" s="181"/>
    </row>
    <row r="4208" spans="4:4" x14ac:dyDescent="0.3">
      <c r="D4208" s="181"/>
    </row>
    <row r="4209" spans="4:4" x14ac:dyDescent="0.3">
      <c r="D4209" s="181"/>
    </row>
    <row r="4210" spans="4:4" x14ac:dyDescent="0.3">
      <c r="D4210" s="181"/>
    </row>
    <row r="4211" spans="4:4" x14ac:dyDescent="0.3">
      <c r="D4211" s="181"/>
    </row>
    <row r="4212" spans="4:4" x14ac:dyDescent="0.3">
      <c r="D4212" s="181"/>
    </row>
    <row r="4213" spans="4:4" x14ac:dyDescent="0.3">
      <c r="D4213" s="181"/>
    </row>
    <row r="4214" spans="4:4" x14ac:dyDescent="0.3">
      <c r="D4214" s="181"/>
    </row>
    <row r="4215" spans="4:4" x14ac:dyDescent="0.3">
      <c r="D4215" s="181"/>
    </row>
    <row r="4216" spans="4:4" x14ac:dyDescent="0.3">
      <c r="D4216" s="181"/>
    </row>
    <row r="4217" spans="4:4" x14ac:dyDescent="0.3">
      <c r="D4217" s="181"/>
    </row>
    <row r="4218" spans="4:4" x14ac:dyDescent="0.3">
      <c r="D4218" s="181"/>
    </row>
    <row r="4219" spans="4:4" x14ac:dyDescent="0.3">
      <c r="D4219" s="181"/>
    </row>
    <row r="4220" spans="4:4" x14ac:dyDescent="0.3">
      <c r="D4220" s="181"/>
    </row>
    <row r="4221" spans="4:4" x14ac:dyDescent="0.3">
      <c r="D4221" s="181"/>
    </row>
    <row r="4222" spans="4:4" x14ac:dyDescent="0.3">
      <c r="D4222" s="181"/>
    </row>
    <row r="4223" spans="4:4" x14ac:dyDescent="0.3">
      <c r="D4223" s="181"/>
    </row>
    <row r="4224" spans="4:4" x14ac:dyDescent="0.3">
      <c r="D4224" s="181"/>
    </row>
    <row r="4225" spans="4:4" x14ac:dyDescent="0.3">
      <c r="D4225" s="181"/>
    </row>
    <row r="4226" spans="4:4" x14ac:dyDescent="0.3">
      <c r="D4226" s="181"/>
    </row>
    <row r="4227" spans="4:4" x14ac:dyDescent="0.3">
      <c r="D4227" s="181"/>
    </row>
    <row r="4228" spans="4:4" x14ac:dyDescent="0.3">
      <c r="D4228" s="181"/>
    </row>
    <row r="4229" spans="4:4" x14ac:dyDescent="0.3">
      <c r="D4229" s="181"/>
    </row>
    <row r="4230" spans="4:4" x14ac:dyDescent="0.3">
      <c r="D4230" s="181"/>
    </row>
    <row r="4231" spans="4:4" x14ac:dyDescent="0.3">
      <c r="D4231" s="181"/>
    </row>
    <row r="4232" spans="4:4" x14ac:dyDescent="0.3">
      <c r="D4232" s="181"/>
    </row>
    <row r="4233" spans="4:4" x14ac:dyDescent="0.3">
      <c r="D4233" s="181"/>
    </row>
    <row r="4234" spans="4:4" x14ac:dyDescent="0.3">
      <c r="D4234" s="181"/>
    </row>
    <row r="4235" spans="4:4" x14ac:dyDescent="0.3">
      <c r="D4235" s="181"/>
    </row>
    <row r="4236" spans="4:4" x14ac:dyDescent="0.3">
      <c r="D4236" s="181"/>
    </row>
    <row r="4237" spans="4:4" x14ac:dyDescent="0.3">
      <c r="D4237" s="181"/>
    </row>
    <row r="4238" spans="4:4" x14ac:dyDescent="0.3">
      <c r="D4238" s="181"/>
    </row>
    <row r="4239" spans="4:4" x14ac:dyDescent="0.3">
      <c r="D4239" s="181"/>
    </row>
    <row r="4240" spans="4:4" x14ac:dyDescent="0.3">
      <c r="D4240" s="181"/>
    </row>
    <row r="4241" spans="4:4" x14ac:dyDescent="0.3">
      <c r="D4241" s="181"/>
    </row>
    <row r="4242" spans="4:4" x14ac:dyDescent="0.3">
      <c r="D4242" s="181"/>
    </row>
    <row r="4243" spans="4:4" x14ac:dyDescent="0.3">
      <c r="D4243" s="181"/>
    </row>
    <row r="4244" spans="4:4" x14ac:dyDescent="0.3">
      <c r="D4244" s="181"/>
    </row>
    <row r="4245" spans="4:4" x14ac:dyDescent="0.3">
      <c r="D4245" s="181"/>
    </row>
    <row r="4246" spans="4:4" x14ac:dyDescent="0.3">
      <c r="D4246" s="181"/>
    </row>
    <row r="4247" spans="4:4" x14ac:dyDescent="0.3">
      <c r="D4247" s="181"/>
    </row>
    <row r="4248" spans="4:4" x14ac:dyDescent="0.3">
      <c r="D4248" s="181"/>
    </row>
    <row r="4249" spans="4:4" x14ac:dyDescent="0.3">
      <c r="D4249" s="181"/>
    </row>
    <row r="4250" spans="4:4" x14ac:dyDescent="0.3">
      <c r="D4250" s="181"/>
    </row>
    <row r="4251" spans="4:4" x14ac:dyDescent="0.3">
      <c r="D4251" s="181"/>
    </row>
    <row r="4252" spans="4:4" x14ac:dyDescent="0.3">
      <c r="D4252" s="181"/>
    </row>
    <row r="4253" spans="4:4" x14ac:dyDescent="0.3">
      <c r="D4253" s="181"/>
    </row>
    <row r="4254" spans="4:4" x14ac:dyDescent="0.3">
      <c r="D4254" s="181"/>
    </row>
    <row r="4255" spans="4:4" x14ac:dyDescent="0.3">
      <c r="D4255" s="181"/>
    </row>
    <row r="4256" spans="4:4" x14ac:dyDescent="0.3">
      <c r="D4256" s="181"/>
    </row>
    <row r="4257" spans="4:4" x14ac:dyDescent="0.3">
      <c r="D4257" s="181"/>
    </row>
    <row r="4258" spans="4:4" x14ac:dyDescent="0.3">
      <c r="D4258" s="181"/>
    </row>
    <row r="4259" spans="4:4" x14ac:dyDescent="0.3">
      <c r="D4259" s="181"/>
    </row>
    <row r="4260" spans="4:4" x14ac:dyDescent="0.3">
      <c r="D4260" s="181"/>
    </row>
    <row r="4261" spans="4:4" x14ac:dyDescent="0.3">
      <c r="D4261" s="181"/>
    </row>
    <row r="4262" spans="4:4" x14ac:dyDescent="0.3">
      <c r="D4262" s="181"/>
    </row>
    <row r="4263" spans="4:4" x14ac:dyDescent="0.3">
      <c r="D4263" s="181"/>
    </row>
    <row r="4264" spans="4:4" x14ac:dyDescent="0.3">
      <c r="D4264" s="181"/>
    </row>
    <row r="4265" spans="4:4" x14ac:dyDescent="0.3">
      <c r="D4265" s="181"/>
    </row>
    <row r="4266" spans="4:4" x14ac:dyDescent="0.3">
      <c r="D4266" s="181"/>
    </row>
    <row r="4267" spans="4:4" x14ac:dyDescent="0.3">
      <c r="D4267" s="181"/>
    </row>
    <row r="4268" spans="4:4" x14ac:dyDescent="0.3">
      <c r="D4268" s="181"/>
    </row>
    <row r="4269" spans="4:4" x14ac:dyDescent="0.3">
      <c r="D4269" s="181"/>
    </row>
    <row r="4270" spans="4:4" x14ac:dyDescent="0.3">
      <c r="D4270" s="181"/>
    </row>
    <row r="4271" spans="4:4" x14ac:dyDescent="0.3">
      <c r="D4271" s="181"/>
    </row>
    <row r="4272" spans="4:4" x14ac:dyDescent="0.3">
      <c r="D4272" s="181"/>
    </row>
    <row r="4273" spans="4:4" x14ac:dyDescent="0.3">
      <c r="D4273" s="181"/>
    </row>
    <row r="4274" spans="4:4" x14ac:dyDescent="0.3">
      <c r="D4274" s="181"/>
    </row>
    <row r="4275" spans="4:4" x14ac:dyDescent="0.3">
      <c r="D4275" s="181"/>
    </row>
    <row r="4276" spans="4:4" x14ac:dyDescent="0.3">
      <c r="D4276" s="181"/>
    </row>
    <row r="4277" spans="4:4" x14ac:dyDescent="0.3">
      <c r="D4277" s="181"/>
    </row>
    <row r="4278" spans="4:4" x14ac:dyDescent="0.3">
      <c r="D4278" s="181"/>
    </row>
    <row r="4279" spans="4:4" x14ac:dyDescent="0.3">
      <c r="D4279" s="181"/>
    </row>
    <row r="4280" spans="4:4" x14ac:dyDescent="0.3">
      <c r="D4280" s="181"/>
    </row>
    <row r="4281" spans="4:4" x14ac:dyDescent="0.3">
      <c r="D4281" s="181"/>
    </row>
    <row r="4282" spans="4:4" x14ac:dyDescent="0.3">
      <c r="D4282" s="181"/>
    </row>
    <row r="4283" spans="4:4" x14ac:dyDescent="0.3">
      <c r="D4283" s="181"/>
    </row>
    <row r="4284" spans="4:4" x14ac:dyDescent="0.3">
      <c r="D4284" s="181"/>
    </row>
    <row r="4285" spans="4:4" x14ac:dyDescent="0.3">
      <c r="D4285" s="181"/>
    </row>
    <row r="4286" spans="4:4" x14ac:dyDescent="0.3">
      <c r="D4286" s="181"/>
    </row>
    <row r="4287" spans="4:4" x14ac:dyDescent="0.3">
      <c r="D4287" s="181"/>
    </row>
    <row r="4288" spans="4:4" x14ac:dyDescent="0.3">
      <c r="D4288" s="181"/>
    </row>
    <row r="4289" spans="4:4" x14ac:dyDescent="0.3">
      <c r="D4289" s="181"/>
    </row>
    <row r="4290" spans="4:4" x14ac:dyDescent="0.3">
      <c r="D4290" s="181"/>
    </row>
    <row r="4291" spans="4:4" x14ac:dyDescent="0.3">
      <c r="D4291" s="181"/>
    </row>
    <row r="4292" spans="4:4" x14ac:dyDescent="0.3">
      <c r="D4292" s="181"/>
    </row>
    <row r="4293" spans="4:4" x14ac:dyDescent="0.3">
      <c r="D4293" s="181"/>
    </row>
    <row r="4294" spans="4:4" x14ac:dyDescent="0.3">
      <c r="D4294" s="181"/>
    </row>
    <row r="4295" spans="4:4" x14ac:dyDescent="0.3">
      <c r="D4295" s="181"/>
    </row>
    <row r="4296" spans="4:4" x14ac:dyDescent="0.3">
      <c r="D4296" s="181"/>
    </row>
    <row r="4297" spans="4:4" x14ac:dyDescent="0.3">
      <c r="D4297" s="181"/>
    </row>
    <row r="4298" spans="4:4" x14ac:dyDescent="0.3">
      <c r="D4298" s="181"/>
    </row>
    <row r="4299" spans="4:4" x14ac:dyDescent="0.3">
      <c r="D4299" s="181"/>
    </row>
    <row r="4300" spans="4:4" x14ac:dyDescent="0.3">
      <c r="D4300" s="181"/>
    </row>
    <row r="4301" spans="4:4" x14ac:dyDescent="0.3">
      <c r="D4301" s="181"/>
    </row>
    <row r="4302" spans="4:4" x14ac:dyDescent="0.3">
      <c r="D4302" s="181"/>
    </row>
    <row r="4303" spans="4:4" x14ac:dyDescent="0.3">
      <c r="D4303" s="181"/>
    </row>
    <row r="4304" spans="4:4" x14ac:dyDescent="0.3">
      <c r="D4304" s="181"/>
    </row>
    <row r="4305" spans="4:4" x14ac:dyDescent="0.3">
      <c r="D4305" s="181"/>
    </row>
    <row r="4306" spans="4:4" x14ac:dyDescent="0.3">
      <c r="D4306" s="181"/>
    </row>
    <row r="4307" spans="4:4" x14ac:dyDescent="0.3">
      <c r="D4307" s="181"/>
    </row>
    <row r="4308" spans="4:4" x14ac:dyDescent="0.3">
      <c r="D4308" s="181"/>
    </row>
    <row r="4309" spans="4:4" x14ac:dyDescent="0.3">
      <c r="D4309" s="181"/>
    </row>
    <row r="4310" spans="4:4" x14ac:dyDescent="0.3">
      <c r="D4310" s="181"/>
    </row>
    <row r="4311" spans="4:4" x14ac:dyDescent="0.3">
      <c r="D4311" s="181"/>
    </row>
    <row r="4312" spans="4:4" x14ac:dyDescent="0.3">
      <c r="D4312" s="181"/>
    </row>
    <row r="4313" spans="4:4" x14ac:dyDescent="0.3">
      <c r="D4313" s="181"/>
    </row>
    <row r="4314" spans="4:4" x14ac:dyDescent="0.3">
      <c r="D4314" s="181"/>
    </row>
    <row r="4315" spans="4:4" x14ac:dyDescent="0.3">
      <c r="D4315" s="181"/>
    </row>
    <row r="4316" spans="4:4" x14ac:dyDescent="0.3">
      <c r="D4316" s="181"/>
    </row>
    <row r="4317" spans="4:4" x14ac:dyDescent="0.3">
      <c r="D4317" s="181"/>
    </row>
    <row r="4318" spans="4:4" x14ac:dyDescent="0.3">
      <c r="D4318" s="181"/>
    </row>
    <row r="4319" spans="4:4" x14ac:dyDescent="0.3">
      <c r="D4319" s="181"/>
    </row>
    <row r="4320" spans="4:4" x14ac:dyDescent="0.3">
      <c r="D4320" s="181"/>
    </row>
    <row r="4321" spans="4:4" x14ac:dyDescent="0.3">
      <c r="D4321" s="181"/>
    </row>
    <row r="4322" spans="4:4" x14ac:dyDescent="0.3">
      <c r="D4322" s="181"/>
    </row>
    <row r="4323" spans="4:4" x14ac:dyDescent="0.3">
      <c r="D4323" s="181"/>
    </row>
    <row r="4324" spans="4:4" x14ac:dyDescent="0.3">
      <c r="D4324" s="181"/>
    </row>
    <row r="4325" spans="4:4" x14ac:dyDescent="0.3">
      <c r="D4325" s="181"/>
    </row>
    <row r="4326" spans="4:4" x14ac:dyDescent="0.3">
      <c r="D4326" s="181"/>
    </row>
    <row r="4327" spans="4:4" x14ac:dyDescent="0.3">
      <c r="D4327" s="181"/>
    </row>
    <row r="4328" spans="4:4" x14ac:dyDescent="0.3">
      <c r="D4328" s="181"/>
    </row>
    <row r="4329" spans="4:4" x14ac:dyDescent="0.3">
      <c r="D4329" s="181"/>
    </row>
    <row r="4330" spans="4:4" x14ac:dyDescent="0.3">
      <c r="D4330" s="181"/>
    </row>
    <row r="4331" spans="4:4" x14ac:dyDescent="0.3">
      <c r="D4331" s="181"/>
    </row>
    <row r="4332" spans="4:4" x14ac:dyDescent="0.3">
      <c r="D4332" s="181"/>
    </row>
    <row r="4333" spans="4:4" x14ac:dyDescent="0.3">
      <c r="D4333" s="181"/>
    </row>
    <row r="4334" spans="4:4" x14ac:dyDescent="0.3">
      <c r="D4334" s="181"/>
    </row>
    <row r="4335" spans="4:4" x14ac:dyDescent="0.3">
      <c r="D4335" s="181"/>
    </row>
    <row r="4336" spans="4:4" x14ac:dyDescent="0.3">
      <c r="D4336" s="181"/>
    </row>
    <row r="4337" spans="4:4" x14ac:dyDescent="0.3">
      <c r="D4337" s="181"/>
    </row>
    <row r="4338" spans="4:4" x14ac:dyDescent="0.3">
      <c r="D4338" s="181"/>
    </row>
    <row r="4339" spans="4:4" x14ac:dyDescent="0.3">
      <c r="D4339" s="181"/>
    </row>
    <row r="4340" spans="4:4" x14ac:dyDescent="0.3">
      <c r="D4340" s="181"/>
    </row>
    <row r="4341" spans="4:4" x14ac:dyDescent="0.3">
      <c r="D4341" s="181"/>
    </row>
    <row r="4342" spans="4:4" x14ac:dyDescent="0.3">
      <c r="D4342" s="181"/>
    </row>
    <row r="4343" spans="4:4" x14ac:dyDescent="0.3">
      <c r="D4343" s="181"/>
    </row>
    <row r="4344" spans="4:4" x14ac:dyDescent="0.3">
      <c r="D4344" s="181"/>
    </row>
    <row r="4345" spans="4:4" x14ac:dyDescent="0.3">
      <c r="D4345" s="181"/>
    </row>
    <row r="4346" spans="4:4" x14ac:dyDescent="0.3">
      <c r="D4346" s="181"/>
    </row>
    <row r="4347" spans="4:4" x14ac:dyDescent="0.3">
      <c r="D4347" s="181"/>
    </row>
    <row r="4348" spans="4:4" x14ac:dyDescent="0.3">
      <c r="D4348" s="181"/>
    </row>
    <row r="4349" spans="4:4" x14ac:dyDescent="0.3">
      <c r="D4349" s="181"/>
    </row>
    <row r="4350" spans="4:4" x14ac:dyDescent="0.3">
      <c r="D4350" s="181"/>
    </row>
    <row r="4351" spans="4:4" x14ac:dyDescent="0.3">
      <c r="D4351" s="181"/>
    </row>
    <row r="4352" spans="4:4" x14ac:dyDescent="0.3">
      <c r="D4352" s="181"/>
    </row>
    <row r="4353" spans="4:4" x14ac:dyDescent="0.3">
      <c r="D4353" s="181"/>
    </row>
    <row r="4354" spans="4:4" x14ac:dyDescent="0.3">
      <c r="D4354" s="181"/>
    </row>
    <row r="4355" spans="4:4" x14ac:dyDescent="0.3">
      <c r="D4355" s="181"/>
    </row>
    <row r="4356" spans="4:4" x14ac:dyDescent="0.3">
      <c r="D4356" s="181"/>
    </row>
    <row r="4357" spans="4:4" x14ac:dyDescent="0.3">
      <c r="D4357" s="181"/>
    </row>
    <row r="4358" spans="4:4" x14ac:dyDescent="0.3">
      <c r="D4358" s="181"/>
    </row>
    <row r="4359" spans="4:4" x14ac:dyDescent="0.3">
      <c r="D4359" s="181"/>
    </row>
    <row r="4360" spans="4:4" x14ac:dyDescent="0.3">
      <c r="D4360" s="181"/>
    </row>
    <row r="4361" spans="4:4" x14ac:dyDescent="0.3">
      <c r="D4361" s="181"/>
    </row>
    <row r="4362" spans="4:4" x14ac:dyDescent="0.3">
      <c r="D4362" s="181"/>
    </row>
    <row r="4363" spans="4:4" x14ac:dyDescent="0.3">
      <c r="D4363" s="181"/>
    </row>
    <row r="4364" spans="4:4" x14ac:dyDescent="0.3">
      <c r="D4364" s="181"/>
    </row>
    <row r="4365" spans="4:4" x14ac:dyDescent="0.3">
      <c r="D4365" s="181"/>
    </row>
    <row r="4366" spans="4:4" x14ac:dyDescent="0.3">
      <c r="D4366" s="181"/>
    </row>
    <row r="4367" spans="4:4" x14ac:dyDescent="0.3">
      <c r="D4367" s="181"/>
    </row>
    <row r="4368" spans="4:4" x14ac:dyDescent="0.3">
      <c r="D4368" s="181"/>
    </row>
    <row r="4369" spans="4:4" x14ac:dyDescent="0.3">
      <c r="D4369" s="181"/>
    </row>
    <row r="4370" spans="4:4" x14ac:dyDescent="0.3">
      <c r="D4370" s="181"/>
    </row>
    <row r="4371" spans="4:4" x14ac:dyDescent="0.3">
      <c r="D4371" s="181"/>
    </row>
    <row r="4372" spans="4:4" x14ac:dyDescent="0.3">
      <c r="D4372" s="181"/>
    </row>
    <row r="4373" spans="4:4" x14ac:dyDescent="0.3">
      <c r="D4373" s="181"/>
    </row>
    <row r="4374" spans="4:4" x14ac:dyDescent="0.3">
      <c r="D4374" s="181"/>
    </row>
    <row r="4375" spans="4:4" x14ac:dyDescent="0.3">
      <c r="D4375" s="181"/>
    </row>
    <row r="4376" spans="4:4" x14ac:dyDescent="0.3">
      <c r="D4376" s="181"/>
    </row>
    <row r="4377" spans="4:4" x14ac:dyDescent="0.3">
      <c r="D4377" s="181"/>
    </row>
    <row r="4378" spans="4:4" x14ac:dyDescent="0.3">
      <c r="D4378" s="181"/>
    </row>
    <row r="4379" spans="4:4" x14ac:dyDescent="0.3">
      <c r="D4379" s="181"/>
    </row>
    <row r="4380" spans="4:4" x14ac:dyDescent="0.3">
      <c r="D4380" s="181"/>
    </row>
    <row r="4381" spans="4:4" x14ac:dyDescent="0.3">
      <c r="D4381" s="181"/>
    </row>
    <row r="4382" spans="4:4" x14ac:dyDescent="0.3">
      <c r="D4382" s="181"/>
    </row>
    <row r="4383" spans="4:4" x14ac:dyDescent="0.3">
      <c r="D4383" s="181"/>
    </row>
    <row r="4384" spans="4:4" x14ac:dyDescent="0.3">
      <c r="D4384" s="181"/>
    </row>
    <row r="4385" spans="4:4" x14ac:dyDescent="0.3">
      <c r="D4385" s="181"/>
    </row>
    <row r="4386" spans="4:4" x14ac:dyDescent="0.3">
      <c r="D4386" s="181"/>
    </row>
    <row r="4387" spans="4:4" x14ac:dyDescent="0.3">
      <c r="D4387" s="181"/>
    </row>
    <row r="4388" spans="4:4" x14ac:dyDescent="0.3">
      <c r="D4388" s="181"/>
    </row>
    <row r="4389" spans="4:4" x14ac:dyDescent="0.3">
      <c r="D4389" s="181"/>
    </row>
    <row r="4390" spans="4:4" x14ac:dyDescent="0.3">
      <c r="D4390" s="181"/>
    </row>
    <row r="4391" spans="4:4" x14ac:dyDescent="0.3">
      <c r="D4391" s="181"/>
    </row>
    <row r="4392" spans="4:4" x14ac:dyDescent="0.3">
      <c r="D4392" s="181"/>
    </row>
    <row r="4393" spans="4:4" x14ac:dyDescent="0.3">
      <c r="D4393" s="181"/>
    </row>
    <row r="4394" spans="4:4" x14ac:dyDescent="0.3">
      <c r="D4394" s="181"/>
    </row>
    <row r="4395" spans="4:4" x14ac:dyDescent="0.3">
      <c r="D4395" s="181"/>
    </row>
    <row r="4396" spans="4:4" x14ac:dyDescent="0.3">
      <c r="D4396" s="181"/>
    </row>
    <row r="4397" spans="4:4" x14ac:dyDescent="0.3">
      <c r="D4397" s="181"/>
    </row>
    <row r="4398" spans="4:4" x14ac:dyDescent="0.3">
      <c r="D4398" s="181"/>
    </row>
    <row r="4399" spans="4:4" x14ac:dyDescent="0.3">
      <c r="D4399" s="181"/>
    </row>
    <row r="4400" spans="4:4" x14ac:dyDescent="0.3">
      <c r="D4400" s="181"/>
    </row>
    <row r="4401" spans="4:4" x14ac:dyDescent="0.3">
      <c r="D4401" s="181"/>
    </row>
    <row r="4402" spans="4:4" x14ac:dyDescent="0.3">
      <c r="D4402" s="181"/>
    </row>
    <row r="4403" spans="4:4" x14ac:dyDescent="0.3">
      <c r="D4403" s="181"/>
    </row>
    <row r="4404" spans="4:4" x14ac:dyDescent="0.3">
      <c r="D4404" s="181"/>
    </row>
    <row r="4405" spans="4:4" x14ac:dyDescent="0.3">
      <c r="D4405" s="181"/>
    </row>
    <row r="4406" spans="4:4" x14ac:dyDescent="0.3">
      <c r="D4406" s="181"/>
    </row>
    <row r="4407" spans="4:4" x14ac:dyDescent="0.3">
      <c r="D4407" s="181"/>
    </row>
    <row r="4408" spans="4:4" x14ac:dyDescent="0.3">
      <c r="D4408" s="181"/>
    </row>
    <row r="4409" spans="4:4" x14ac:dyDescent="0.3">
      <c r="D4409" s="181"/>
    </row>
    <row r="4410" spans="4:4" x14ac:dyDescent="0.3">
      <c r="D4410" s="181"/>
    </row>
    <row r="4411" spans="4:4" x14ac:dyDescent="0.3">
      <c r="D4411" s="181"/>
    </row>
    <row r="4412" spans="4:4" x14ac:dyDescent="0.3">
      <c r="D4412" s="181"/>
    </row>
    <row r="4413" spans="4:4" x14ac:dyDescent="0.3">
      <c r="D4413" s="181"/>
    </row>
    <row r="4414" spans="4:4" x14ac:dyDescent="0.3">
      <c r="D4414" s="181"/>
    </row>
    <row r="4415" spans="4:4" x14ac:dyDescent="0.3">
      <c r="D4415" s="181"/>
    </row>
    <row r="4416" spans="4:4" x14ac:dyDescent="0.3">
      <c r="D4416" s="181"/>
    </row>
    <row r="4417" spans="4:4" x14ac:dyDescent="0.3">
      <c r="D4417" s="181"/>
    </row>
    <row r="4418" spans="4:4" x14ac:dyDescent="0.3">
      <c r="D4418" s="181"/>
    </row>
    <row r="4419" spans="4:4" x14ac:dyDescent="0.3">
      <c r="D4419" s="181"/>
    </row>
    <row r="4420" spans="4:4" x14ac:dyDescent="0.3">
      <c r="D4420" s="181"/>
    </row>
    <row r="4421" spans="4:4" x14ac:dyDescent="0.3">
      <c r="D4421" s="181"/>
    </row>
    <row r="4422" spans="4:4" x14ac:dyDescent="0.3">
      <c r="D4422" s="181"/>
    </row>
    <row r="4423" spans="4:4" x14ac:dyDescent="0.3">
      <c r="D4423" s="181"/>
    </row>
    <row r="4424" spans="4:4" x14ac:dyDescent="0.3">
      <c r="D4424" s="181"/>
    </row>
    <row r="4425" spans="4:4" x14ac:dyDescent="0.3">
      <c r="D4425" s="181"/>
    </row>
    <row r="4426" spans="4:4" x14ac:dyDescent="0.3">
      <c r="D4426" s="181"/>
    </row>
    <row r="4427" spans="4:4" x14ac:dyDescent="0.3">
      <c r="D4427" s="181"/>
    </row>
    <row r="4428" spans="4:4" x14ac:dyDescent="0.3">
      <c r="D4428" s="181"/>
    </row>
    <row r="4429" spans="4:4" x14ac:dyDescent="0.3">
      <c r="D4429" s="181"/>
    </row>
    <row r="4430" spans="4:4" x14ac:dyDescent="0.3">
      <c r="D4430" s="181"/>
    </row>
    <row r="4431" spans="4:4" x14ac:dyDescent="0.3">
      <c r="D4431" s="181"/>
    </row>
    <row r="4432" spans="4:4" x14ac:dyDescent="0.3">
      <c r="D4432" s="181"/>
    </row>
    <row r="4433" spans="4:4" x14ac:dyDescent="0.3">
      <c r="D4433" s="181"/>
    </row>
    <row r="4434" spans="4:4" x14ac:dyDescent="0.3">
      <c r="D4434" s="181"/>
    </row>
    <row r="4435" spans="4:4" x14ac:dyDescent="0.3">
      <c r="D4435" s="181"/>
    </row>
    <row r="4436" spans="4:4" x14ac:dyDescent="0.3">
      <c r="D4436" s="181"/>
    </row>
    <row r="4437" spans="4:4" x14ac:dyDescent="0.3">
      <c r="D4437" s="181"/>
    </row>
    <row r="4438" spans="4:4" x14ac:dyDescent="0.3">
      <c r="D4438" s="181"/>
    </row>
    <row r="4439" spans="4:4" x14ac:dyDescent="0.3">
      <c r="D4439" s="181"/>
    </row>
    <row r="4440" spans="4:4" x14ac:dyDescent="0.3">
      <c r="D4440" s="181"/>
    </row>
    <row r="4441" spans="4:4" x14ac:dyDescent="0.3">
      <c r="D4441" s="181"/>
    </row>
    <row r="4442" spans="4:4" x14ac:dyDescent="0.3">
      <c r="D4442" s="181"/>
    </row>
    <row r="4443" spans="4:4" x14ac:dyDescent="0.3">
      <c r="D4443" s="181"/>
    </row>
    <row r="4444" spans="4:4" x14ac:dyDescent="0.3">
      <c r="D4444" s="181"/>
    </row>
    <row r="4445" spans="4:4" x14ac:dyDescent="0.3">
      <c r="D4445" s="181"/>
    </row>
    <row r="4446" spans="4:4" x14ac:dyDescent="0.3">
      <c r="D4446" s="181"/>
    </row>
    <row r="4447" spans="4:4" x14ac:dyDescent="0.3">
      <c r="D4447" s="181"/>
    </row>
    <row r="4448" spans="4:4" x14ac:dyDescent="0.3">
      <c r="D4448" s="181"/>
    </row>
    <row r="4449" spans="4:4" x14ac:dyDescent="0.3">
      <c r="D4449" s="181"/>
    </row>
    <row r="4450" spans="4:4" x14ac:dyDescent="0.3">
      <c r="D4450" s="181"/>
    </row>
    <row r="4451" spans="4:4" x14ac:dyDescent="0.3">
      <c r="D4451" s="181"/>
    </row>
    <row r="4452" spans="4:4" x14ac:dyDescent="0.3">
      <c r="D4452" s="181"/>
    </row>
    <row r="4453" spans="4:4" x14ac:dyDescent="0.3">
      <c r="D4453" s="181"/>
    </row>
    <row r="4454" spans="4:4" x14ac:dyDescent="0.3">
      <c r="D4454" s="181"/>
    </row>
    <row r="4455" spans="4:4" x14ac:dyDescent="0.3">
      <c r="D4455" s="181"/>
    </row>
    <row r="4456" spans="4:4" x14ac:dyDescent="0.3">
      <c r="D4456" s="181"/>
    </row>
    <row r="4457" spans="4:4" x14ac:dyDescent="0.3">
      <c r="D4457" s="181"/>
    </row>
    <row r="4458" spans="4:4" x14ac:dyDescent="0.3">
      <c r="D4458" s="181"/>
    </row>
    <row r="4459" spans="4:4" x14ac:dyDescent="0.3">
      <c r="D4459" s="181"/>
    </row>
    <row r="4460" spans="4:4" x14ac:dyDescent="0.3">
      <c r="D4460" s="181"/>
    </row>
    <row r="4461" spans="4:4" x14ac:dyDescent="0.3">
      <c r="D4461" s="181"/>
    </row>
    <row r="4462" spans="4:4" x14ac:dyDescent="0.3">
      <c r="D4462" s="181"/>
    </row>
    <row r="4463" spans="4:4" x14ac:dyDescent="0.3">
      <c r="D4463" s="181"/>
    </row>
    <row r="4464" spans="4:4" x14ac:dyDescent="0.3">
      <c r="D4464" s="181"/>
    </row>
    <row r="4465" spans="4:4" x14ac:dyDescent="0.3">
      <c r="D4465" s="181"/>
    </row>
    <row r="4466" spans="4:4" x14ac:dyDescent="0.3">
      <c r="D4466" s="181"/>
    </row>
    <row r="4467" spans="4:4" x14ac:dyDescent="0.3">
      <c r="D4467" s="181"/>
    </row>
    <row r="4468" spans="4:4" x14ac:dyDescent="0.3">
      <c r="D4468" s="181"/>
    </row>
    <row r="4469" spans="4:4" x14ac:dyDescent="0.3">
      <c r="D4469" s="181"/>
    </row>
    <row r="4470" spans="4:4" x14ac:dyDescent="0.3">
      <c r="D4470" s="181"/>
    </row>
    <row r="4471" spans="4:4" x14ac:dyDescent="0.3">
      <c r="D4471" s="181"/>
    </row>
    <row r="4472" spans="4:4" x14ac:dyDescent="0.3">
      <c r="D4472" s="181"/>
    </row>
    <row r="4473" spans="4:4" x14ac:dyDescent="0.3">
      <c r="D4473" s="181"/>
    </row>
    <row r="4474" spans="4:4" x14ac:dyDescent="0.3">
      <c r="D4474" s="181"/>
    </row>
    <row r="4475" spans="4:4" x14ac:dyDescent="0.3">
      <c r="D4475" s="181"/>
    </row>
    <row r="4476" spans="4:4" x14ac:dyDescent="0.3">
      <c r="D4476" s="181"/>
    </row>
    <row r="4477" spans="4:4" x14ac:dyDescent="0.3">
      <c r="D4477" s="181"/>
    </row>
    <row r="4478" spans="4:4" x14ac:dyDescent="0.3">
      <c r="D4478" s="181"/>
    </row>
    <row r="4479" spans="4:4" x14ac:dyDescent="0.3">
      <c r="D4479" s="181"/>
    </row>
    <row r="4480" spans="4:4" x14ac:dyDescent="0.3">
      <c r="D4480" s="181"/>
    </row>
    <row r="4481" spans="4:4" x14ac:dyDescent="0.3">
      <c r="D4481" s="181"/>
    </row>
    <row r="4482" spans="4:4" x14ac:dyDescent="0.3">
      <c r="D4482" s="181"/>
    </row>
    <row r="4483" spans="4:4" x14ac:dyDescent="0.3">
      <c r="D4483" s="181"/>
    </row>
    <row r="4484" spans="4:4" x14ac:dyDescent="0.3">
      <c r="D4484" s="181"/>
    </row>
    <row r="4485" spans="4:4" x14ac:dyDescent="0.3">
      <c r="D4485" s="181"/>
    </row>
    <row r="4486" spans="4:4" x14ac:dyDescent="0.3">
      <c r="D4486" s="181"/>
    </row>
    <row r="4487" spans="4:4" x14ac:dyDescent="0.3">
      <c r="D4487" s="181"/>
    </row>
    <row r="4488" spans="4:4" x14ac:dyDescent="0.3">
      <c r="D4488" s="181"/>
    </row>
    <row r="4489" spans="4:4" x14ac:dyDescent="0.3">
      <c r="D4489" s="181"/>
    </row>
    <row r="4490" spans="4:4" x14ac:dyDescent="0.3">
      <c r="D4490" s="181"/>
    </row>
    <row r="4491" spans="4:4" x14ac:dyDescent="0.3">
      <c r="D4491" s="181"/>
    </row>
    <row r="4492" spans="4:4" x14ac:dyDescent="0.3">
      <c r="D4492" s="181"/>
    </row>
    <row r="4493" spans="4:4" x14ac:dyDescent="0.3">
      <c r="D4493" s="181"/>
    </row>
    <row r="4494" spans="4:4" x14ac:dyDescent="0.3">
      <c r="D4494" s="181"/>
    </row>
    <row r="4495" spans="4:4" x14ac:dyDescent="0.3">
      <c r="D4495" s="181"/>
    </row>
    <row r="4496" spans="4:4" x14ac:dyDescent="0.3">
      <c r="D4496" s="181"/>
    </row>
    <row r="4497" spans="4:4" x14ac:dyDescent="0.3">
      <c r="D4497" s="181"/>
    </row>
    <row r="4498" spans="4:4" x14ac:dyDescent="0.3">
      <c r="D4498" s="181"/>
    </row>
    <row r="4499" spans="4:4" x14ac:dyDescent="0.3">
      <c r="D4499" s="181"/>
    </row>
    <row r="4500" spans="4:4" x14ac:dyDescent="0.3">
      <c r="D4500" s="181"/>
    </row>
    <row r="4501" spans="4:4" x14ac:dyDescent="0.3">
      <c r="D4501" s="181"/>
    </row>
    <row r="4502" spans="4:4" x14ac:dyDescent="0.3">
      <c r="D4502" s="181"/>
    </row>
    <row r="4503" spans="4:4" x14ac:dyDescent="0.3">
      <c r="D4503" s="181"/>
    </row>
    <row r="4504" spans="4:4" x14ac:dyDescent="0.3">
      <c r="D4504" s="181"/>
    </row>
    <row r="4505" spans="4:4" x14ac:dyDescent="0.3">
      <c r="D4505" s="181"/>
    </row>
    <row r="4506" spans="4:4" x14ac:dyDescent="0.3">
      <c r="D4506" s="181"/>
    </row>
    <row r="4507" spans="4:4" x14ac:dyDescent="0.3">
      <c r="D4507" s="181"/>
    </row>
    <row r="4508" spans="4:4" x14ac:dyDescent="0.3">
      <c r="D4508" s="181"/>
    </row>
    <row r="4509" spans="4:4" x14ac:dyDescent="0.3">
      <c r="D4509" s="181"/>
    </row>
    <row r="4510" spans="4:4" x14ac:dyDescent="0.3">
      <c r="D4510" s="181"/>
    </row>
    <row r="4511" spans="4:4" x14ac:dyDescent="0.3">
      <c r="D4511" s="181"/>
    </row>
    <row r="4512" spans="4:4" x14ac:dyDescent="0.3">
      <c r="D4512" s="181"/>
    </row>
    <row r="4513" spans="4:4" x14ac:dyDescent="0.3">
      <c r="D4513" s="181"/>
    </row>
    <row r="4514" spans="4:4" x14ac:dyDescent="0.3">
      <c r="D4514" s="181"/>
    </row>
    <row r="4515" spans="4:4" x14ac:dyDescent="0.3">
      <c r="D4515" s="181"/>
    </row>
    <row r="4516" spans="4:4" x14ac:dyDescent="0.3">
      <c r="D4516" s="181"/>
    </row>
    <row r="4517" spans="4:4" x14ac:dyDescent="0.3">
      <c r="D4517" s="181"/>
    </row>
    <row r="4518" spans="4:4" x14ac:dyDescent="0.3">
      <c r="D4518" s="181"/>
    </row>
    <row r="4519" spans="4:4" x14ac:dyDescent="0.3">
      <c r="D4519" s="181"/>
    </row>
    <row r="4520" spans="4:4" x14ac:dyDescent="0.3">
      <c r="D4520" s="181"/>
    </row>
    <row r="4521" spans="4:4" x14ac:dyDescent="0.3">
      <c r="D4521" s="181"/>
    </row>
    <row r="4522" spans="4:4" x14ac:dyDescent="0.3">
      <c r="D4522" s="181"/>
    </row>
    <row r="4523" spans="4:4" x14ac:dyDescent="0.3">
      <c r="D4523" s="181"/>
    </row>
    <row r="4524" spans="4:4" x14ac:dyDescent="0.3">
      <c r="D4524" s="181"/>
    </row>
    <row r="4525" spans="4:4" x14ac:dyDescent="0.3">
      <c r="D4525" s="181"/>
    </row>
    <row r="4526" spans="4:4" x14ac:dyDescent="0.3">
      <c r="D4526" s="181"/>
    </row>
    <row r="4527" spans="4:4" x14ac:dyDescent="0.3">
      <c r="D4527" s="181"/>
    </row>
    <row r="4528" spans="4:4" x14ac:dyDescent="0.3">
      <c r="D4528" s="181"/>
    </row>
    <row r="4529" spans="4:4" x14ac:dyDescent="0.3">
      <c r="D4529" s="181"/>
    </row>
    <row r="4530" spans="4:4" x14ac:dyDescent="0.3">
      <c r="D4530" s="181"/>
    </row>
    <row r="4531" spans="4:4" x14ac:dyDescent="0.3">
      <c r="D4531" s="181"/>
    </row>
    <row r="4532" spans="4:4" x14ac:dyDescent="0.3">
      <c r="D4532" s="181"/>
    </row>
    <row r="4533" spans="4:4" x14ac:dyDescent="0.3">
      <c r="D4533" s="181"/>
    </row>
    <row r="4534" spans="4:4" x14ac:dyDescent="0.3">
      <c r="D4534" s="181"/>
    </row>
    <row r="4535" spans="4:4" x14ac:dyDescent="0.3">
      <c r="D4535" s="181"/>
    </row>
    <row r="4536" spans="4:4" x14ac:dyDescent="0.3">
      <c r="D4536" s="181"/>
    </row>
    <row r="4537" spans="4:4" x14ac:dyDescent="0.3">
      <c r="D4537" s="181"/>
    </row>
    <row r="4538" spans="4:4" x14ac:dyDescent="0.3">
      <c r="D4538" s="181"/>
    </row>
    <row r="4539" spans="4:4" x14ac:dyDescent="0.3">
      <c r="D4539" s="181"/>
    </row>
    <row r="4540" spans="4:4" x14ac:dyDescent="0.3">
      <c r="D4540" s="181"/>
    </row>
    <row r="4541" spans="4:4" x14ac:dyDescent="0.3">
      <c r="D4541" s="181"/>
    </row>
    <row r="4542" spans="4:4" x14ac:dyDescent="0.3">
      <c r="D4542" s="181"/>
    </row>
    <row r="4543" spans="4:4" x14ac:dyDescent="0.3">
      <c r="D4543" s="181"/>
    </row>
    <row r="4544" spans="4:4" x14ac:dyDescent="0.3">
      <c r="D4544" s="181"/>
    </row>
    <row r="4545" spans="4:4" x14ac:dyDescent="0.3">
      <c r="D4545" s="181"/>
    </row>
    <row r="4546" spans="4:4" x14ac:dyDescent="0.3">
      <c r="D4546" s="181"/>
    </row>
    <row r="4547" spans="4:4" x14ac:dyDescent="0.3">
      <c r="D4547" s="181"/>
    </row>
    <row r="4548" spans="4:4" x14ac:dyDescent="0.3">
      <c r="D4548" s="181"/>
    </row>
    <row r="4549" spans="4:4" x14ac:dyDescent="0.3">
      <c r="D4549" s="181"/>
    </row>
    <row r="4550" spans="4:4" x14ac:dyDescent="0.3">
      <c r="D4550" s="181"/>
    </row>
    <row r="4551" spans="4:4" x14ac:dyDescent="0.3">
      <c r="D4551" s="181"/>
    </row>
    <row r="4552" spans="4:4" x14ac:dyDescent="0.3">
      <c r="D4552" s="181"/>
    </row>
    <row r="4553" spans="4:4" x14ac:dyDescent="0.3">
      <c r="D4553" s="181"/>
    </row>
    <row r="4554" spans="4:4" x14ac:dyDescent="0.3">
      <c r="D4554" s="181"/>
    </row>
    <row r="4555" spans="4:4" x14ac:dyDescent="0.3">
      <c r="D4555" s="181"/>
    </row>
    <row r="4556" spans="4:4" x14ac:dyDescent="0.3">
      <c r="D4556" s="181"/>
    </row>
    <row r="4557" spans="4:4" x14ac:dyDescent="0.3">
      <c r="D4557" s="181"/>
    </row>
    <row r="4558" spans="4:4" x14ac:dyDescent="0.3">
      <c r="D4558" s="181"/>
    </row>
    <row r="4559" spans="4:4" x14ac:dyDescent="0.3">
      <c r="D4559" s="181"/>
    </row>
    <row r="4560" spans="4:4" x14ac:dyDescent="0.3">
      <c r="D4560" s="181"/>
    </row>
    <row r="4561" spans="4:4" x14ac:dyDescent="0.3">
      <c r="D4561" s="181"/>
    </row>
    <row r="4562" spans="4:4" x14ac:dyDescent="0.3">
      <c r="D4562" s="181"/>
    </row>
    <row r="4563" spans="4:4" x14ac:dyDescent="0.3">
      <c r="D4563" s="181"/>
    </row>
    <row r="4564" spans="4:4" x14ac:dyDescent="0.3">
      <c r="D4564" s="181"/>
    </row>
    <row r="4565" spans="4:4" x14ac:dyDescent="0.3">
      <c r="D4565" s="181"/>
    </row>
    <row r="4566" spans="4:4" x14ac:dyDescent="0.3">
      <c r="D4566" s="181"/>
    </row>
    <row r="4567" spans="4:4" x14ac:dyDescent="0.3">
      <c r="D4567" s="181"/>
    </row>
    <row r="4568" spans="4:4" x14ac:dyDescent="0.3">
      <c r="D4568" s="181"/>
    </row>
    <row r="4569" spans="4:4" x14ac:dyDescent="0.3">
      <c r="D4569" s="181"/>
    </row>
    <row r="4570" spans="4:4" x14ac:dyDescent="0.3">
      <c r="D4570" s="181"/>
    </row>
    <row r="4571" spans="4:4" x14ac:dyDescent="0.3">
      <c r="D4571" s="181"/>
    </row>
    <row r="4572" spans="4:4" x14ac:dyDescent="0.3">
      <c r="D4572" s="181"/>
    </row>
    <row r="4573" spans="4:4" x14ac:dyDescent="0.3">
      <c r="D4573" s="181"/>
    </row>
    <row r="4574" spans="4:4" x14ac:dyDescent="0.3">
      <c r="D4574" s="181"/>
    </row>
    <row r="4575" spans="4:4" x14ac:dyDescent="0.3">
      <c r="D4575" s="181"/>
    </row>
    <row r="4576" spans="4:4" x14ac:dyDescent="0.3">
      <c r="D4576" s="181"/>
    </row>
    <row r="4577" spans="4:4" x14ac:dyDescent="0.3">
      <c r="D4577" s="181"/>
    </row>
    <row r="4578" spans="4:4" x14ac:dyDescent="0.3">
      <c r="D4578" s="181"/>
    </row>
    <row r="4579" spans="4:4" x14ac:dyDescent="0.3">
      <c r="D4579" s="181"/>
    </row>
    <row r="4580" spans="4:4" x14ac:dyDescent="0.3">
      <c r="D4580" s="181"/>
    </row>
    <row r="4581" spans="4:4" x14ac:dyDescent="0.3">
      <c r="D4581" s="181"/>
    </row>
    <row r="4582" spans="4:4" x14ac:dyDescent="0.3">
      <c r="D4582" s="181"/>
    </row>
    <row r="4583" spans="4:4" x14ac:dyDescent="0.3">
      <c r="D4583" s="181"/>
    </row>
    <row r="4584" spans="4:4" x14ac:dyDescent="0.3">
      <c r="D4584" s="181"/>
    </row>
    <row r="4585" spans="4:4" x14ac:dyDescent="0.3">
      <c r="D4585" s="181"/>
    </row>
    <row r="4586" spans="4:4" x14ac:dyDescent="0.3">
      <c r="D4586" s="181"/>
    </row>
    <row r="4587" spans="4:4" x14ac:dyDescent="0.3">
      <c r="D4587" s="181"/>
    </row>
    <row r="4588" spans="4:4" x14ac:dyDescent="0.3">
      <c r="D4588" s="181"/>
    </row>
    <row r="4589" spans="4:4" x14ac:dyDescent="0.3">
      <c r="D4589" s="181"/>
    </row>
    <row r="4590" spans="4:4" x14ac:dyDescent="0.3">
      <c r="D4590" s="181"/>
    </row>
    <row r="4591" spans="4:4" x14ac:dyDescent="0.3">
      <c r="D4591" s="181"/>
    </row>
    <row r="4592" spans="4:4" x14ac:dyDescent="0.3">
      <c r="D4592" s="181"/>
    </row>
    <row r="4593" spans="4:4" x14ac:dyDescent="0.3">
      <c r="D4593" s="181"/>
    </row>
    <row r="4594" spans="4:4" x14ac:dyDescent="0.3">
      <c r="D4594" s="181"/>
    </row>
    <row r="4595" spans="4:4" x14ac:dyDescent="0.3">
      <c r="D4595" s="181"/>
    </row>
    <row r="4596" spans="4:4" x14ac:dyDescent="0.3">
      <c r="D4596" s="181"/>
    </row>
    <row r="4597" spans="4:4" x14ac:dyDescent="0.3">
      <c r="D4597" s="181"/>
    </row>
    <row r="4598" spans="4:4" x14ac:dyDescent="0.3">
      <c r="D4598" s="181"/>
    </row>
    <row r="4599" spans="4:4" x14ac:dyDescent="0.3">
      <c r="D4599" s="181"/>
    </row>
    <row r="4600" spans="4:4" x14ac:dyDescent="0.3">
      <c r="D4600" s="181"/>
    </row>
    <row r="4601" spans="4:4" x14ac:dyDescent="0.3">
      <c r="D4601" s="181"/>
    </row>
    <row r="4602" spans="4:4" x14ac:dyDescent="0.3">
      <c r="D4602" s="181"/>
    </row>
    <row r="4603" spans="4:4" x14ac:dyDescent="0.3">
      <c r="D4603" s="181"/>
    </row>
    <row r="4604" spans="4:4" x14ac:dyDescent="0.3">
      <c r="D4604" s="181"/>
    </row>
    <row r="4605" spans="4:4" x14ac:dyDescent="0.3">
      <c r="D4605" s="181"/>
    </row>
    <row r="4606" spans="4:4" x14ac:dyDescent="0.3">
      <c r="D4606" s="181"/>
    </row>
    <row r="4607" spans="4:4" x14ac:dyDescent="0.3">
      <c r="D4607" s="181"/>
    </row>
    <row r="4608" spans="4:4" x14ac:dyDescent="0.3">
      <c r="D4608" s="181"/>
    </row>
    <row r="4609" spans="4:4" x14ac:dyDescent="0.3">
      <c r="D4609" s="181"/>
    </row>
    <row r="4610" spans="4:4" x14ac:dyDescent="0.3">
      <c r="D4610" s="181"/>
    </row>
    <row r="4611" spans="4:4" x14ac:dyDescent="0.3">
      <c r="D4611" s="181"/>
    </row>
    <row r="4612" spans="4:4" x14ac:dyDescent="0.3">
      <c r="D4612" s="181"/>
    </row>
    <row r="4613" spans="4:4" x14ac:dyDescent="0.3">
      <c r="D4613" s="181"/>
    </row>
    <row r="4614" spans="4:4" x14ac:dyDescent="0.3">
      <c r="D4614" s="181"/>
    </row>
    <row r="4615" spans="4:4" x14ac:dyDescent="0.3">
      <c r="D4615" s="181"/>
    </row>
    <row r="4616" spans="4:4" x14ac:dyDescent="0.3">
      <c r="D4616" s="181"/>
    </row>
    <row r="4617" spans="4:4" x14ac:dyDescent="0.3">
      <c r="D4617" s="181"/>
    </row>
    <row r="4618" spans="4:4" x14ac:dyDescent="0.3">
      <c r="D4618" s="181"/>
    </row>
    <row r="4619" spans="4:4" x14ac:dyDescent="0.3">
      <c r="D4619" s="181"/>
    </row>
    <row r="4620" spans="4:4" x14ac:dyDescent="0.3">
      <c r="D4620" s="181"/>
    </row>
    <row r="4621" spans="4:4" x14ac:dyDescent="0.3">
      <c r="D4621" s="181"/>
    </row>
    <row r="4622" spans="4:4" x14ac:dyDescent="0.3">
      <c r="D4622" s="181"/>
    </row>
    <row r="4623" spans="4:4" x14ac:dyDescent="0.3">
      <c r="D4623" s="181"/>
    </row>
    <row r="4624" spans="4:4" x14ac:dyDescent="0.3">
      <c r="D4624" s="181"/>
    </row>
    <row r="4625" spans="4:4" x14ac:dyDescent="0.3">
      <c r="D4625" s="181"/>
    </row>
    <row r="4626" spans="4:4" x14ac:dyDescent="0.3">
      <c r="D4626" s="181"/>
    </row>
    <row r="4627" spans="4:4" x14ac:dyDescent="0.3">
      <c r="D4627" s="181"/>
    </row>
    <row r="4628" spans="4:4" x14ac:dyDescent="0.3">
      <c r="D4628" s="181"/>
    </row>
    <row r="4629" spans="4:4" x14ac:dyDescent="0.3">
      <c r="D4629" s="181"/>
    </row>
    <row r="4630" spans="4:4" x14ac:dyDescent="0.3">
      <c r="D4630" s="181"/>
    </row>
    <row r="4631" spans="4:4" x14ac:dyDescent="0.3">
      <c r="D4631" s="181"/>
    </row>
    <row r="4632" spans="4:4" x14ac:dyDescent="0.3">
      <c r="D4632" s="181"/>
    </row>
    <row r="4633" spans="4:4" x14ac:dyDescent="0.3">
      <c r="D4633" s="181"/>
    </row>
    <row r="4634" spans="4:4" x14ac:dyDescent="0.3">
      <c r="D4634" s="181"/>
    </row>
    <row r="4635" spans="4:4" x14ac:dyDescent="0.3">
      <c r="D4635" s="181"/>
    </row>
    <row r="4636" spans="4:4" x14ac:dyDescent="0.3">
      <c r="D4636" s="181"/>
    </row>
    <row r="4637" spans="4:4" x14ac:dyDescent="0.3">
      <c r="D4637" s="181"/>
    </row>
    <row r="4638" spans="4:4" x14ac:dyDescent="0.3">
      <c r="D4638" s="181"/>
    </row>
    <row r="4639" spans="4:4" x14ac:dyDescent="0.3">
      <c r="D4639" s="181"/>
    </row>
    <row r="4640" spans="4:4" x14ac:dyDescent="0.3">
      <c r="D4640" s="181"/>
    </row>
    <row r="4641" spans="4:4" x14ac:dyDescent="0.3">
      <c r="D4641" s="181"/>
    </row>
    <row r="4642" spans="4:4" x14ac:dyDescent="0.3">
      <c r="D4642" s="181"/>
    </row>
    <row r="4643" spans="4:4" x14ac:dyDescent="0.3">
      <c r="D4643" s="181"/>
    </row>
    <row r="4644" spans="4:4" x14ac:dyDescent="0.3">
      <c r="D4644" s="181"/>
    </row>
    <row r="4645" spans="4:4" x14ac:dyDescent="0.3">
      <c r="D4645" s="181"/>
    </row>
    <row r="4646" spans="4:4" x14ac:dyDescent="0.3">
      <c r="D4646" s="181"/>
    </row>
    <row r="4647" spans="4:4" x14ac:dyDescent="0.3">
      <c r="D4647" s="181"/>
    </row>
    <row r="4648" spans="4:4" x14ac:dyDescent="0.3">
      <c r="D4648" s="181"/>
    </row>
    <row r="4649" spans="4:4" x14ac:dyDescent="0.3">
      <c r="D4649" s="181"/>
    </row>
    <row r="4650" spans="4:4" x14ac:dyDescent="0.3">
      <c r="D4650" s="181"/>
    </row>
    <row r="4651" spans="4:4" x14ac:dyDescent="0.3">
      <c r="D4651" s="181"/>
    </row>
    <row r="4652" spans="4:4" x14ac:dyDescent="0.3">
      <c r="D4652" s="181"/>
    </row>
    <row r="4653" spans="4:4" x14ac:dyDescent="0.3">
      <c r="D4653" s="181"/>
    </row>
    <row r="4654" spans="4:4" x14ac:dyDescent="0.3">
      <c r="D4654" s="181"/>
    </row>
    <row r="4655" spans="4:4" x14ac:dyDescent="0.3">
      <c r="D4655" s="181"/>
    </row>
    <row r="4656" spans="4:4" x14ac:dyDescent="0.3">
      <c r="D4656" s="181"/>
    </row>
    <row r="4657" spans="4:4" x14ac:dyDescent="0.3">
      <c r="D4657" s="181"/>
    </row>
    <row r="4658" spans="4:4" x14ac:dyDescent="0.3">
      <c r="D4658" s="181"/>
    </row>
    <row r="4659" spans="4:4" x14ac:dyDescent="0.3">
      <c r="D4659" s="181"/>
    </row>
    <row r="4660" spans="4:4" x14ac:dyDescent="0.3">
      <c r="D4660" s="181"/>
    </row>
    <row r="4661" spans="4:4" x14ac:dyDescent="0.3">
      <c r="D4661" s="181"/>
    </row>
    <row r="4662" spans="4:4" x14ac:dyDescent="0.3">
      <c r="D4662" s="181"/>
    </row>
    <row r="4663" spans="4:4" x14ac:dyDescent="0.3">
      <c r="D4663" s="181"/>
    </row>
    <row r="4664" spans="4:4" x14ac:dyDescent="0.3">
      <c r="D4664" s="181"/>
    </row>
    <row r="4665" spans="4:4" x14ac:dyDescent="0.3">
      <c r="D4665" s="181"/>
    </row>
    <row r="4666" spans="4:4" x14ac:dyDescent="0.3">
      <c r="D4666" s="181"/>
    </row>
    <row r="4667" spans="4:4" x14ac:dyDescent="0.3">
      <c r="D4667" s="181"/>
    </row>
    <row r="4668" spans="4:4" x14ac:dyDescent="0.3">
      <c r="D4668" s="181"/>
    </row>
    <row r="4669" spans="4:4" x14ac:dyDescent="0.3">
      <c r="D4669" s="181"/>
    </row>
    <row r="4670" spans="4:4" x14ac:dyDescent="0.3">
      <c r="D4670" s="181"/>
    </row>
    <row r="4671" spans="4:4" x14ac:dyDescent="0.3">
      <c r="D4671" s="181"/>
    </row>
    <row r="4672" spans="4:4" x14ac:dyDescent="0.3">
      <c r="D4672" s="181"/>
    </row>
    <row r="4673" spans="4:4" x14ac:dyDescent="0.3">
      <c r="D4673" s="181"/>
    </row>
    <row r="4674" spans="4:4" x14ac:dyDescent="0.3">
      <c r="D4674" s="181"/>
    </row>
    <row r="4675" spans="4:4" x14ac:dyDescent="0.3">
      <c r="D4675" s="181"/>
    </row>
    <row r="4676" spans="4:4" x14ac:dyDescent="0.3">
      <c r="D4676" s="181"/>
    </row>
    <row r="4677" spans="4:4" x14ac:dyDescent="0.3">
      <c r="D4677" s="181"/>
    </row>
    <row r="4678" spans="4:4" x14ac:dyDescent="0.3">
      <c r="D4678" s="181"/>
    </row>
    <row r="4679" spans="4:4" x14ac:dyDescent="0.3">
      <c r="D4679" s="181"/>
    </row>
    <row r="4680" spans="4:4" x14ac:dyDescent="0.3">
      <c r="D4680" s="181"/>
    </row>
    <row r="4681" spans="4:4" x14ac:dyDescent="0.3">
      <c r="D4681" s="181"/>
    </row>
    <row r="4682" spans="4:4" x14ac:dyDescent="0.3">
      <c r="D4682" s="181"/>
    </row>
    <row r="4683" spans="4:4" x14ac:dyDescent="0.3">
      <c r="D4683" s="181"/>
    </row>
    <row r="4684" spans="4:4" x14ac:dyDescent="0.3">
      <c r="D4684" s="181"/>
    </row>
    <row r="4685" spans="4:4" x14ac:dyDescent="0.3">
      <c r="D4685" s="181"/>
    </row>
    <row r="4686" spans="4:4" x14ac:dyDescent="0.3">
      <c r="D4686" s="181"/>
    </row>
    <row r="4687" spans="4:4" x14ac:dyDescent="0.3">
      <c r="D4687" s="181"/>
    </row>
    <row r="4688" spans="4:4" x14ac:dyDescent="0.3">
      <c r="D4688" s="181"/>
    </row>
    <row r="4689" spans="4:4" x14ac:dyDescent="0.3">
      <c r="D4689" s="181"/>
    </row>
    <row r="4690" spans="4:4" x14ac:dyDescent="0.3">
      <c r="D4690" s="181"/>
    </row>
    <row r="4691" spans="4:4" x14ac:dyDescent="0.3">
      <c r="D4691" s="181"/>
    </row>
    <row r="4692" spans="4:4" x14ac:dyDescent="0.3">
      <c r="D4692" s="181"/>
    </row>
    <row r="4693" spans="4:4" x14ac:dyDescent="0.3">
      <c r="D4693" s="181"/>
    </row>
    <row r="4694" spans="4:4" x14ac:dyDescent="0.3">
      <c r="D4694" s="181"/>
    </row>
    <row r="4695" spans="4:4" x14ac:dyDescent="0.3">
      <c r="D4695" s="181"/>
    </row>
    <row r="4696" spans="4:4" x14ac:dyDescent="0.3">
      <c r="D4696" s="181"/>
    </row>
    <row r="4697" spans="4:4" x14ac:dyDescent="0.3">
      <c r="D4697" s="181"/>
    </row>
    <row r="4698" spans="4:4" x14ac:dyDescent="0.3">
      <c r="D4698" s="181"/>
    </row>
    <row r="4699" spans="4:4" x14ac:dyDescent="0.3">
      <c r="D4699" s="181"/>
    </row>
    <row r="4700" spans="4:4" x14ac:dyDescent="0.3">
      <c r="D4700" s="181"/>
    </row>
    <row r="4701" spans="4:4" x14ac:dyDescent="0.3">
      <c r="D4701" s="181"/>
    </row>
    <row r="4702" spans="4:4" x14ac:dyDescent="0.3">
      <c r="D4702" s="181"/>
    </row>
    <row r="4703" spans="4:4" x14ac:dyDescent="0.3">
      <c r="D4703" s="181"/>
    </row>
    <row r="4704" spans="4:4" x14ac:dyDescent="0.3">
      <c r="D4704" s="181"/>
    </row>
    <row r="4705" spans="4:4" x14ac:dyDescent="0.3">
      <c r="D4705" s="181"/>
    </row>
    <row r="4706" spans="4:4" x14ac:dyDescent="0.3">
      <c r="D4706" s="181"/>
    </row>
    <row r="4707" spans="4:4" x14ac:dyDescent="0.3">
      <c r="D4707" s="181"/>
    </row>
    <row r="4708" spans="4:4" x14ac:dyDescent="0.3">
      <c r="D4708" s="181"/>
    </row>
    <row r="4709" spans="4:4" x14ac:dyDescent="0.3">
      <c r="D4709" s="181"/>
    </row>
    <row r="4710" spans="4:4" x14ac:dyDescent="0.3">
      <c r="D4710" s="181"/>
    </row>
    <row r="4711" spans="4:4" x14ac:dyDescent="0.3">
      <c r="D4711" s="181"/>
    </row>
    <row r="4712" spans="4:4" x14ac:dyDescent="0.3">
      <c r="D4712" s="181"/>
    </row>
    <row r="4713" spans="4:4" x14ac:dyDescent="0.3">
      <c r="D4713" s="181"/>
    </row>
    <row r="4714" spans="4:4" x14ac:dyDescent="0.3">
      <c r="D4714" s="181"/>
    </row>
    <row r="4715" spans="4:4" x14ac:dyDescent="0.3">
      <c r="D4715" s="181"/>
    </row>
    <row r="4716" spans="4:4" x14ac:dyDescent="0.3">
      <c r="D4716" s="181"/>
    </row>
    <row r="4717" spans="4:4" x14ac:dyDescent="0.3">
      <c r="D4717" s="181"/>
    </row>
    <row r="4718" spans="4:4" x14ac:dyDescent="0.3">
      <c r="D4718" s="181"/>
    </row>
    <row r="4719" spans="4:4" x14ac:dyDescent="0.3">
      <c r="D4719" s="181"/>
    </row>
    <row r="4720" spans="4:4" x14ac:dyDescent="0.3">
      <c r="D4720" s="181"/>
    </row>
    <row r="4721" spans="4:4" x14ac:dyDescent="0.3">
      <c r="D4721" s="181"/>
    </row>
    <row r="4722" spans="4:4" x14ac:dyDescent="0.3">
      <c r="D4722" s="181"/>
    </row>
    <row r="4723" spans="4:4" x14ac:dyDescent="0.3">
      <c r="D4723" s="181"/>
    </row>
    <row r="4724" spans="4:4" x14ac:dyDescent="0.3">
      <c r="D4724" s="181"/>
    </row>
    <row r="4725" spans="4:4" x14ac:dyDescent="0.3">
      <c r="D4725" s="181"/>
    </row>
    <row r="4726" spans="4:4" x14ac:dyDescent="0.3">
      <c r="D4726" s="181"/>
    </row>
    <row r="4727" spans="4:4" x14ac:dyDescent="0.3">
      <c r="D4727" s="181"/>
    </row>
    <row r="4728" spans="4:4" x14ac:dyDescent="0.3">
      <c r="D4728" s="181"/>
    </row>
    <row r="4729" spans="4:4" x14ac:dyDescent="0.3">
      <c r="D4729" s="181"/>
    </row>
    <row r="4730" spans="4:4" x14ac:dyDescent="0.3">
      <c r="D4730" s="181"/>
    </row>
    <row r="4731" spans="4:4" x14ac:dyDescent="0.3">
      <c r="D4731" s="181"/>
    </row>
    <row r="4732" spans="4:4" x14ac:dyDescent="0.3">
      <c r="D4732" s="181"/>
    </row>
    <row r="4733" spans="4:4" x14ac:dyDescent="0.3">
      <c r="D4733" s="181"/>
    </row>
    <row r="4734" spans="4:4" x14ac:dyDescent="0.3">
      <c r="D4734" s="181"/>
    </row>
    <row r="4735" spans="4:4" x14ac:dyDescent="0.3">
      <c r="D4735" s="181"/>
    </row>
    <row r="4736" spans="4:4" x14ac:dyDescent="0.3">
      <c r="D4736" s="181"/>
    </row>
    <row r="4737" spans="4:4" x14ac:dyDescent="0.3">
      <c r="D4737" s="181"/>
    </row>
    <row r="4738" spans="4:4" x14ac:dyDescent="0.3">
      <c r="D4738" s="181"/>
    </row>
    <row r="4739" spans="4:4" x14ac:dyDescent="0.3">
      <c r="D4739" s="181"/>
    </row>
    <row r="4740" spans="4:4" x14ac:dyDescent="0.3">
      <c r="D4740" s="181"/>
    </row>
    <row r="4741" spans="4:4" x14ac:dyDescent="0.3">
      <c r="D4741" s="181"/>
    </row>
    <row r="4742" spans="4:4" x14ac:dyDescent="0.3">
      <c r="D4742" s="181"/>
    </row>
    <row r="4743" spans="4:4" x14ac:dyDescent="0.3">
      <c r="D4743" s="181"/>
    </row>
    <row r="4744" spans="4:4" x14ac:dyDescent="0.3">
      <c r="D4744" s="181"/>
    </row>
    <row r="4745" spans="4:4" x14ac:dyDescent="0.3">
      <c r="D4745" s="181"/>
    </row>
    <row r="4746" spans="4:4" x14ac:dyDescent="0.3">
      <c r="D4746" s="181"/>
    </row>
    <row r="4747" spans="4:4" x14ac:dyDescent="0.3">
      <c r="D4747" s="181"/>
    </row>
    <row r="4748" spans="4:4" x14ac:dyDescent="0.3">
      <c r="D4748" s="181"/>
    </row>
    <row r="4749" spans="4:4" x14ac:dyDescent="0.3">
      <c r="D4749" s="181"/>
    </row>
    <row r="4750" spans="4:4" x14ac:dyDescent="0.3">
      <c r="D4750" s="181"/>
    </row>
    <row r="4751" spans="4:4" x14ac:dyDescent="0.3">
      <c r="D4751" s="181"/>
    </row>
    <row r="4752" spans="4:4" x14ac:dyDescent="0.3">
      <c r="D4752" s="181"/>
    </row>
    <row r="4753" spans="4:4" x14ac:dyDescent="0.3">
      <c r="D4753" s="181"/>
    </row>
    <row r="4754" spans="4:4" x14ac:dyDescent="0.3">
      <c r="D4754" s="181"/>
    </row>
    <row r="4755" spans="4:4" x14ac:dyDescent="0.3">
      <c r="D4755" s="181"/>
    </row>
    <row r="4756" spans="4:4" x14ac:dyDescent="0.3">
      <c r="D4756" s="181"/>
    </row>
    <row r="4757" spans="4:4" x14ac:dyDescent="0.3">
      <c r="D4757" s="181"/>
    </row>
    <row r="4758" spans="4:4" x14ac:dyDescent="0.3">
      <c r="D4758" s="181"/>
    </row>
    <row r="4759" spans="4:4" x14ac:dyDescent="0.3">
      <c r="D4759" s="181"/>
    </row>
    <row r="4760" spans="4:4" x14ac:dyDescent="0.3">
      <c r="D4760" s="181"/>
    </row>
    <row r="4761" spans="4:4" x14ac:dyDescent="0.3">
      <c r="D4761" s="181"/>
    </row>
    <row r="4762" spans="4:4" x14ac:dyDescent="0.3">
      <c r="D4762" s="181"/>
    </row>
    <row r="4763" spans="4:4" x14ac:dyDescent="0.3">
      <c r="D4763" s="181"/>
    </row>
    <row r="4764" spans="4:4" x14ac:dyDescent="0.3">
      <c r="D4764" s="181"/>
    </row>
    <row r="4765" spans="4:4" x14ac:dyDescent="0.3">
      <c r="D4765" s="181"/>
    </row>
    <row r="4766" spans="4:4" x14ac:dyDescent="0.3">
      <c r="D4766" s="181"/>
    </row>
    <row r="4767" spans="4:4" x14ac:dyDescent="0.3">
      <c r="D4767" s="181"/>
    </row>
    <row r="4768" spans="4:4" x14ac:dyDescent="0.3">
      <c r="D4768" s="181"/>
    </row>
    <row r="4769" spans="4:4" x14ac:dyDescent="0.3">
      <c r="D4769" s="181"/>
    </row>
    <row r="4770" spans="4:4" x14ac:dyDescent="0.3">
      <c r="D4770" s="181"/>
    </row>
    <row r="4771" spans="4:4" x14ac:dyDescent="0.3">
      <c r="D4771" s="181"/>
    </row>
    <row r="4772" spans="4:4" x14ac:dyDescent="0.3">
      <c r="D4772" s="181"/>
    </row>
    <row r="4773" spans="4:4" x14ac:dyDescent="0.3">
      <c r="D4773" s="181"/>
    </row>
    <row r="4774" spans="4:4" x14ac:dyDescent="0.3">
      <c r="D4774" s="181"/>
    </row>
    <row r="4775" spans="4:4" x14ac:dyDescent="0.3">
      <c r="D4775" s="181"/>
    </row>
    <row r="4776" spans="4:4" x14ac:dyDescent="0.3">
      <c r="D4776" s="181"/>
    </row>
    <row r="4777" spans="4:4" x14ac:dyDescent="0.3">
      <c r="D4777" s="181"/>
    </row>
    <row r="4778" spans="4:4" x14ac:dyDescent="0.3">
      <c r="D4778" s="181"/>
    </row>
    <row r="4779" spans="4:4" x14ac:dyDescent="0.3">
      <c r="D4779" s="181"/>
    </row>
    <row r="4780" spans="4:4" x14ac:dyDescent="0.3">
      <c r="D4780" s="181"/>
    </row>
    <row r="4781" spans="4:4" x14ac:dyDescent="0.3">
      <c r="D4781" s="181"/>
    </row>
    <row r="4782" spans="4:4" x14ac:dyDescent="0.3">
      <c r="D4782" s="181"/>
    </row>
    <row r="4783" spans="4:4" x14ac:dyDescent="0.3">
      <c r="D4783" s="181"/>
    </row>
    <row r="4784" spans="4:4" x14ac:dyDescent="0.3">
      <c r="D4784" s="181"/>
    </row>
    <row r="4785" spans="4:4" x14ac:dyDescent="0.3">
      <c r="D4785" s="181"/>
    </row>
    <row r="4786" spans="4:4" x14ac:dyDescent="0.3">
      <c r="D4786" s="181"/>
    </row>
    <row r="4787" spans="4:4" x14ac:dyDescent="0.3">
      <c r="D4787" s="181"/>
    </row>
    <row r="4788" spans="4:4" x14ac:dyDescent="0.3">
      <c r="D4788" s="181"/>
    </row>
    <row r="4789" spans="4:4" x14ac:dyDescent="0.3">
      <c r="D4789" s="181"/>
    </row>
    <row r="4790" spans="4:4" x14ac:dyDescent="0.3">
      <c r="D4790" s="181"/>
    </row>
    <row r="4791" spans="4:4" x14ac:dyDescent="0.3">
      <c r="D4791" s="181"/>
    </row>
    <row r="4792" spans="4:4" x14ac:dyDescent="0.3">
      <c r="D4792" s="181"/>
    </row>
    <row r="4793" spans="4:4" x14ac:dyDescent="0.3">
      <c r="D4793" s="181"/>
    </row>
    <row r="4794" spans="4:4" x14ac:dyDescent="0.3">
      <c r="D4794" s="181"/>
    </row>
    <row r="4795" spans="4:4" x14ac:dyDescent="0.3">
      <c r="D4795" s="181"/>
    </row>
    <row r="4796" spans="4:4" x14ac:dyDescent="0.3">
      <c r="D4796" s="181"/>
    </row>
    <row r="4797" spans="4:4" x14ac:dyDescent="0.3">
      <c r="D4797" s="181"/>
    </row>
    <row r="4798" spans="4:4" x14ac:dyDescent="0.3">
      <c r="D4798" s="181"/>
    </row>
    <row r="4799" spans="4:4" x14ac:dyDescent="0.3">
      <c r="D4799" s="181"/>
    </row>
    <row r="4800" spans="4:4" x14ac:dyDescent="0.3">
      <c r="D4800" s="181"/>
    </row>
    <row r="4801" spans="4:4" x14ac:dyDescent="0.3">
      <c r="D4801" s="181"/>
    </row>
    <row r="4802" spans="4:4" x14ac:dyDescent="0.3">
      <c r="D4802" s="181"/>
    </row>
    <row r="4803" spans="4:4" x14ac:dyDescent="0.3">
      <c r="D4803" s="181"/>
    </row>
    <row r="4804" spans="4:4" x14ac:dyDescent="0.3">
      <c r="D4804" s="181"/>
    </row>
    <row r="4805" spans="4:4" x14ac:dyDescent="0.3">
      <c r="D4805" s="181"/>
    </row>
    <row r="4806" spans="4:4" x14ac:dyDescent="0.3">
      <c r="D4806" s="181"/>
    </row>
    <row r="4807" spans="4:4" x14ac:dyDescent="0.3">
      <c r="D4807" s="181"/>
    </row>
    <row r="4808" spans="4:4" x14ac:dyDescent="0.3">
      <c r="D4808" s="181"/>
    </row>
    <row r="4809" spans="4:4" x14ac:dyDescent="0.3">
      <c r="D4809" s="181"/>
    </row>
    <row r="4810" spans="4:4" x14ac:dyDescent="0.3">
      <c r="D4810" s="181"/>
    </row>
    <row r="4811" spans="4:4" x14ac:dyDescent="0.3">
      <c r="D4811" s="181"/>
    </row>
    <row r="4812" spans="4:4" x14ac:dyDescent="0.3">
      <c r="D4812" s="181"/>
    </row>
    <row r="4813" spans="4:4" x14ac:dyDescent="0.3">
      <c r="D4813" s="181"/>
    </row>
    <row r="4814" spans="4:4" x14ac:dyDescent="0.3">
      <c r="D4814" s="181"/>
    </row>
    <row r="4815" spans="4:4" x14ac:dyDescent="0.3">
      <c r="D4815" s="181"/>
    </row>
    <row r="4816" spans="4:4" x14ac:dyDescent="0.3">
      <c r="D4816" s="181"/>
    </row>
    <row r="4817" spans="4:4" x14ac:dyDescent="0.3">
      <c r="D4817" s="181"/>
    </row>
    <row r="4818" spans="4:4" x14ac:dyDescent="0.3">
      <c r="D4818" s="181"/>
    </row>
    <row r="4819" spans="4:4" x14ac:dyDescent="0.3">
      <c r="D4819" s="181"/>
    </row>
    <row r="4820" spans="4:4" x14ac:dyDescent="0.3">
      <c r="D4820" s="181"/>
    </row>
    <row r="4821" spans="4:4" x14ac:dyDescent="0.3">
      <c r="D4821" s="181"/>
    </row>
    <row r="4822" spans="4:4" x14ac:dyDescent="0.3">
      <c r="D4822" s="181"/>
    </row>
    <row r="4823" spans="4:4" x14ac:dyDescent="0.3">
      <c r="D4823" s="181"/>
    </row>
    <row r="4824" spans="4:4" x14ac:dyDescent="0.3">
      <c r="D4824" s="181"/>
    </row>
    <row r="4825" spans="4:4" x14ac:dyDescent="0.3">
      <c r="D4825" s="181"/>
    </row>
    <row r="4826" spans="4:4" x14ac:dyDescent="0.3">
      <c r="D4826" s="181"/>
    </row>
    <row r="4827" spans="4:4" x14ac:dyDescent="0.3">
      <c r="D4827" s="181"/>
    </row>
    <row r="4828" spans="4:4" x14ac:dyDescent="0.3">
      <c r="D4828" s="181"/>
    </row>
    <row r="4829" spans="4:4" x14ac:dyDescent="0.3">
      <c r="D4829" s="181"/>
    </row>
    <row r="4830" spans="4:4" x14ac:dyDescent="0.3">
      <c r="D4830" s="181"/>
    </row>
    <row r="4831" spans="4:4" x14ac:dyDescent="0.3">
      <c r="D4831" s="181"/>
    </row>
    <row r="4832" spans="4:4" x14ac:dyDescent="0.3">
      <c r="D4832" s="181"/>
    </row>
    <row r="4833" spans="4:4" x14ac:dyDescent="0.3">
      <c r="D4833" s="181"/>
    </row>
    <row r="4834" spans="4:4" x14ac:dyDescent="0.3">
      <c r="D4834" s="181"/>
    </row>
    <row r="4835" spans="4:4" x14ac:dyDescent="0.3">
      <c r="D4835" s="181"/>
    </row>
    <row r="4836" spans="4:4" x14ac:dyDescent="0.3">
      <c r="D4836" s="181"/>
    </row>
    <row r="4837" spans="4:4" x14ac:dyDescent="0.3">
      <c r="D4837" s="181"/>
    </row>
    <row r="4838" spans="4:4" x14ac:dyDescent="0.3">
      <c r="D4838" s="181"/>
    </row>
    <row r="4839" spans="4:4" x14ac:dyDescent="0.3">
      <c r="D4839" s="181"/>
    </row>
    <row r="4840" spans="4:4" x14ac:dyDescent="0.3">
      <c r="D4840" s="181"/>
    </row>
    <row r="4841" spans="4:4" x14ac:dyDescent="0.3">
      <c r="D4841" s="181"/>
    </row>
    <row r="4842" spans="4:4" x14ac:dyDescent="0.3">
      <c r="D4842" s="181"/>
    </row>
    <row r="4843" spans="4:4" x14ac:dyDescent="0.3">
      <c r="D4843" s="181"/>
    </row>
    <row r="4844" spans="4:4" x14ac:dyDescent="0.3">
      <c r="D4844" s="181"/>
    </row>
    <row r="4845" spans="4:4" x14ac:dyDescent="0.3">
      <c r="D4845" s="181"/>
    </row>
    <row r="4846" spans="4:4" x14ac:dyDescent="0.3">
      <c r="D4846" s="181"/>
    </row>
    <row r="4847" spans="4:4" x14ac:dyDescent="0.3">
      <c r="D4847" s="181"/>
    </row>
    <row r="4848" spans="4:4" x14ac:dyDescent="0.3">
      <c r="D4848" s="181"/>
    </row>
    <row r="4849" spans="4:4" x14ac:dyDescent="0.3">
      <c r="D4849" s="181"/>
    </row>
    <row r="4850" spans="4:4" x14ac:dyDescent="0.3">
      <c r="D4850" s="181"/>
    </row>
    <row r="4851" spans="4:4" x14ac:dyDescent="0.3">
      <c r="D4851" s="181"/>
    </row>
    <row r="4852" spans="4:4" x14ac:dyDescent="0.3">
      <c r="D4852" s="181"/>
    </row>
    <row r="4853" spans="4:4" x14ac:dyDescent="0.3">
      <c r="D4853" s="181"/>
    </row>
    <row r="4854" spans="4:4" x14ac:dyDescent="0.3">
      <c r="D4854" s="181"/>
    </row>
    <row r="4855" spans="4:4" x14ac:dyDescent="0.3">
      <c r="D4855" s="181"/>
    </row>
    <row r="4856" spans="4:4" x14ac:dyDescent="0.3">
      <c r="D4856" s="181"/>
    </row>
    <row r="4857" spans="4:4" x14ac:dyDescent="0.3">
      <c r="D4857" s="181"/>
    </row>
    <row r="4858" spans="4:4" x14ac:dyDescent="0.3">
      <c r="D4858" s="181"/>
    </row>
    <row r="4859" spans="4:4" x14ac:dyDescent="0.3">
      <c r="D4859" s="181"/>
    </row>
    <row r="4860" spans="4:4" x14ac:dyDescent="0.3">
      <c r="D4860" s="181"/>
    </row>
    <row r="4861" spans="4:4" x14ac:dyDescent="0.3">
      <c r="D4861" s="181"/>
    </row>
    <row r="4862" spans="4:4" x14ac:dyDescent="0.3">
      <c r="D4862" s="181"/>
    </row>
    <row r="4863" spans="4:4" x14ac:dyDescent="0.3">
      <c r="D4863" s="181"/>
    </row>
    <row r="4864" spans="4:4" x14ac:dyDescent="0.3">
      <c r="D4864" s="181"/>
    </row>
    <row r="4865" spans="4:4" x14ac:dyDescent="0.3">
      <c r="D4865" s="181"/>
    </row>
    <row r="4866" spans="4:4" x14ac:dyDescent="0.3">
      <c r="D4866" s="181"/>
    </row>
    <row r="4867" spans="4:4" x14ac:dyDescent="0.3">
      <c r="D4867" s="181"/>
    </row>
    <row r="4868" spans="4:4" x14ac:dyDescent="0.3">
      <c r="D4868" s="181"/>
    </row>
    <row r="4869" spans="4:4" x14ac:dyDescent="0.3">
      <c r="D4869" s="181"/>
    </row>
    <row r="4870" spans="4:4" x14ac:dyDescent="0.3">
      <c r="D4870" s="181"/>
    </row>
    <row r="4871" spans="4:4" x14ac:dyDescent="0.3">
      <c r="D4871" s="181"/>
    </row>
    <row r="4872" spans="4:4" x14ac:dyDescent="0.3">
      <c r="D4872" s="181"/>
    </row>
    <row r="4873" spans="4:4" x14ac:dyDescent="0.3">
      <c r="D4873" s="181"/>
    </row>
    <row r="4874" spans="4:4" x14ac:dyDescent="0.3">
      <c r="D4874" s="181"/>
    </row>
    <row r="4875" spans="4:4" x14ac:dyDescent="0.3">
      <c r="D4875" s="181"/>
    </row>
    <row r="4876" spans="4:4" x14ac:dyDescent="0.3">
      <c r="D4876" s="181"/>
    </row>
    <row r="4877" spans="4:4" x14ac:dyDescent="0.3">
      <c r="D4877" s="181"/>
    </row>
    <row r="4878" spans="4:4" x14ac:dyDescent="0.3">
      <c r="D4878" s="181"/>
    </row>
    <row r="4879" spans="4:4" x14ac:dyDescent="0.3">
      <c r="D4879" s="181"/>
    </row>
    <row r="4880" spans="4:4" x14ac:dyDescent="0.3">
      <c r="D4880" s="181"/>
    </row>
    <row r="4881" spans="4:4" x14ac:dyDescent="0.3">
      <c r="D4881" s="181"/>
    </row>
    <row r="4882" spans="4:4" x14ac:dyDescent="0.3">
      <c r="D4882" s="181"/>
    </row>
    <row r="4883" spans="4:4" x14ac:dyDescent="0.3">
      <c r="D4883" s="181"/>
    </row>
    <row r="4884" spans="4:4" x14ac:dyDescent="0.3">
      <c r="D4884" s="181"/>
    </row>
    <row r="4885" spans="4:4" x14ac:dyDescent="0.3">
      <c r="D4885" s="181"/>
    </row>
    <row r="4886" spans="4:4" x14ac:dyDescent="0.3">
      <c r="D4886" s="181"/>
    </row>
    <row r="4887" spans="4:4" x14ac:dyDescent="0.3">
      <c r="D4887" s="181"/>
    </row>
    <row r="4888" spans="4:4" x14ac:dyDescent="0.3">
      <c r="D4888" s="181"/>
    </row>
    <row r="4889" spans="4:4" x14ac:dyDescent="0.3">
      <c r="D4889" s="181"/>
    </row>
    <row r="4890" spans="4:4" x14ac:dyDescent="0.3">
      <c r="D4890" s="181"/>
    </row>
    <row r="4891" spans="4:4" x14ac:dyDescent="0.3">
      <c r="D4891" s="181"/>
    </row>
    <row r="4892" spans="4:4" x14ac:dyDescent="0.3">
      <c r="D4892" s="181"/>
    </row>
    <row r="4893" spans="4:4" x14ac:dyDescent="0.3">
      <c r="D4893" s="181"/>
    </row>
    <row r="4894" spans="4:4" x14ac:dyDescent="0.3">
      <c r="D4894" s="181"/>
    </row>
    <row r="4895" spans="4:4" x14ac:dyDescent="0.3">
      <c r="D4895" s="181"/>
    </row>
    <row r="4896" spans="4:4" x14ac:dyDescent="0.3">
      <c r="D4896" s="181"/>
    </row>
    <row r="4897" spans="4:4" x14ac:dyDescent="0.3">
      <c r="D4897" s="181"/>
    </row>
    <row r="4898" spans="4:4" x14ac:dyDescent="0.3">
      <c r="D4898" s="181"/>
    </row>
    <row r="4899" spans="4:4" x14ac:dyDescent="0.3">
      <c r="D4899" s="181"/>
    </row>
    <row r="4900" spans="4:4" x14ac:dyDescent="0.3">
      <c r="D4900" s="181"/>
    </row>
    <row r="4901" spans="4:4" x14ac:dyDescent="0.3">
      <c r="D4901" s="181"/>
    </row>
    <row r="4902" spans="4:4" x14ac:dyDescent="0.3">
      <c r="D4902" s="181"/>
    </row>
    <row r="4903" spans="4:4" x14ac:dyDescent="0.3">
      <c r="D4903" s="181"/>
    </row>
    <row r="4904" spans="4:4" x14ac:dyDescent="0.3">
      <c r="D4904" s="181"/>
    </row>
    <row r="4905" spans="4:4" x14ac:dyDescent="0.3">
      <c r="D4905" s="181"/>
    </row>
    <row r="4906" spans="4:4" x14ac:dyDescent="0.3">
      <c r="D4906" s="181"/>
    </row>
    <row r="4907" spans="4:4" x14ac:dyDescent="0.3">
      <c r="D4907" s="181"/>
    </row>
    <row r="4908" spans="4:4" x14ac:dyDescent="0.3">
      <c r="D4908" s="181"/>
    </row>
    <row r="4909" spans="4:4" x14ac:dyDescent="0.3">
      <c r="D4909" s="181"/>
    </row>
    <row r="4910" spans="4:4" x14ac:dyDescent="0.3">
      <c r="D4910" s="181"/>
    </row>
    <row r="4911" spans="4:4" x14ac:dyDescent="0.3">
      <c r="D4911" s="181"/>
    </row>
    <row r="4912" spans="4:4" x14ac:dyDescent="0.3">
      <c r="D4912" s="181"/>
    </row>
    <row r="4913" spans="4:4" x14ac:dyDescent="0.3">
      <c r="D4913" s="181"/>
    </row>
    <row r="4914" spans="4:4" x14ac:dyDescent="0.3">
      <c r="D4914" s="181"/>
    </row>
    <row r="4915" spans="4:4" x14ac:dyDescent="0.3">
      <c r="D4915" s="181"/>
    </row>
    <row r="4916" spans="4:4" x14ac:dyDescent="0.3">
      <c r="D4916" s="181"/>
    </row>
    <row r="4917" spans="4:4" x14ac:dyDescent="0.3">
      <c r="D4917" s="181"/>
    </row>
    <row r="4918" spans="4:4" x14ac:dyDescent="0.3">
      <c r="D4918" s="181"/>
    </row>
    <row r="4919" spans="4:4" x14ac:dyDescent="0.3">
      <c r="D4919" s="181"/>
    </row>
    <row r="4920" spans="4:4" x14ac:dyDescent="0.3">
      <c r="D4920" s="181"/>
    </row>
    <row r="4921" spans="4:4" x14ac:dyDescent="0.3">
      <c r="D4921" s="181"/>
    </row>
    <row r="4922" spans="4:4" x14ac:dyDescent="0.3">
      <c r="D4922" s="181"/>
    </row>
    <row r="4923" spans="4:4" x14ac:dyDescent="0.3">
      <c r="D4923" s="181"/>
    </row>
    <row r="4924" spans="4:4" x14ac:dyDescent="0.3">
      <c r="D4924" s="181"/>
    </row>
    <row r="4925" spans="4:4" x14ac:dyDescent="0.3">
      <c r="D4925" s="181"/>
    </row>
    <row r="4926" spans="4:4" x14ac:dyDescent="0.3">
      <c r="D4926" s="181"/>
    </row>
    <row r="4927" spans="4:4" x14ac:dyDescent="0.3">
      <c r="D4927" s="181"/>
    </row>
    <row r="4928" spans="4:4" x14ac:dyDescent="0.3">
      <c r="D4928" s="181"/>
    </row>
    <row r="4929" spans="4:4" x14ac:dyDescent="0.3">
      <c r="D4929" s="181"/>
    </row>
    <row r="4930" spans="4:4" x14ac:dyDescent="0.3">
      <c r="D4930" s="181"/>
    </row>
    <row r="4931" spans="4:4" x14ac:dyDescent="0.3">
      <c r="D4931" s="181"/>
    </row>
    <row r="4932" spans="4:4" x14ac:dyDescent="0.3">
      <c r="D4932" s="181"/>
    </row>
    <row r="4933" spans="4:4" x14ac:dyDescent="0.3">
      <c r="D4933" s="181"/>
    </row>
    <row r="4934" spans="4:4" x14ac:dyDescent="0.3">
      <c r="D4934" s="181"/>
    </row>
    <row r="4935" spans="4:4" x14ac:dyDescent="0.3">
      <c r="D4935" s="181"/>
    </row>
    <row r="4936" spans="4:4" x14ac:dyDescent="0.3">
      <c r="D4936" s="181"/>
    </row>
    <row r="4937" spans="4:4" x14ac:dyDescent="0.3">
      <c r="D4937" s="181"/>
    </row>
    <row r="4938" spans="4:4" x14ac:dyDescent="0.3">
      <c r="D4938" s="181"/>
    </row>
    <row r="4939" spans="4:4" x14ac:dyDescent="0.3">
      <c r="D4939" s="181"/>
    </row>
    <row r="4940" spans="4:4" x14ac:dyDescent="0.3">
      <c r="D4940" s="181"/>
    </row>
    <row r="4941" spans="4:4" x14ac:dyDescent="0.3">
      <c r="D4941" s="181"/>
    </row>
    <row r="4942" spans="4:4" x14ac:dyDescent="0.3">
      <c r="D4942" s="181"/>
    </row>
    <row r="4943" spans="4:4" x14ac:dyDescent="0.3">
      <c r="D4943" s="181"/>
    </row>
    <row r="4944" spans="4:4" x14ac:dyDescent="0.3">
      <c r="D4944" s="181"/>
    </row>
    <row r="4945" spans="4:4" x14ac:dyDescent="0.3">
      <c r="D4945" s="181"/>
    </row>
    <row r="4946" spans="4:4" x14ac:dyDescent="0.3">
      <c r="D4946" s="181"/>
    </row>
    <row r="4947" spans="4:4" x14ac:dyDescent="0.3">
      <c r="D4947" s="181"/>
    </row>
    <row r="4948" spans="4:4" x14ac:dyDescent="0.3">
      <c r="D4948" s="181"/>
    </row>
    <row r="4949" spans="4:4" x14ac:dyDescent="0.3">
      <c r="D4949" s="181"/>
    </row>
    <row r="4950" spans="4:4" x14ac:dyDescent="0.3">
      <c r="D4950" s="181"/>
    </row>
    <row r="4951" spans="4:4" x14ac:dyDescent="0.3">
      <c r="D4951" s="181"/>
    </row>
    <row r="4952" spans="4:4" x14ac:dyDescent="0.3">
      <c r="D4952" s="181"/>
    </row>
    <row r="4953" spans="4:4" x14ac:dyDescent="0.3">
      <c r="D4953" s="181"/>
    </row>
    <row r="4954" spans="4:4" x14ac:dyDescent="0.3">
      <c r="D4954" s="181"/>
    </row>
    <row r="4955" spans="4:4" x14ac:dyDescent="0.3">
      <c r="D4955" s="181"/>
    </row>
    <row r="4956" spans="4:4" x14ac:dyDescent="0.3">
      <c r="D4956" s="181"/>
    </row>
    <row r="4957" spans="4:4" x14ac:dyDescent="0.3">
      <c r="D4957" s="181"/>
    </row>
    <row r="4958" spans="4:4" x14ac:dyDescent="0.3">
      <c r="D4958" s="181"/>
    </row>
    <row r="4959" spans="4:4" x14ac:dyDescent="0.3">
      <c r="D4959" s="181"/>
    </row>
    <row r="4960" spans="4:4" x14ac:dyDescent="0.3">
      <c r="D4960" s="181"/>
    </row>
    <row r="4961" spans="4:4" x14ac:dyDescent="0.3">
      <c r="D4961" s="181"/>
    </row>
    <row r="4962" spans="4:4" x14ac:dyDescent="0.3">
      <c r="D4962" s="181"/>
    </row>
    <row r="4963" spans="4:4" x14ac:dyDescent="0.3">
      <c r="D4963" s="181"/>
    </row>
    <row r="4964" spans="4:4" x14ac:dyDescent="0.3">
      <c r="D4964" s="181"/>
    </row>
    <row r="4965" spans="4:4" x14ac:dyDescent="0.3">
      <c r="D4965" s="181"/>
    </row>
    <row r="4966" spans="4:4" x14ac:dyDescent="0.3">
      <c r="D4966" s="181"/>
    </row>
    <row r="4967" spans="4:4" x14ac:dyDescent="0.3">
      <c r="D4967" s="181"/>
    </row>
    <row r="4968" spans="4:4" x14ac:dyDescent="0.3">
      <c r="D4968" s="181"/>
    </row>
    <row r="4969" spans="4:4" x14ac:dyDescent="0.3">
      <c r="D4969" s="181"/>
    </row>
    <row r="4970" spans="4:4" x14ac:dyDescent="0.3">
      <c r="D4970" s="181"/>
    </row>
    <row r="4971" spans="4:4" x14ac:dyDescent="0.3">
      <c r="D4971" s="181"/>
    </row>
    <row r="4972" spans="4:4" x14ac:dyDescent="0.3">
      <c r="D4972" s="181"/>
    </row>
    <row r="4973" spans="4:4" x14ac:dyDescent="0.3">
      <c r="D4973" s="181"/>
    </row>
    <row r="4974" spans="4:4" x14ac:dyDescent="0.3">
      <c r="D4974" s="181"/>
    </row>
    <row r="4975" spans="4:4" x14ac:dyDescent="0.3">
      <c r="D4975" s="181"/>
    </row>
    <row r="4976" spans="4:4" x14ac:dyDescent="0.3">
      <c r="D4976" s="181"/>
    </row>
    <row r="4977" spans="4:4" x14ac:dyDescent="0.3">
      <c r="D4977" s="181"/>
    </row>
    <row r="4978" spans="4:4" x14ac:dyDescent="0.3">
      <c r="D4978" s="181"/>
    </row>
    <row r="4979" spans="4:4" x14ac:dyDescent="0.3">
      <c r="D4979" s="181"/>
    </row>
    <row r="4980" spans="4:4" x14ac:dyDescent="0.3">
      <c r="D4980" s="181"/>
    </row>
    <row r="4981" spans="4:4" x14ac:dyDescent="0.3">
      <c r="D4981" s="181"/>
    </row>
    <row r="4982" spans="4:4" x14ac:dyDescent="0.3">
      <c r="D4982" s="181"/>
    </row>
    <row r="4983" spans="4:4" x14ac:dyDescent="0.3">
      <c r="D4983" s="181"/>
    </row>
    <row r="4984" spans="4:4" x14ac:dyDescent="0.3">
      <c r="D4984" s="181"/>
    </row>
    <row r="4985" spans="4:4" x14ac:dyDescent="0.3">
      <c r="D4985" s="181"/>
    </row>
    <row r="4986" spans="4:4" x14ac:dyDescent="0.3">
      <c r="D4986" s="181"/>
    </row>
    <row r="4987" spans="4:4" x14ac:dyDescent="0.3">
      <c r="D4987" s="181"/>
    </row>
    <row r="4988" spans="4:4" x14ac:dyDescent="0.3">
      <c r="D4988" s="181"/>
    </row>
    <row r="4989" spans="4:4" x14ac:dyDescent="0.3">
      <c r="D4989" s="181"/>
    </row>
    <row r="4990" spans="4:4" x14ac:dyDescent="0.3">
      <c r="D4990" s="181"/>
    </row>
    <row r="4991" spans="4:4" x14ac:dyDescent="0.3">
      <c r="D4991" s="181"/>
    </row>
    <row r="4992" spans="4:4" x14ac:dyDescent="0.3">
      <c r="D4992" s="181"/>
    </row>
    <row r="4993" spans="4:4" x14ac:dyDescent="0.3">
      <c r="D4993" s="181"/>
    </row>
    <row r="4994" spans="4:4" x14ac:dyDescent="0.3">
      <c r="D4994" s="181"/>
    </row>
    <row r="4995" spans="4:4" x14ac:dyDescent="0.3">
      <c r="D4995" s="181"/>
    </row>
    <row r="4996" spans="4:4" x14ac:dyDescent="0.3">
      <c r="D4996" s="181"/>
    </row>
    <row r="4997" spans="4:4" x14ac:dyDescent="0.3">
      <c r="D4997" s="181"/>
    </row>
    <row r="4998" spans="4:4" x14ac:dyDescent="0.3">
      <c r="D4998" s="181"/>
    </row>
    <row r="4999" spans="4:4" x14ac:dyDescent="0.3">
      <c r="D4999" s="181"/>
    </row>
    <row r="5000" spans="4:4" x14ac:dyDescent="0.3">
      <c r="D5000" s="181"/>
    </row>
    <row r="5001" spans="4:4" x14ac:dyDescent="0.3">
      <c r="D5001" s="181"/>
    </row>
    <row r="5002" spans="4:4" x14ac:dyDescent="0.3">
      <c r="D5002" s="181"/>
    </row>
    <row r="5003" spans="4:4" x14ac:dyDescent="0.3">
      <c r="D5003" s="181"/>
    </row>
    <row r="5004" spans="4:4" x14ac:dyDescent="0.3">
      <c r="D5004" s="181"/>
    </row>
    <row r="5005" spans="4:4" x14ac:dyDescent="0.3">
      <c r="D5005" s="181"/>
    </row>
    <row r="5006" spans="4:4" x14ac:dyDescent="0.3">
      <c r="D5006" s="181"/>
    </row>
    <row r="5007" spans="4:4" x14ac:dyDescent="0.3">
      <c r="D5007" s="181"/>
    </row>
    <row r="5008" spans="4:4" x14ac:dyDescent="0.3">
      <c r="D5008" s="181"/>
    </row>
    <row r="5009" spans="4:4" x14ac:dyDescent="0.3">
      <c r="D5009" s="181"/>
    </row>
    <row r="5010" spans="4:4" x14ac:dyDescent="0.3">
      <c r="D5010" s="181"/>
    </row>
    <row r="5011" spans="4:4" x14ac:dyDescent="0.3">
      <c r="D5011" s="181"/>
    </row>
    <row r="5012" spans="4:4" x14ac:dyDescent="0.3">
      <c r="D5012" s="181"/>
    </row>
    <row r="5013" spans="4:4" x14ac:dyDescent="0.3">
      <c r="D5013" s="181"/>
    </row>
    <row r="5014" spans="4:4" x14ac:dyDescent="0.3">
      <c r="D5014" s="181"/>
    </row>
    <row r="5015" spans="4:4" x14ac:dyDescent="0.3">
      <c r="D5015" s="181"/>
    </row>
    <row r="5016" spans="4:4" x14ac:dyDescent="0.3">
      <c r="D5016" s="181"/>
    </row>
    <row r="5017" spans="4:4" x14ac:dyDescent="0.3">
      <c r="D5017" s="181"/>
    </row>
    <row r="5018" spans="4:4" x14ac:dyDescent="0.3">
      <c r="D5018" s="181"/>
    </row>
    <row r="5019" spans="4:4" x14ac:dyDescent="0.3">
      <c r="D5019" s="181"/>
    </row>
    <row r="5020" spans="4:4" x14ac:dyDescent="0.3">
      <c r="D5020" s="181"/>
    </row>
    <row r="5021" spans="4:4" x14ac:dyDescent="0.3">
      <c r="D5021" s="181"/>
    </row>
    <row r="5022" spans="4:4" x14ac:dyDescent="0.3">
      <c r="D5022" s="181"/>
    </row>
    <row r="5023" spans="4:4" x14ac:dyDescent="0.3">
      <c r="D5023" s="181"/>
    </row>
    <row r="5024" spans="4:4" x14ac:dyDescent="0.3">
      <c r="D5024" s="181"/>
    </row>
    <row r="5025" spans="4:4" x14ac:dyDescent="0.3">
      <c r="D5025" s="181"/>
    </row>
    <row r="5026" spans="4:4" x14ac:dyDescent="0.3">
      <c r="D5026" s="181"/>
    </row>
  </sheetData>
  <mergeCells count="7">
    <mergeCell ref="A93:C93"/>
    <mergeCell ref="A94:K105"/>
    <mergeCell ref="A1:G1"/>
    <mergeCell ref="C2:K2"/>
    <mergeCell ref="C3:K3"/>
    <mergeCell ref="C4:K4"/>
    <mergeCell ref="A80:F80"/>
  </mergeCells>
  <printOptions horizontalCentered="1"/>
  <pageMargins left="0.70866141732283472" right="0.70866141732283472" top="0.78740157480314965" bottom="0.78740157480314965" header="0.31496062992125984" footer="0.31496062992125984"/>
  <pageSetup paperSize="9" scale="90" orientation="landscape" r:id="rId1"/>
  <headerFooter>
    <oddHeader>&amp;LSportovní projekty spol.s r.o., Sokolovská 87/95, Praha 8&amp;C&amp;F&amp;R06/2022</oddHeader>
    <oddFooter>&amp;C&amp;A&amp;Rstránka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9</vt:i4>
      </vt:variant>
    </vt:vector>
  </HeadingPairs>
  <TitlesOfParts>
    <vt:vector size="9" baseType="lpstr">
      <vt:lpstr>rekapitulace</vt:lpstr>
      <vt:lpstr>SO - 01</vt:lpstr>
      <vt:lpstr>SO - 02</vt:lpstr>
      <vt:lpstr>SO - 03</vt:lpstr>
      <vt:lpstr>SO - 04</vt:lpstr>
      <vt:lpstr>SO - 05</vt:lpstr>
      <vt:lpstr>SO - 06</vt:lpstr>
      <vt:lpstr>SO - 07</vt:lpstr>
      <vt:lpstr>SO - 08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 Polišenský</dc:creator>
  <cp:keywords/>
  <dc:description/>
  <cp:lastModifiedBy>viktor drobny</cp:lastModifiedBy>
  <cp:revision/>
  <dcterms:created xsi:type="dcterms:W3CDTF">2002-06-18T07:28:36Z</dcterms:created>
  <dcterms:modified xsi:type="dcterms:W3CDTF">2024-03-25T15:02:59Z</dcterms:modified>
  <cp:category/>
  <cp:contentStatus/>
</cp:coreProperties>
</file>