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I61" i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F51" i="1"/>
  <c r="H19" i="1" l="1"/>
  <c r="G36" i="1"/>
  <c r="H36" i="1" s="1"/>
  <c r="F62" i="1"/>
  <c r="J62" i="1" l="1"/>
  <c r="H105" i="1" l="1"/>
  <c r="H88" i="1"/>
  <c r="H103" i="1"/>
  <c r="H104" i="1"/>
  <c r="H102" i="1"/>
  <c r="H101" i="1"/>
  <c r="J54" i="1" l="1"/>
  <c r="F54" i="1" l="1"/>
  <c r="H51" i="1" l="1"/>
  <c r="J51" i="1" s="1"/>
  <c r="H50" i="1"/>
  <c r="H49" i="1"/>
  <c r="G11" i="1"/>
  <c r="H11" i="1" l="1"/>
  <c r="F61" i="1"/>
  <c r="J61" i="1" l="1"/>
  <c r="J63" i="1" s="1"/>
  <c r="F53" i="1"/>
  <c r="F52" i="1"/>
  <c r="F50" i="1"/>
  <c r="F49" i="1"/>
  <c r="J49" i="1" l="1"/>
  <c r="J50" i="1" l="1"/>
  <c r="J52" i="1"/>
  <c r="J53" i="1"/>
  <c r="J55" i="1" l="1"/>
  <c r="H90" i="1"/>
  <c r="H92" i="1"/>
  <c r="H91" i="1"/>
  <c r="H89" i="1"/>
  <c r="H75" i="1"/>
  <c r="G39" i="1" l="1"/>
  <c r="H39" i="1" s="1"/>
  <c r="G38" i="1"/>
  <c r="H38" i="1" s="1"/>
  <c r="G37" i="1"/>
  <c r="H37" i="1" s="1"/>
  <c r="G35" i="1"/>
  <c r="H35" i="1" s="1"/>
  <c r="G27" i="1"/>
  <c r="H27" i="1" l="1"/>
  <c r="H30" i="1" s="1"/>
  <c r="H29" i="1"/>
  <c r="H40" i="1"/>
  <c r="H109" i="1" l="1"/>
</calcChain>
</file>

<file path=xl/sharedStrings.xml><?xml version="1.0" encoding="utf-8"?>
<sst xmlns="http://schemas.openxmlformats.org/spreadsheetml/2006/main" count="123" uniqueCount="106">
  <si>
    <t>Technologie</t>
  </si>
  <si>
    <t>Počet systémů</t>
  </si>
  <si>
    <t xml:space="preserve">Cena za počet systémů
/ 1 měsíc v Kč bez DPH
</t>
  </si>
  <si>
    <t xml:space="preserve">Celková cena za plnění Servisních služeb dle Tabulky A1) pro výše uvedené technologie </t>
  </si>
  <si>
    <t>Rozsah a parametry služeb</t>
  </si>
  <si>
    <t>Tabulka A1) : Seznam podporovaných technologií objednatele a cena za Servisní služby</t>
  </si>
  <si>
    <t xml:space="preserve">Cena za Servisní služby u jednoho systému za 1 měsíc v Kč bez DPH
</t>
  </si>
  <si>
    <t>Tabulka A2): Seznam technologií, které objednatel může jednostranně začlenit do Servisní podpory poskytované poskytovatelem a ceny za poskytování Servisních služeb u těchto nově začleněných technologií (viz specifikace Servisních služeb v Tabulce A1)</t>
  </si>
  <si>
    <t>Předpokládaný počet systémů začleněných v průběhu plnění smlouvy*</t>
  </si>
  <si>
    <t>*Předpokládané počty nových systémů a předpokládané období jejich Servisní podpory jsou uvedena pouze pro účely hodnocení. Objednatel bude začleňovat nové technologie dle vlastní potřeby a nemusí do Servisní podpory začlenit žádné nové technologie.</t>
  </si>
  <si>
    <t xml:space="preserve">Celková nabídková cena za plnění Servisních služeb u předpokládaného počtu nově začleňovaných technologií </t>
  </si>
  <si>
    <t>Tabulka B1) Profylaktická údržba stávajících systémů objednatele</t>
  </si>
  <si>
    <t>ČÁST C) Rozvojové projekty</t>
  </si>
  <si>
    <t>Tabulka C1): Cena rozvojových projektů v Kč bez DPH</t>
  </si>
  <si>
    <t>Rozvojové projekty poskytované systémovým specialistou seniorem</t>
  </si>
  <si>
    <t>Popis</t>
  </si>
  <si>
    <t>Cena za jednu hodinu v Kč bez DPH</t>
  </si>
  <si>
    <t>Cena za jednu hodinu práce na rozvojových projektech v Kč bez DPH</t>
  </si>
  <si>
    <t>Cena za maximální počet hodin práce na rozvojových projektech v Kč bez DPH</t>
  </si>
  <si>
    <t>ČÁST D) Další služby</t>
  </si>
  <si>
    <t>Dokumentace Hardware</t>
  </si>
  <si>
    <t>Název služby</t>
  </si>
  <si>
    <t>Popis služby</t>
  </si>
  <si>
    <t>Celková cena služby v Kč bez DPH</t>
  </si>
  <si>
    <t>Tvorba a údržba aktuální dokumentace po celou dobu účinnosti smlouvy</t>
  </si>
  <si>
    <t>Dokumentace Software</t>
  </si>
  <si>
    <t>Uživatelská dokumentace</t>
  </si>
  <si>
    <t>Tabulka D1: Jednorázové ceny za plnění Dalších služeb spočívajících v tvorbě a udržování dokumentace</t>
  </si>
  <si>
    <t>Pohotovost v pracovní dny držená v časech od 17:00 až 8:00 (mimo pracovní dobu)</t>
  </si>
  <si>
    <t xml:space="preserve">Pohotovost ve dnech pracovního volna (víkendy, svátky) pracovní dny držená v časech od 0:00 až 24:00 </t>
  </si>
  <si>
    <t>Cena za předpokládaný počet hodin v Kč bez DPH</t>
  </si>
  <si>
    <t>Cena za servisní zásah v pracovní dny mimo pracovní dobu</t>
  </si>
  <si>
    <t>Cena za servisní zásah ve dnech pracovního volna</t>
  </si>
  <si>
    <t>Předpokládaný počet hodin za dobu trvání smlouvy*</t>
  </si>
  <si>
    <t>Celková nabídková cena v Kč bez DPH:</t>
  </si>
  <si>
    <t>*Předpokládané počty hodin pohotovostí a servisních zásahů jsou uvedeny pouze pro účely hodnocení. Objednatel bude vyžadovat pohotovost a servisní zásahy dle vlastní potřeby a nemusí tak objednat žádný konkrétní počet hodin.</t>
  </si>
  <si>
    <t xml:space="preserve">Maximální počet hodin práce, který objednatel může na základě této smlouvy na rozvojové projekty zadat </t>
  </si>
  <si>
    <t>Časový rozsah          1 profylaxe (hod) pro danou technologii</t>
  </si>
  <si>
    <t>Počet systémů v dané technologii</t>
  </si>
  <si>
    <t>Požadovaný počet profylaxí pro danou technologii za rok*</t>
  </si>
  <si>
    <t>*Předpokládané počty nově přidaných systémů jsou uvedeny pouze pro účely hodnocení. Objednatel bude začleňovat nové technologie dle vlastní potřeby a nemusí začlenit žádné nové technologie.</t>
  </si>
  <si>
    <t>Předpokládaný počet dodatečně přidaných systémů v dané technologii</t>
  </si>
  <si>
    <t>Celková cena za jednu profylaxi dané technologie na zadaném počtu systémů v Kč bez DPH</t>
  </si>
  <si>
    <t xml:space="preserve">ČÁST B) Profylaktické služby </t>
  </si>
  <si>
    <t>Počet profylaxí pro danou technologii za rok</t>
  </si>
  <si>
    <t>*Předpokládané počty profylaxí jsou uvedeny pro účely hodnocení. Objednatel může snížit počet servisovaných systémů, což by odpovídajícím způsobem snížilo počet profylaxí.</t>
  </si>
  <si>
    <t>Celková měsíční cena za plnění Servisních služeb pro veškeré technologie dle Tabulky A1)</t>
  </si>
  <si>
    <t xml:space="preserve">Celková cena za plnění služeb Pravidelné profylaxe pro stávající systémy* </t>
  </si>
  <si>
    <t>Tabulka B2) Profylaktická údržba dodatečně přidaných systémů začleněných do Servisní podpory dle tabulky A2 výše</t>
  </si>
  <si>
    <t>Celková cena za jednu profylaxi dané technologie na jednom systému v Kč bez DPH</t>
  </si>
  <si>
    <t>Celková cena za profylaxi dané technologie na předpokládaném počtu přidaných systémů v Kč bez DPH</t>
  </si>
  <si>
    <t>fixní platby za stávající technologie (pronájmy a technické podpory)</t>
  </si>
  <si>
    <t>fixní platby plánované (dle této tabulky se rozšíří v budoucnosti množina spravovaných položek) za stávající technologie (pronájmy a technické podpory)</t>
  </si>
  <si>
    <t>Novicom appliance 1U Standard Plus R18</t>
  </si>
  <si>
    <t>Cena za počet systémů za dobu 48 měsíců v Kč bez DPH</t>
  </si>
  <si>
    <t>Cena Servisních služeb za celkový počet systémů za předpokládané období 48 měsíců v Kč bez DPH*</t>
  </si>
  <si>
    <t>podpora DNS serverů</t>
  </si>
  <si>
    <t>Celková cena za předpokládaný počet profilaxí za 48 měsíců v Kč bez DPH</t>
  </si>
  <si>
    <t>Předpokládaný počet profylaxí na celkový počet systémů za 48 měsíců*</t>
  </si>
  <si>
    <t>-</t>
  </si>
  <si>
    <t>Service desk 8hRT - 8hCT (v režimu 8x5)</t>
  </si>
  <si>
    <t xml:space="preserve">Novicom Firewal maintenance - systémová správa a konfigurace </t>
  </si>
  <si>
    <t>Novicom GateWay maintenance - systémová správa a konfigurace</t>
  </si>
  <si>
    <t>Novicom IPSEC maintenance - systémová správa a konfigurace</t>
  </si>
  <si>
    <t>Novicom firewal update - poskytování nových verzí a bezpečnostních updatů</t>
  </si>
  <si>
    <t xml:space="preserve">Novicom GateWay update - poskytování nových verzí a bezpečnostních updatů </t>
  </si>
  <si>
    <t>Novicom IPSEC update - poskytování nových verzí a bezpečnostních updatů</t>
  </si>
  <si>
    <t>Novicom Appliance Branch Office Edition R18</t>
  </si>
  <si>
    <t>Novicom Appliance 1U Standard Plus R18</t>
  </si>
  <si>
    <t>Novicom Appliance 1U Standard Plus</t>
  </si>
  <si>
    <t>Cena za předpokládaný počet měsíců v Kč bez DPH</t>
  </si>
  <si>
    <t>Cena za měsíc v Kč bez DPH</t>
  </si>
  <si>
    <t>Cena za bezpečnostní konzultace a optimalizace bezpečnostních nástrojů 8 hod./měs</t>
  </si>
  <si>
    <t xml:space="preserve">Tabulka D2: Ceny za Další služby spočívající v pohotovosti a specializovaných služeb na vyžádání </t>
  </si>
  <si>
    <r>
      <t>Celková cena za plnění služeb Pravidelní profylaxe pro výše uvedené technologie</t>
    </r>
    <r>
      <rPr>
        <sz val="10"/>
        <color rgb="FF000000"/>
        <rFont val="Calibri"/>
        <family val="2"/>
        <charset val="238"/>
        <scheme val="minor"/>
      </rPr>
      <t xml:space="preserve"> </t>
    </r>
  </si>
  <si>
    <t>Cena za Servisní služby na počet systémů
/ 1 měsíc v Kč bez DPH</t>
  </si>
  <si>
    <t>Cena za Servisní služby u jednoho systému za 1 měsíc v Kč bez DPH</t>
  </si>
  <si>
    <t>Požadovaný počet profylaxí na celkový počet systémů za 24 měsíců*</t>
  </si>
  <si>
    <t>Celková cena za profylaxe u předpokládaného počtu systémů za 24 měsíců v Kč bez DPH</t>
  </si>
  <si>
    <t>Předpokládaný počet měsíců za dobu trvání smlouvy**</t>
  </si>
  <si>
    <t>Příloha č. 1 Technická specifikace a cenová nabídka</t>
  </si>
  <si>
    <t>pronájem AddNET řídící server včetně služby update</t>
  </si>
  <si>
    <t>pronájem AddNET řídící server v režimu cluster (AddNET HA Server) včetně služby update</t>
  </si>
  <si>
    <t xml:space="preserve">Projekty na podporu a rozvoj Hardware a Software, včetně: 
• Instalace a konfigurace nových systémů a aplikací
• Upgrade systémů a aplikací na nové verze
• Programování nových funkcionalit, programátorské úpravy
• Změnové a Rozvojové požadavky
• Tvorba síťové dokumentace 
Sazebník ceny prací účtovaných dle skutečně odvedené práce poskytovatele, odsouhlasené objednatelem. Objednatel předpokládá čerpání 95 hod ročně na rozvojové projekty, tento rozsah však není garantován a poskytovateli při nevyčerpání uvedeného rozsahu prací objednatelem nenáleží žádná kompenzace.
</t>
  </si>
  <si>
    <t>ČÁST A) Servisní služby - AddNET, Monet</t>
  </si>
  <si>
    <t>AddNET Work server Branch office Edition - 100</t>
  </si>
  <si>
    <t>Monet Client</t>
  </si>
  <si>
    <t>AddNET Work server</t>
  </si>
  <si>
    <t>pronájem licence Monet řídící server, včetně slave serverc(Monet HA Server)</t>
  </si>
  <si>
    <t xml:space="preserve">AddNET Řídící server HA </t>
  </si>
  <si>
    <t>AddNET Work server BOE 100</t>
  </si>
  <si>
    <t>AddNET řídící server - údržba SW vybavení (systém, aplikace)</t>
  </si>
  <si>
    <t>AddNET základní bezpečnostní a konzultační servis</t>
  </si>
  <si>
    <t>AddNET monitoring (selfmonitoring, ext. Monitoring)</t>
  </si>
  <si>
    <t>AddNET Workskerver (HW, systém, aplikace, updaty)</t>
  </si>
  <si>
    <t>AddNET Grid</t>
  </si>
  <si>
    <t>AddNET Řídící server (HW, systém, aplikace, updaty)</t>
  </si>
  <si>
    <t>Cena za servisní zásah pracovníka bezpečnostního dohledu AddNET na vyžádání</t>
  </si>
  <si>
    <t>Tabulka D3: Ceny za plnění Dalších služeb spočívajících v nadstavbových bezpečnostních službách k AddNETu</t>
  </si>
  <si>
    <t>Nadstavbové bezpečnostní služby k AddNETu umožňují provozovat profesionální bezpečnostní dohled a k tomu potřebné nástroje: 
• Instalace a konfigurace pokročilých center detekce a reakce, a procesně orientovaného centra bezpečnostního dohledu
• AI nástroj pro pokročilý bezpečnostní dohled a řízení reakcí na kybernetické bezpečnostní incidenty, jako nadstavbový funkcionalita AddNET
• Provozování bezpečnostního dohledu využívající pokročilé prostředí AddNET a hlavních bezpečnostních a síťových technologií provozovaných v OZP (Logmanager a Flowmon aj. poskytující systémové logy), s procesním nastavením dle modelu bezpečnosti OZP, podporující aktivní reakci. Součástí je pravidelný (měsíční) reporting, včetně návrhu na zlepšení technologií a procesů začleněných do kybernetické bezpečnosti organizace</t>
  </si>
  <si>
    <t>Novicom AddNET Security Center - nadstavbový AI nástroj pokročilé detekce a řízení reakcí na bezpečnostní incidenty - Poskytování licence a služby produktového update (licence do 2.000 ip zařízení)</t>
  </si>
  <si>
    <t>AddNET Security Surveillance - Služba poskytování bezpečnostního dohledu nad AddNET, provozované infrastruktury a integrovaných bezp. aplikací (Logmanager, Flowmon) - Po-Pá 8x5</t>
  </si>
  <si>
    <t>AddNET Security Surveillance - Služba poskytování bezpečnostního dohledu nad AddNET, provozované infrastruktury a integrovaných bezp. aplikací (Logmanager, Flowmon) - Po-Pá 16x5</t>
  </si>
  <si>
    <t>AddNET Security Surveillance - Služba poskytování bezpečnostního dohledu nad AddNET, provozované infrastruktury a integrovaných bezp. aplikací (Logmanager, Flowmon) - Po-Ne 24x7</t>
  </si>
  <si>
    <r>
      <t xml:space="preserve">*Předpokládané počty měsíců užívání AddNET Security Center a AddNET Security Surveilance jsou uvedeny pouze pro účely hodnocení. Objednatel bude vyžadovat </t>
    </r>
    <r>
      <rPr>
        <sz val="1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dle vlastní potřeby a nemusí tak objednat žádné konkrétní služby.</t>
    </r>
  </si>
  <si>
    <t>Požadovaný rozsah služeb v rámci měsíční fixní částky
• Proaktivní monitoring stavu systémů, analýza a řešení zjištěných problémů
• Proaktivní údržba, aktualizace a optimalizace systémů
• Řešení standardních administrátorských požadavků (např. nastavení oprávnění a pravidel,  konfigurační a optimalizační úkony)
• Řešení provozních problémů a ohlášených incidentů spojených s uvedenými systémy po nahlášení problému na HotLine poskytovatele.
• Zajištění záručního a pozáručního servisu hardware a software (náklady na dodávky ND a servis realizovaný Třetí stranou v případě pozáručního servisu) nejsou součástí měsíční fixní částky za službu
• Asistenci při eskalaci problémů na supportní centra společností výrobců v rámci platného subscription Objednatele, pokud je problém neřešitelný na úrovni poskytovatele.
• Konzultace k řešení problémů a správnému a efektivnímu využívání vybavení 
• Konzultační a metodická spolupráce při rozvoji, navrhování potřebných opatření a změn
• Pravidelné reporty o čerpání a kvalitě služeb dle čl. VI. odst. 7 smlouvy
• Účast poskytovatele na kontrolních dnech
Požadované parametry služby:
• Zahájení řešení a oprava v termínech dle čl. II. odst. 3 smlouvy
• Zajištění monitoringu a podpory v pracovních dnech 8-17 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</si>
</sst>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_K_č"/>
    <numFmt numFmtId="165" formatCode="#,##0\ &quot;Kč&quot;"/>
    <numFmt numFmtId="166" formatCode="#,##0_ ;\-#,##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6" borderId="2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0" fillId="0" borderId="32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3" borderId="8" xfId="0" applyNumberForma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4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5" fontId="7" fillId="0" borderId="36" xfId="0" applyNumberFormat="1" applyFont="1" applyBorder="1" applyAlignment="1">
      <alignment horizontal="left" vertical="center"/>
    </xf>
    <xf numFmtId="165" fontId="7" fillId="0" borderId="37" xfId="0" applyNumberFormat="1" applyFont="1" applyBorder="1" applyAlignment="1">
      <alignment horizontal="left" vertical="center"/>
    </xf>
    <xf numFmtId="165" fontId="7" fillId="0" borderId="23" xfId="0" applyNumberFormat="1" applyFont="1" applyBorder="1" applyAlignment="1">
      <alignment horizontal="left" vertical="center"/>
    </xf>
    <xf numFmtId="0" fontId="2" fillId="6" borderId="1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165" fontId="7" fillId="0" borderId="36" xfId="0" applyNumberFormat="1" applyFont="1" applyBorder="1" applyAlignment="1">
      <alignment horizontal="left" vertical="center" wrapText="1"/>
    </xf>
    <xf numFmtId="165" fontId="7" fillId="0" borderId="37" xfId="0" applyNumberFormat="1" applyFont="1" applyBorder="1" applyAlignment="1">
      <alignment horizontal="left" vertical="center" wrapText="1"/>
    </xf>
    <xf numFmtId="165" fontId="7" fillId="0" borderId="23" xfId="0" applyNumberFormat="1" applyFont="1" applyBorder="1" applyAlignment="1">
      <alignment horizontal="left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9"/>
  <sheetViews>
    <sheetView tabSelected="1" zoomScale="115" zoomScaleNormal="115" workbookViewId="0">
      <selection activeCell="B5" sqref="B5:H7"/>
    </sheetView>
  </sheetViews>
  <sheetFormatPr defaultColWidth="8.88671875" defaultRowHeight="14.4" x14ac:dyDescent="0.3"/>
  <cols>
    <col min="2" max="2" width="12.109375" customWidth="1"/>
    <col min="3" max="3" width="9.88671875" customWidth="1"/>
    <col min="4" max="4" width="15.88671875" customWidth="1"/>
    <col min="5" max="5" width="20.109375" customWidth="1"/>
    <col min="6" max="6" width="15.109375" customWidth="1"/>
    <col min="7" max="7" width="17.88671875" customWidth="1"/>
    <col min="8" max="8" width="22.109375" customWidth="1"/>
    <col min="9" max="9" width="19.109375" customWidth="1"/>
    <col min="10" max="10" width="17.88671875" customWidth="1"/>
  </cols>
  <sheetData>
    <row r="1" spans="2:12" x14ac:dyDescent="0.3">
      <c r="B1" s="85" t="s">
        <v>80</v>
      </c>
      <c r="C1" s="85"/>
      <c r="D1" s="85"/>
      <c r="E1" s="85"/>
      <c r="F1" s="85"/>
      <c r="G1" s="85"/>
      <c r="H1" s="85"/>
      <c r="I1" s="85"/>
      <c r="J1" s="85"/>
    </row>
    <row r="2" spans="2:12" ht="15" thickBot="1" x14ac:dyDescent="0.35"/>
    <row r="3" spans="2:12" ht="46.5" customHeight="1" thickBot="1" x14ac:dyDescent="0.35">
      <c r="B3" s="94" t="s">
        <v>84</v>
      </c>
      <c r="C3" s="95"/>
      <c r="D3" s="95"/>
      <c r="E3" s="95"/>
      <c r="F3" s="95"/>
      <c r="G3" s="95"/>
      <c r="H3" s="96"/>
      <c r="I3" s="14"/>
      <c r="J3" s="14"/>
      <c r="K3" s="14"/>
      <c r="L3" s="14"/>
    </row>
    <row r="4" spans="2:12" ht="18.75" customHeight="1" thickBot="1" x14ac:dyDescent="0.35">
      <c r="B4" s="126" t="s">
        <v>4</v>
      </c>
      <c r="C4" s="127"/>
      <c r="D4" s="127"/>
      <c r="E4" s="127"/>
      <c r="F4" s="127"/>
      <c r="G4" s="127"/>
      <c r="H4" s="128"/>
      <c r="I4" s="15"/>
      <c r="J4" s="15"/>
      <c r="K4" s="16"/>
      <c r="L4" s="16"/>
    </row>
    <row r="5" spans="2:12" ht="15" customHeight="1" x14ac:dyDescent="0.3">
      <c r="B5" s="124" t="s">
        <v>105</v>
      </c>
      <c r="C5" s="107"/>
      <c r="D5" s="107"/>
      <c r="E5" s="107"/>
      <c r="F5" s="107"/>
      <c r="G5" s="107"/>
      <c r="H5" s="125"/>
      <c r="I5" s="17"/>
      <c r="J5" s="17"/>
    </row>
    <row r="6" spans="2:12" x14ac:dyDescent="0.3">
      <c r="B6" s="124"/>
      <c r="C6" s="107"/>
      <c r="D6" s="107"/>
      <c r="E6" s="107"/>
      <c r="F6" s="107"/>
      <c r="G6" s="107"/>
      <c r="H6" s="125"/>
      <c r="I6" s="17"/>
      <c r="J6" s="17"/>
    </row>
    <row r="7" spans="2:12" ht="239.25" customHeight="1" thickBot="1" x14ac:dyDescent="0.35">
      <c r="B7" s="91"/>
      <c r="C7" s="92"/>
      <c r="D7" s="92"/>
      <c r="E7" s="92"/>
      <c r="F7" s="92"/>
      <c r="G7" s="92"/>
      <c r="H7" s="93"/>
      <c r="I7" s="17"/>
      <c r="J7" s="17"/>
    </row>
    <row r="8" spans="2:12" ht="15" thickBot="1" x14ac:dyDescent="0.35"/>
    <row r="9" spans="2:12" ht="15" thickBot="1" x14ac:dyDescent="0.35">
      <c r="B9" s="108" t="s">
        <v>5</v>
      </c>
      <c r="C9" s="109"/>
      <c r="D9" s="109"/>
      <c r="E9" s="109"/>
      <c r="F9" s="109"/>
      <c r="G9" s="109"/>
      <c r="H9" s="110"/>
      <c r="I9" s="2"/>
      <c r="J9" s="2"/>
      <c r="K9" s="2"/>
      <c r="L9" s="2"/>
    </row>
    <row r="10" spans="2:12" ht="72" x14ac:dyDescent="0.3">
      <c r="B10" s="86" t="s">
        <v>0</v>
      </c>
      <c r="C10" s="87"/>
      <c r="D10" s="87"/>
      <c r="E10" s="5" t="s">
        <v>76</v>
      </c>
      <c r="F10" s="9" t="s">
        <v>1</v>
      </c>
      <c r="G10" s="5" t="s">
        <v>75</v>
      </c>
      <c r="H10" s="6" t="s">
        <v>54</v>
      </c>
      <c r="I10" s="11"/>
      <c r="J10" s="1" t="s">
        <v>51</v>
      </c>
    </row>
    <row r="11" spans="2:12" ht="35.25" customHeight="1" x14ac:dyDescent="0.3">
      <c r="B11" s="104" t="s">
        <v>85</v>
      </c>
      <c r="C11" s="105"/>
      <c r="D11" s="106"/>
      <c r="E11" s="18">
        <v>0</v>
      </c>
      <c r="F11" s="13">
        <v>18</v>
      </c>
      <c r="G11" s="19">
        <f t="shared" ref="G11:G27" si="0">E11*F11</f>
        <v>0</v>
      </c>
      <c r="H11" s="20">
        <f>G11*48</f>
        <v>0</v>
      </c>
      <c r="I11" s="21"/>
    </row>
    <row r="12" spans="2:12" ht="35.25" customHeight="1" x14ac:dyDescent="0.3">
      <c r="B12" s="104" t="s">
        <v>67</v>
      </c>
      <c r="C12" s="105"/>
      <c r="D12" s="106"/>
      <c r="E12" s="18">
        <v>0</v>
      </c>
      <c r="F12" s="13">
        <v>13</v>
      </c>
      <c r="G12" s="19">
        <f t="shared" si="0"/>
        <v>0</v>
      </c>
      <c r="H12" s="20">
        <f t="shared" ref="H12:H26" si="1">G12*48</f>
        <v>0</v>
      </c>
      <c r="I12" s="21"/>
    </row>
    <row r="13" spans="2:12" ht="35.25" customHeight="1" x14ac:dyDescent="0.3">
      <c r="B13" s="104" t="s">
        <v>53</v>
      </c>
      <c r="C13" s="105"/>
      <c r="D13" s="106"/>
      <c r="E13" s="18">
        <v>0</v>
      </c>
      <c r="F13" s="13">
        <v>5</v>
      </c>
      <c r="G13" s="19">
        <f t="shared" si="0"/>
        <v>0</v>
      </c>
      <c r="H13" s="20">
        <f t="shared" si="1"/>
        <v>0</v>
      </c>
      <c r="I13" s="21"/>
    </row>
    <row r="14" spans="2:12" ht="35.25" customHeight="1" x14ac:dyDescent="0.3">
      <c r="B14" s="113" t="s">
        <v>86</v>
      </c>
      <c r="C14" s="114"/>
      <c r="D14" s="115"/>
      <c r="E14" s="18">
        <v>0</v>
      </c>
      <c r="F14" s="55">
        <v>4</v>
      </c>
      <c r="G14" s="19">
        <f t="shared" si="0"/>
        <v>0</v>
      </c>
      <c r="H14" s="20">
        <f t="shared" si="1"/>
        <v>0</v>
      </c>
      <c r="I14" s="21"/>
    </row>
    <row r="15" spans="2:12" ht="35.25" customHeight="1" x14ac:dyDescent="0.3">
      <c r="B15" s="63" t="s">
        <v>87</v>
      </c>
      <c r="C15" s="64"/>
      <c r="D15" s="65"/>
      <c r="E15" s="18">
        <v>0</v>
      </c>
      <c r="F15" s="22">
        <v>2</v>
      </c>
      <c r="G15" s="19">
        <f t="shared" si="0"/>
        <v>0</v>
      </c>
      <c r="H15" s="20">
        <f t="shared" si="1"/>
        <v>0</v>
      </c>
      <c r="I15" s="21"/>
    </row>
    <row r="16" spans="2:12" ht="35.25" customHeight="1" x14ac:dyDescent="0.3">
      <c r="B16" s="63" t="s">
        <v>68</v>
      </c>
      <c r="C16" s="64"/>
      <c r="D16" s="65"/>
      <c r="E16" s="18">
        <v>0</v>
      </c>
      <c r="F16" s="13">
        <v>1</v>
      </c>
      <c r="G16" s="19">
        <f t="shared" si="0"/>
        <v>0</v>
      </c>
      <c r="H16" s="20">
        <f t="shared" si="1"/>
        <v>0</v>
      </c>
      <c r="I16" s="21"/>
    </row>
    <row r="17" spans="2:9" ht="35.25" customHeight="1" x14ac:dyDescent="0.3">
      <c r="B17" s="116" t="s">
        <v>61</v>
      </c>
      <c r="C17" s="117"/>
      <c r="D17" s="118"/>
      <c r="E17" s="18">
        <v>0</v>
      </c>
      <c r="F17" s="22">
        <v>1</v>
      </c>
      <c r="G17" s="19">
        <f t="shared" si="0"/>
        <v>0</v>
      </c>
      <c r="H17" s="20">
        <f t="shared" si="1"/>
        <v>0</v>
      </c>
      <c r="I17" s="21"/>
    </row>
    <row r="18" spans="2:9" ht="35.25" customHeight="1" x14ac:dyDescent="0.3">
      <c r="B18" s="116" t="s">
        <v>62</v>
      </c>
      <c r="C18" s="117"/>
      <c r="D18" s="118"/>
      <c r="E18" s="18">
        <v>0</v>
      </c>
      <c r="F18" s="22">
        <v>1</v>
      </c>
      <c r="G18" s="19">
        <f t="shared" si="0"/>
        <v>0</v>
      </c>
      <c r="H18" s="20">
        <f t="shared" si="1"/>
        <v>0</v>
      </c>
      <c r="I18" s="21"/>
    </row>
    <row r="19" spans="2:9" ht="35.25" customHeight="1" x14ac:dyDescent="0.3">
      <c r="B19" s="116" t="s">
        <v>63</v>
      </c>
      <c r="C19" s="117"/>
      <c r="D19" s="118"/>
      <c r="E19" s="18">
        <v>0</v>
      </c>
      <c r="F19" s="22">
        <v>1</v>
      </c>
      <c r="G19" s="19">
        <f t="shared" si="0"/>
        <v>0</v>
      </c>
      <c r="H19" s="20">
        <f t="shared" si="1"/>
        <v>0</v>
      </c>
      <c r="I19" s="21"/>
    </row>
    <row r="20" spans="2:9" ht="35.25" customHeight="1" x14ac:dyDescent="0.3">
      <c r="B20" s="116" t="s">
        <v>64</v>
      </c>
      <c r="C20" s="117"/>
      <c r="D20" s="118"/>
      <c r="E20" s="18">
        <v>0</v>
      </c>
      <c r="F20" s="22">
        <v>1</v>
      </c>
      <c r="G20" s="19">
        <f t="shared" si="0"/>
        <v>0</v>
      </c>
      <c r="H20" s="20">
        <f t="shared" si="1"/>
        <v>0</v>
      </c>
      <c r="I20" s="21"/>
    </row>
    <row r="21" spans="2:9" ht="35.25" customHeight="1" x14ac:dyDescent="0.3">
      <c r="B21" s="116" t="s">
        <v>65</v>
      </c>
      <c r="C21" s="117"/>
      <c r="D21" s="118"/>
      <c r="E21" s="18">
        <v>0</v>
      </c>
      <c r="F21" s="22">
        <v>1</v>
      </c>
      <c r="G21" s="19">
        <f t="shared" si="0"/>
        <v>0</v>
      </c>
      <c r="H21" s="20">
        <f t="shared" si="1"/>
        <v>0</v>
      </c>
      <c r="I21" s="21"/>
    </row>
    <row r="22" spans="2:9" ht="35.25" customHeight="1" x14ac:dyDescent="0.3">
      <c r="B22" s="116" t="s">
        <v>66</v>
      </c>
      <c r="C22" s="117"/>
      <c r="D22" s="118"/>
      <c r="E22" s="18">
        <v>0</v>
      </c>
      <c r="F22" s="22">
        <v>1</v>
      </c>
      <c r="G22" s="19">
        <f t="shared" si="0"/>
        <v>0</v>
      </c>
      <c r="H22" s="20">
        <f t="shared" si="1"/>
        <v>0</v>
      </c>
      <c r="I22" s="21"/>
    </row>
    <row r="23" spans="2:9" ht="35.25" customHeight="1" x14ac:dyDescent="0.3">
      <c r="B23" s="104" t="s">
        <v>88</v>
      </c>
      <c r="C23" s="105"/>
      <c r="D23" s="106"/>
      <c r="E23" s="18">
        <v>0</v>
      </c>
      <c r="F23" s="13">
        <v>1</v>
      </c>
      <c r="G23" s="19">
        <f t="shared" si="0"/>
        <v>0</v>
      </c>
      <c r="H23" s="20">
        <f t="shared" si="1"/>
        <v>0</v>
      </c>
    </row>
    <row r="24" spans="2:9" ht="35.25" customHeight="1" x14ac:dyDescent="0.3">
      <c r="B24" s="104" t="s">
        <v>82</v>
      </c>
      <c r="C24" s="105"/>
      <c r="D24" s="106"/>
      <c r="E24" s="18">
        <v>0</v>
      </c>
      <c r="F24" s="13">
        <v>1</v>
      </c>
      <c r="G24" s="19">
        <f t="shared" si="0"/>
        <v>0</v>
      </c>
      <c r="H24" s="20">
        <f t="shared" si="1"/>
        <v>0</v>
      </c>
    </row>
    <row r="25" spans="2:9" ht="35.25" customHeight="1" x14ac:dyDescent="0.3">
      <c r="B25" s="104" t="s">
        <v>81</v>
      </c>
      <c r="C25" s="105"/>
      <c r="D25" s="106"/>
      <c r="E25" s="18">
        <v>0</v>
      </c>
      <c r="F25" s="13">
        <v>1</v>
      </c>
      <c r="G25" s="19">
        <f t="shared" si="0"/>
        <v>0</v>
      </c>
      <c r="H25" s="20">
        <f t="shared" si="1"/>
        <v>0</v>
      </c>
    </row>
    <row r="26" spans="2:9" ht="35.25" customHeight="1" x14ac:dyDescent="0.3">
      <c r="B26" s="104" t="s">
        <v>60</v>
      </c>
      <c r="C26" s="105"/>
      <c r="D26" s="106"/>
      <c r="E26" s="23">
        <v>0</v>
      </c>
      <c r="F26" s="13">
        <v>1</v>
      </c>
      <c r="G26" s="19">
        <f t="shared" si="0"/>
        <v>0</v>
      </c>
      <c r="H26" s="20">
        <f t="shared" si="1"/>
        <v>0</v>
      </c>
    </row>
    <row r="27" spans="2:9" ht="19.5" customHeight="1" thickBot="1" x14ac:dyDescent="0.35">
      <c r="B27" s="133"/>
      <c r="C27" s="134"/>
      <c r="D27" s="135"/>
      <c r="E27" s="24">
        <v>0</v>
      </c>
      <c r="F27" s="25">
        <v>0</v>
      </c>
      <c r="G27" s="26">
        <f t="shared" si="0"/>
        <v>0</v>
      </c>
      <c r="H27" s="27">
        <f>G27*48</f>
        <v>0</v>
      </c>
    </row>
    <row r="28" spans="2:9" ht="15" thickBot="1" x14ac:dyDescent="0.35">
      <c r="B28" s="28"/>
      <c r="C28" s="28"/>
      <c r="D28" s="28"/>
      <c r="E28" s="28"/>
      <c r="F28" s="29"/>
      <c r="G28" s="28"/>
      <c r="H28" s="28"/>
    </row>
    <row r="29" spans="2:9" x14ac:dyDescent="0.3">
      <c r="B29" s="60" t="s">
        <v>46</v>
      </c>
      <c r="C29" s="61"/>
      <c r="D29" s="61"/>
      <c r="E29" s="61"/>
      <c r="F29" s="61"/>
      <c r="G29" s="62"/>
      <c r="H29" s="30">
        <f>G11+G12+G19+G20+G21+G22+G23+G26+G27+G25+G24+G13+G14+G15+G16+G17+G18</f>
        <v>0</v>
      </c>
    </row>
    <row r="30" spans="2:9" ht="15" thickBot="1" x14ac:dyDescent="0.35">
      <c r="B30" s="136" t="s">
        <v>3</v>
      </c>
      <c r="C30" s="137"/>
      <c r="D30" s="137"/>
      <c r="E30" s="137"/>
      <c r="F30" s="137"/>
      <c r="G30" s="137"/>
      <c r="H30" s="31">
        <f>SUM(H11:H27)</f>
        <v>0</v>
      </c>
    </row>
    <row r="32" spans="2:9" ht="15" thickBot="1" x14ac:dyDescent="0.35"/>
    <row r="33" spans="2:10" ht="51.75" customHeight="1" x14ac:dyDescent="0.3">
      <c r="B33" s="97" t="s">
        <v>7</v>
      </c>
      <c r="C33" s="98"/>
      <c r="D33" s="98"/>
      <c r="E33" s="98"/>
      <c r="F33" s="98"/>
      <c r="G33" s="98"/>
      <c r="H33" s="99"/>
    </row>
    <row r="34" spans="2:10" ht="72" x14ac:dyDescent="0.3">
      <c r="B34" s="100" t="s">
        <v>0</v>
      </c>
      <c r="C34" s="101"/>
      <c r="D34" s="101"/>
      <c r="E34" s="3" t="s">
        <v>6</v>
      </c>
      <c r="F34" s="3" t="s">
        <v>8</v>
      </c>
      <c r="G34" s="3" t="s">
        <v>2</v>
      </c>
      <c r="H34" s="4" t="s">
        <v>55</v>
      </c>
      <c r="J34" s="17" t="s">
        <v>52</v>
      </c>
    </row>
    <row r="35" spans="2:10" x14ac:dyDescent="0.3">
      <c r="B35" s="102" t="s">
        <v>89</v>
      </c>
      <c r="C35" s="103"/>
      <c r="D35" s="103"/>
      <c r="E35" s="18">
        <v>0</v>
      </c>
      <c r="F35" s="13">
        <v>1</v>
      </c>
      <c r="G35" s="19">
        <f>E35*F35</f>
        <v>0</v>
      </c>
      <c r="H35" s="20">
        <f>G35*48</f>
        <v>0</v>
      </c>
    </row>
    <row r="36" spans="2:10" ht="29.25" customHeight="1" x14ac:dyDescent="0.3">
      <c r="B36" s="63" t="s">
        <v>90</v>
      </c>
      <c r="C36" s="64"/>
      <c r="D36" s="65"/>
      <c r="E36" s="18">
        <v>0</v>
      </c>
      <c r="F36" s="13">
        <v>1</v>
      </c>
      <c r="G36" s="19">
        <f t="shared" ref="G36" si="2">E36*F36</f>
        <v>0</v>
      </c>
      <c r="H36" s="20">
        <f t="shared" ref="H36:H39" si="3">G36*48</f>
        <v>0</v>
      </c>
    </row>
    <row r="37" spans="2:10" ht="29.25" customHeight="1" x14ac:dyDescent="0.3">
      <c r="B37" s="63" t="s">
        <v>87</v>
      </c>
      <c r="C37" s="64"/>
      <c r="D37" s="65"/>
      <c r="E37" s="18">
        <v>0</v>
      </c>
      <c r="F37" s="13">
        <v>1</v>
      </c>
      <c r="G37" s="19">
        <f t="shared" ref="G37:G39" si="4">E37*F37</f>
        <v>0</v>
      </c>
      <c r="H37" s="20">
        <f t="shared" si="3"/>
        <v>0</v>
      </c>
    </row>
    <row r="38" spans="2:10" ht="14.4" customHeight="1" x14ac:dyDescent="0.3">
      <c r="B38" s="104" t="s">
        <v>86</v>
      </c>
      <c r="C38" s="105"/>
      <c r="D38" s="106"/>
      <c r="E38" s="18">
        <v>0</v>
      </c>
      <c r="F38" s="13">
        <v>1</v>
      </c>
      <c r="G38" s="19">
        <f t="shared" si="4"/>
        <v>0</v>
      </c>
      <c r="H38" s="20">
        <f t="shared" si="3"/>
        <v>0</v>
      </c>
    </row>
    <row r="39" spans="2:10" ht="46.5" customHeight="1" thickBot="1" x14ac:dyDescent="0.35">
      <c r="B39" s="102" t="s">
        <v>69</v>
      </c>
      <c r="C39" s="103"/>
      <c r="D39" s="103"/>
      <c r="E39" s="18">
        <v>0</v>
      </c>
      <c r="F39" s="13">
        <v>1</v>
      </c>
      <c r="G39" s="19">
        <f t="shared" si="4"/>
        <v>0</v>
      </c>
      <c r="H39" s="20">
        <f t="shared" si="3"/>
        <v>0</v>
      </c>
    </row>
    <row r="40" spans="2:10" ht="30" customHeight="1" thickBot="1" x14ac:dyDescent="0.35">
      <c r="B40" s="131" t="s">
        <v>10</v>
      </c>
      <c r="C40" s="132"/>
      <c r="D40" s="132"/>
      <c r="E40" s="132"/>
      <c r="F40" s="132"/>
      <c r="G40" s="132"/>
      <c r="H40" s="32">
        <f>H35+H37+H38+H39+H36</f>
        <v>0</v>
      </c>
    </row>
    <row r="42" spans="2:10" ht="55.5" customHeight="1" x14ac:dyDescent="0.3">
      <c r="B42" s="107" t="s">
        <v>9</v>
      </c>
      <c r="C42" s="107"/>
      <c r="D42" s="107"/>
      <c r="E42" s="107"/>
      <c r="F42" s="107"/>
      <c r="G42" s="107"/>
      <c r="H42" s="107"/>
    </row>
    <row r="43" spans="2:10" ht="15" thickBot="1" x14ac:dyDescent="0.35"/>
    <row r="44" spans="2:10" ht="56.25" customHeight="1" thickBot="1" x14ac:dyDescent="0.35">
      <c r="B44" s="74" t="s">
        <v>43</v>
      </c>
      <c r="C44" s="75"/>
      <c r="D44" s="75"/>
      <c r="E44" s="75"/>
      <c r="F44" s="75"/>
      <c r="G44" s="75"/>
      <c r="H44" s="76"/>
      <c r="I44" s="33"/>
      <c r="J44" s="14"/>
    </row>
    <row r="46" spans="2:10" ht="15" thickBot="1" x14ac:dyDescent="0.35"/>
    <row r="47" spans="2:10" ht="15.75" customHeight="1" thickBot="1" x14ac:dyDescent="0.35">
      <c r="B47" s="121" t="s">
        <v>11</v>
      </c>
      <c r="C47" s="122"/>
      <c r="D47" s="122"/>
      <c r="E47" s="122"/>
      <c r="F47" s="122"/>
      <c r="G47" s="122"/>
      <c r="H47" s="122"/>
      <c r="I47" s="122"/>
      <c r="J47" s="123"/>
    </row>
    <row r="48" spans="2:10" ht="147" customHeight="1" x14ac:dyDescent="0.3">
      <c r="B48" s="119" t="s">
        <v>0</v>
      </c>
      <c r="C48" s="120"/>
      <c r="D48" s="34" t="s">
        <v>49</v>
      </c>
      <c r="E48" s="34" t="s">
        <v>38</v>
      </c>
      <c r="F48" s="34" t="s">
        <v>42</v>
      </c>
      <c r="G48" s="34" t="s">
        <v>44</v>
      </c>
      <c r="H48" s="34" t="s">
        <v>58</v>
      </c>
      <c r="I48" s="35" t="s">
        <v>37</v>
      </c>
      <c r="J48" s="36" t="s">
        <v>57</v>
      </c>
    </row>
    <row r="49" spans="2:10" ht="41.25" customHeight="1" x14ac:dyDescent="0.3">
      <c r="B49" s="111" t="s">
        <v>56</v>
      </c>
      <c r="C49" s="112"/>
      <c r="D49" s="37">
        <v>0</v>
      </c>
      <c r="E49" s="13">
        <v>1</v>
      </c>
      <c r="F49" s="38">
        <f t="shared" ref="F49:F53" si="5">D49*E49</f>
        <v>0</v>
      </c>
      <c r="G49" s="13">
        <v>12</v>
      </c>
      <c r="H49" s="13">
        <f t="shared" ref="H49:H51" si="6">G49*4</f>
        <v>48</v>
      </c>
      <c r="I49" s="13" t="s">
        <v>59</v>
      </c>
      <c r="J49" s="39">
        <f t="shared" ref="J49:J53" si="7">H49*E49*D49</f>
        <v>0</v>
      </c>
    </row>
    <row r="50" spans="2:10" ht="43.5" customHeight="1" x14ac:dyDescent="0.3">
      <c r="B50" s="111" t="s">
        <v>91</v>
      </c>
      <c r="C50" s="112"/>
      <c r="D50" s="37">
        <v>0</v>
      </c>
      <c r="E50" s="13">
        <v>1</v>
      </c>
      <c r="F50" s="38">
        <f t="shared" si="5"/>
        <v>0</v>
      </c>
      <c r="G50" s="13">
        <v>12</v>
      </c>
      <c r="H50" s="13">
        <f t="shared" si="6"/>
        <v>48</v>
      </c>
      <c r="I50" s="13" t="s">
        <v>59</v>
      </c>
      <c r="J50" s="39">
        <f t="shared" si="7"/>
        <v>0</v>
      </c>
    </row>
    <row r="51" spans="2:10" ht="42.6" customHeight="1" x14ac:dyDescent="0.3">
      <c r="B51" s="111" t="s">
        <v>92</v>
      </c>
      <c r="C51" s="112"/>
      <c r="D51" s="37">
        <v>0</v>
      </c>
      <c r="E51" s="13">
        <v>1</v>
      </c>
      <c r="F51" s="38">
        <f t="shared" si="5"/>
        <v>0</v>
      </c>
      <c r="G51" s="13">
        <v>12</v>
      </c>
      <c r="H51" s="13">
        <f t="shared" si="6"/>
        <v>48</v>
      </c>
      <c r="I51" s="13" t="s">
        <v>59</v>
      </c>
      <c r="J51" s="39">
        <f t="shared" si="7"/>
        <v>0</v>
      </c>
    </row>
    <row r="52" spans="2:10" ht="46.5" customHeight="1" x14ac:dyDescent="0.3">
      <c r="B52" s="111" t="s">
        <v>93</v>
      </c>
      <c r="C52" s="112"/>
      <c r="D52" s="37">
        <v>0</v>
      </c>
      <c r="E52" s="13">
        <v>1</v>
      </c>
      <c r="F52" s="38">
        <f t="shared" si="5"/>
        <v>0</v>
      </c>
      <c r="G52" s="13">
        <v>12</v>
      </c>
      <c r="H52" s="13">
        <v>48</v>
      </c>
      <c r="I52" s="13" t="s">
        <v>59</v>
      </c>
      <c r="J52" s="39">
        <f t="shared" si="7"/>
        <v>0</v>
      </c>
    </row>
    <row r="53" spans="2:10" ht="42.75" customHeight="1" x14ac:dyDescent="0.3">
      <c r="B53" s="111" t="s">
        <v>94</v>
      </c>
      <c r="C53" s="112"/>
      <c r="D53" s="37">
        <v>0</v>
      </c>
      <c r="E53" s="13">
        <v>20</v>
      </c>
      <c r="F53" s="38">
        <f t="shared" si="5"/>
        <v>0</v>
      </c>
      <c r="G53" s="13">
        <v>12</v>
      </c>
      <c r="H53" s="13">
        <v>48</v>
      </c>
      <c r="I53" s="13" t="s">
        <v>59</v>
      </c>
      <c r="J53" s="39">
        <f t="shared" si="7"/>
        <v>0</v>
      </c>
    </row>
    <row r="54" spans="2:10" ht="36.75" customHeight="1" thickBot="1" x14ac:dyDescent="0.35">
      <c r="B54" s="111" t="s">
        <v>95</v>
      </c>
      <c r="C54" s="112"/>
      <c r="D54" s="37">
        <v>0</v>
      </c>
      <c r="E54" s="13">
        <v>1</v>
      </c>
      <c r="F54" s="38">
        <f t="shared" ref="F54" si="8">D54*E54</f>
        <v>0</v>
      </c>
      <c r="G54" s="13">
        <v>4</v>
      </c>
      <c r="H54" s="13">
        <v>16</v>
      </c>
      <c r="I54" s="13" t="s">
        <v>59</v>
      </c>
      <c r="J54" s="39">
        <f t="shared" ref="J54" si="9">H54*E54*D54</f>
        <v>0</v>
      </c>
    </row>
    <row r="55" spans="2:10" ht="16.5" customHeight="1" thickBot="1" x14ac:dyDescent="0.35">
      <c r="B55" s="57" t="s">
        <v>47</v>
      </c>
      <c r="C55" s="58"/>
      <c r="D55" s="58"/>
      <c r="E55" s="58"/>
      <c r="F55" s="58"/>
      <c r="G55" s="58"/>
      <c r="H55" s="58"/>
      <c r="I55" s="59"/>
      <c r="J55" s="10">
        <f>J49+J50+J51+J52+J53+J54</f>
        <v>0</v>
      </c>
    </row>
    <row r="56" spans="2:10" ht="16.5" customHeight="1" x14ac:dyDescent="0.3">
      <c r="B56" s="40"/>
      <c r="C56" s="40"/>
      <c r="D56" s="40"/>
      <c r="E56" s="40"/>
      <c r="F56" s="40"/>
      <c r="G56" s="40"/>
      <c r="H56" s="40"/>
      <c r="I56" s="28"/>
    </row>
    <row r="57" spans="2:10" ht="30.6" customHeight="1" x14ac:dyDescent="0.3">
      <c r="B57" s="84" t="s">
        <v>45</v>
      </c>
      <c r="C57" s="84"/>
      <c r="D57" s="84"/>
      <c r="E57" s="84"/>
      <c r="F57" s="84"/>
      <c r="G57" s="84"/>
      <c r="H57" s="84"/>
      <c r="I57" s="84"/>
      <c r="J57" s="84"/>
    </row>
    <row r="58" spans="2:10" ht="15" thickBot="1" x14ac:dyDescent="0.35"/>
    <row r="59" spans="2:10" ht="15" thickBot="1" x14ac:dyDescent="0.35">
      <c r="B59" s="143" t="s">
        <v>48</v>
      </c>
      <c r="C59" s="144"/>
      <c r="D59" s="144"/>
      <c r="E59" s="144"/>
      <c r="F59" s="144"/>
      <c r="G59" s="144"/>
      <c r="H59" s="144"/>
      <c r="I59" s="145"/>
    </row>
    <row r="60" spans="2:10" ht="96.6" x14ac:dyDescent="0.3">
      <c r="B60" s="129" t="s">
        <v>0</v>
      </c>
      <c r="C60" s="130"/>
      <c r="D60" s="42" t="s">
        <v>49</v>
      </c>
      <c r="E60" s="42" t="s">
        <v>41</v>
      </c>
      <c r="F60" s="42" t="s">
        <v>50</v>
      </c>
      <c r="G60" s="42" t="s">
        <v>37</v>
      </c>
      <c r="H60" s="42" t="s">
        <v>39</v>
      </c>
      <c r="I60" s="42" t="s">
        <v>77</v>
      </c>
      <c r="J60" s="43" t="s">
        <v>78</v>
      </c>
    </row>
    <row r="61" spans="2:10" ht="48.75" customHeight="1" x14ac:dyDescent="0.3">
      <c r="B61" s="111" t="s">
        <v>96</v>
      </c>
      <c r="C61" s="112"/>
      <c r="D61" s="37">
        <v>0</v>
      </c>
      <c r="E61" s="13">
        <v>1</v>
      </c>
      <c r="F61" s="44">
        <f t="shared" ref="F61" si="10">E61*D61</f>
        <v>0</v>
      </c>
      <c r="G61" s="13">
        <v>4</v>
      </c>
      <c r="H61" s="13">
        <v>4</v>
      </c>
      <c r="I61" s="13">
        <f>H61*2</f>
        <v>8</v>
      </c>
      <c r="J61" s="45">
        <f t="shared" ref="J61" si="11">I61*F61</f>
        <v>0</v>
      </c>
    </row>
    <row r="62" spans="2:10" ht="48.75" customHeight="1" thickBot="1" x14ac:dyDescent="0.35">
      <c r="B62" s="111" t="s">
        <v>94</v>
      </c>
      <c r="C62" s="112"/>
      <c r="D62" s="37">
        <v>0</v>
      </c>
      <c r="E62" s="13">
        <v>1</v>
      </c>
      <c r="F62" s="44">
        <f t="shared" ref="F62" si="12">E62*D62</f>
        <v>0</v>
      </c>
      <c r="G62" s="13">
        <v>4</v>
      </c>
      <c r="H62" s="13">
        <v>4</v>
      </c>
      <c r="I62" s="13">
        <f>H62*2</f>
        <v>8</v>
      </c>
      <c r="J62" s="45">
        <f t="shared" ref="J62" si="13">I62*F62</f>
        <v>0</v>
      </c>
    </row>
    <row r="63" spans="2:10" ht="15" customHeight="1" thickBot="1" x14ac:dyDescent="0.35">
      <c r="B63" s="57" t="s">
        <v>74</v>
      </c>
      <c r="C63" s="58"/>
      <c r="D63" s="58"/>
      <c r="E63" s="58"/>
      <c r="F63" s="58"/>
      <c r="G63" s="58"/>
      <c r="H63" s="58"/>
      <c r="I63" s="59"/>
      <c r="J63" s="10">
        <f>J61+J62</f>
        <v>0</v>
      </c>
    </row>
    <row r="65" spans="2:9" ht="52.5" customHeight="1" x14ac:dyDescent="0.3">
      <c r="B65" s="107" t="s">
        <v>40</v>
      </c>
      <c r="C65" s="107"/>
      <c r="D65" s="107"/>
      <c r="E65" s="107"/>
      <c r="F65" s="107"/>
      <c r="G65" s="107"/>
      <c r="H65" s="107"/>
      <c r="I65" s="107"/>
    </row>
    <row r="67" spans="2:9" ht="15" thickBot="1" x14ac:dyDescent="0.35"/>
    <row r="68" spans="2:9" ht="33.6" customHeight="1" thickBot="1" x14ac:dyDescent="0.35">
      <c r="B68" s="74" t="s">
        <v>12</v>
      </c>
      <c r="C68" s="75"/>
      <c r="D68" s="75"/>
      <c r="E68" s="75"/>
      <c r="F68" s="75"/>
      <c r="G68" s="75"/>
      <c r="H68" s="76"/>
    </row>
    <row r="69" spans="2:9" ht="15" thickBot="1" x14ac:dyDescent="0.35"/>
    <row r="70" spans="2:9" ht="21.75" customHeight="1" x14ac:dyDescent="0.3">
      <c r="B70" s="88" t="s">
        <v>83</v>
      </c>
      <c r="C70" s="89"/>
      <c r="D70" s="89"/>
      <c r="E70" s="89"/>
      <c r="F70" s="89"/>
      <c r="G70" s="89"/>
      <c r="H70" s="90"/>
    </row>
    <row r="71" spans="2:9" ht="128.1" customHeight="1" thickBot="1" x14ac:dyDescent="0.35">
      <c r="B71" s="91"/>
      <c r="C71" s="92"/>
      <c r="D71" s="92"/>
      <c r="E71" s="92"/>
      <c r="F71" s="92"/>
      <c r="G71" s="92"/>
      <c r="H71" s="93"/>
    </row>
    <row r="72" spans="2:9" ht="15" thickBot="1" x14ac:dyDescent="0.35"/>
    <row r="73" spans="2:9" ht="26.1" customHeight="1" x14ac:dyDescent="0.3">
      <c r="B73" s="148" t="s">
        <v>13</v>
      </c>
      <c r="C73" s="149"/>
      <c r="D73" s="149"/>
      <c r="E73" s="149"/>
      <c r="F73" s="149"/>
      <c r="G73" s="149"/>
      <c r="H73" s="150"/>
    </row>
    <row r="74" spans="2:9" ht="68.400000000000006" customHeight="1" x14ac:dyDescent="0.3">
      <c r="B74" s="70" t="s">
        <v>15</v>
      </c>
      <c r="C74" s="70"/>
      <c r="D74" s="70"/>
      <c r="E74" s="3" t="s">
        <v>17</v>
      </c>
      <c r="F74" s="71" t="s">
        <v>36</v>
      </c>
      <c r="G74" s="71"/>
      <c r="H74" s="3" t="s">
        <v>18</v>
      </c>
    </row>
    <row r="75" spans="2:9" ht="48.6" customHeight="1" x14ac:dyDescent="0.3">
      <c r="B75" s="69" t="s">
        <v>14</v>
      </c>
      <c r="C75" s="69"/>
      <c r="D75" s="69"/>
      <c r="E75" s="18">
        <v>0</v>
      </c>
      <c r="F75" s="72">
        <v>380</v>
      </c>
      <c r="G75" s="73"/>
      <c r="H75" s="19">
        <f>E75*F75</f>
        <v>0</v>
      </c>
    </row>
    <row r="77" spans="2:9" ht="15" thickBot="1" x14ac:dyDescent="0.35"/>
    <row r="78" spans="2:9" ht="16.2" thickBot="1" x14ac:dyDescent="0.35">
      <c r="B78" s="74" t="s">
        <v>19</v>
      </c>
      <c r="C78" s="75"/>
      <c r="D78" s="75"/>
      <c r="E78" s="75"/>
      <c r="F78" s="75"/>
      <c r="G78" s="75"/>
      <c r="H78" s="76"/>
    </row>
    <row r="79" spans="2:9" ht="15" thickBot="1" x14ac:dyDescent="0.35"/>
    <row r="80" spans="2:9" ht="15" thickBot="1" x14ac:dyDescent="0.35">
      <c r="B80" s="77" t="s">
        <v>27</v>
      </c>
      <c r="C80" s="78"/>
      <c r="D80" s="78"/>
      <c r="E80" s="78"/>
      <c r="F80" s="78"/>
      <c r="G80" s="78"/>
      <c r="H80" s="79"/>
    </row>
    <row r="81" spans="2:8" ht="28.8" x14ac:dyDescent="0.3">
      <c r="B81" s="82" t="s">
        <v>21</v>
      </c>
      <c r="C81" s="83"/>
      <c r="D81" s="83" t="s">
        <v>22</v>
      </c>
      <c r="E81" s="83"/>
      <c r="F81" s="83"/>
      <c r="G81" s="83"/>
      <c r="H81" s="7" t="s">
        <v>23</v>
      </c>
    </row>
    <row r="82" spans="2:8" ht="30" customHeight="1" x14ac:dyDescent="0.3">
      <c r="B82" s="80" t="s">
        <v>20</v>
      </c>
      <c r="C82" s="69"/>
      <c r="D82" s="81" t="s">
        <v>24</v>
      </c>
      <c r="E82" s="81"/>
      <c r="F82" s="81"/>
      <c r="G82" s="81"/>
      <c r="H82" s="19">
        <v>0</v>
      </c>
    </row>
    <row r="83" spans="2:8" ht="30" customHeight="1" x14ac:dyDescent="0.3">
      <c r="B83" s="80" t="s">
        <v>25</v>
      </c>
      <c r="C83" s="69"/>
      <c r="D83" s="81" t="s">
        <v>24</v>
      </c>
      <c r="E83" s="81"/>
      <c r="F83" s="81"/>
      <c r="G83" s="81"/>
      <c r="H83" s="19">
        <v>0</v>
      </c>
    </row>
    <row r="84" spans="2:8" ht="34.5" customHeight="1" thickBot="1" x14ac:dyDescent="0.35">
      <c r="B84" s="146" t="s">
        <v>26</v>
      </c>
      <c r="C84" s="147"/>
      <c r="D84" s="153" t="s">
        <v>24</v>
      </c>
      <c r="E84" s="153"/>
      <c r="F84" s="153"/>
      <c r="G84" s="153"/>
      <c r="H84" s="19">
        <v>0</v>
      </c>
    </row>
    <row r="85" spans="2:8" ht="15" thickBot="1" x14ac:dyDescent="0.35">
      <c r="B85" s="28"/>
      <c r="C85" s="28"/>
      <c r="D85" s="28"/>
      <c r="E85" s="28"/>
      <c r="F85" s="28"/>
      <c r="G85" s="28"/>
      <c r="H85" s="28"/>
    </row>
    <row r="86" spans="2:8" ht="15" thickBot="1" x14ac:dyDescent="0.35">
      <c r="B86" s="77" t="s">
        <v>73</v>
      </c>
      <c r="C86" s="78"/>
      <c r="D86" s="78"/>
      <c r="E86" s="78"/>
      <c r="F86" s="78"/>
      <c r="G86" s="78"/>
      <c r="H86" s="79"/>
    </row>
    <row r="87" spans="2:8" ht="57.6" x14ac:dyDescent="0.3">
      <c r="B87" s="151" t="s">
        <v>22</v>
      </c>
      <c r="C87" s="152"/>
      <c r="D87" s="152"/>
      <c r="E87" s="152"/>
      <c r="F87" s="5" t="s">
        <v>16</v>
      </c>
      <c r="G87" s="5" t="s">
        <v>33</v>
      </c>
      <c r="H87" s="6" t="s">
        <v>30</v>
      </c>
    </row>
    <row r="88" spans="2:8" ht="33.6" customHeight="1" x14ac:dyDescent="0.3">
      <c r="B88" s="80" t="s">
        <v>97</v>
      </c>
      <c r="C88" s="69"/>
      <c r="D88" s="69"/>
      <c r="E88" s="69"/>
      <c r="F88" s="48">
        <v>0</v>
      </c>
      <c r="G88" s="49">
        <v>300</v>
      </c>
      <c r="H88" s="20">
        <f>F88*G88</f>
        <v>0</v>
      </c>
    </row>
    <row r="89" spans="2:8" ht="33.6" customHeight="1" x14ac:dyDescent="0.3">
      <c r="B89" s="80" t="s">
        <v>28</v>
      </c>
      <c r="C89" s="69"/>
      <c r="D89" s="69"/>
      <c r="E89" s="69"/>
      <c r="F89" s="48">
        <v>0</v>
      </c>
      <c r="G89" s="49">
        <v>200</v>
      </c>
      <c r="H89" s="20">
        <f>F89*G89</f>
        <v>0</v>
      </c>
    </row>
    <row r="90" spans="2:8" ht="33.6" customHeight="1" x14ac:dyDescent="0.3">
      <c r="B90" s="80" t="s">
        <v>31</v>
      </c>
      <c r="C90" s="69"/>
      <c r="D90" s="69"/>
      <c r="E90" s="69"/>
      <c r="F90" s="48">
        <v>0</v>
      </c>
      <c r="G90" s="49">
        <v>200</v>
      </c>
      <c r="H90" s="20">
        <f>F90*G90</f>
        <v>0</v>
      </c>
    </row>
    <row r="91" spans="2:8" ht="27" customHeight="1" x14ac:dyDescent="0.3">
      <c r="B91" s="80" t="s">
        <v>29</v>
      </c>
      <c r="C91" s="69"/>
      <c r="D91" s="69"/>
      <c r="E91" s="69"/>
      <c r="F91" s="48">
        <v>0</v>
      </c>
      <c r="G91" s="49">
        <v>200</v>
      </c>
      <c r="H91" s="20">
        <f>F91*G91</f>
        <v>0</v>
      </c>
    </row>
    <row r="92" spans="2:8" ht="18" customHeight="1" thickBot="1" x14ac:dyDescent="0.35">
      <c r="B92" s="146" t="s">
        <v>32</v>
      </c>
      <c r="C92" s="147"/>
      <c r="D92" s="147"/>
      <c r="E92" s="147"/>
      <c r="F92" s="50">
        <v>0</v>
      </c>
      <c r="G92" s="51">
        <v>100</v>
      </c>
      <c r="H92" s="31">
        <f>F92*G92</f>
        <v>0</v>
      </c>
    </row>
    <row r="93" spans="2:8" ht="35.25" customHeight="1" x14ac:dyDescent="0.3">
      <c r="B93" s="56" t="s">
        <v>35</v>
      </c>
      <c r="C93" s="56"/>
      <c r="D93" s="56"/>
      <c r="E93" s="56"/>
      <c r="F93" s="56"/>
      <c r="G93" s="56"/>
      <c r="H93" s="56"/>
    </row>
    <row r="94" spans="2:8" ht="18" customHeight="1" thickBot="1" x14ac:dyDescent="0.35">
      <c r="B94" s="8"/>
      <c r="C94" s="8"/>
      <c r="D94" s="8"/>
      <c r="E94" s="8"/>
      <c r="F94" s="41"/>
      <c r="G94" s="41"/>
      <c r="H94" s="28"/>
    </row>
    <row r="95" spans="2:8" ht="15" thickBot="1" x14ac:dyDescent="0.35">
      <c r="B95" s="77" t="s">
        <v>98</v>
      </c>
      <c r="C95" s="78"/>
      <c r="D95" s="78"/>
      <c r="E95" s="78"/>
      <c r="F95" s="78"/>
      <c r="G95" s="78"/>
      <c r="H95" s="79"/>
    </row>
    <row r="96" spans="2:8" ht="15" thickBot="1" x14ac:dyDescent="0.35"/>
    <row r="97" spans="2:9" ht="14.4" customHeight="1" x14ac:dyDescent="0.3">
      <c r="B97" s="88" t="s">
        <v>99</v>
      </c>
      <c r="C97" s="89"/>
      <c r="D97" s="89"/>
      <c r="E97" s="89"/>
      <c r="F97" s="89"/>
      <c r="G97" s="89"/>
      <c r="H97" s="90"/>
    </row>
    <row r="98" spans="2:9" ht="117.6" customHeight="1" thickBot="1" x14ac:dyDescent="0.35">
      <c r="B98" s="91"/>
      <c r="C98" s="92"/>
      <c r="D98" s="92"/>
      <c r="E98" s="92"/>
      <c r="F98" s="92"/>
      <c r="G98" s="92"/>
      <c r="H98" s="93"/>
    </row>
    <row r="99" spans="2:9" ht="15" thickBot="1" x14ac:dyDescent="0.35"/>
    <row r="100" spans="2:9" ht="57.6" x14ac:dyDescent="0.3">
      <c r="B100" s="154" t="s">
        <v>22</v>
      </c>
      <c r="C100" s="155"/>
      <c r="D100" s="155"/>
      <c r="E100" s="155"/>
      <c r="F100" s="5" t="s">
        <v>71</v>
      </c>
      <c r="G100" s="5" t="s">
        <v>79</v>
      </c>
      <c r="H100" s="6" t="s">
        <v>70</v>
      </c>
    </row>
    <row r="101" spans="2:9" ht="57" customHeight="1" x14ac:dyDescent="0.3">
      <c r="B101" s="156" t="s">
        <v>100</v>
      </c>
      <c r="C101" s="157"/>
      <c r="D101" s="157"/>
      <c r="E101" s="157"/>
      <c r="F101" s="52">
        <v>0</v>
      </c>
      <c r="G101" s="46">
        <v>24</v>
      </c>
      <c r="H101" s="20">
        <f>F101*G101</f>
        <v>0</v>
      </c>
    </row>
    <row r="102" spans="2:9" ht="60" customHeight="1" x14ac:dyDescent="0.3">
      <c r="B102" s="140" t="s">
        <v>101</v>
      </c>
      <c r="C102" s="141"/>
      <c r="D102" s="141"/>
      <c r="E102" s="142"/>
      <c r="F102" s="52">
        <v>0</v>
      </c>
      <c r="G102" s="46">
        <v>24</v>
      </c>
      <c r="H102" s="20">
        <f>F102*G102</f>
        <v>0</v>
      </c>
    </row>
    <row r="103" spans="2:9" ht="59.25" customHeight="1" x14ac:dyDescent="0.3">
      <c r="B103" s="140" t="s">
        <v>102</v>
      </c>
      <c r="C103" s="141"/>
      <c r="D103" s="141"/>
      <c r="E103" s="142"/>
      <c r="F103" s="52">
        <v>0</v>
      </c>
      <c r="G103" s="46">
        <v>24</v>
      </c>
      <c r="H103" s="20">
        <f>F103*G103</f>
        <v>0</v>
      </c>
    </row>
    <row r="104" spans="2:9" ht="57.75" customHeight="1" x14ac:dyDescent="0.3">
      <c r="B104" s="140" t="s">
        <v>103</v>
      </c>
      <c r="C104" s="141"/>
      <c r="D104" s="141"/>
      <c r="E104" s="142"/>
      <c r="F104" s="52">
        <v>0</v>
      </c>
      <c r="G104" s="46">
        <v>24</v>
      </c>
      <c r="H104" s="20">
        <f>F104*G104</f>
        <v>0</v>
      </c>
    </row>
    <row r="105" spans="2:9" ht="31.95" customHeight="1" thickBot="1" x14ac:dyDescent="0.35">
      <c r="B105" s="138" t="s">
        <v>72</v>
      </c>
      <c r="C105" s="139"/>
      <c r="D105" s="139"/>
      <c r="E105" s="139"/>
      <c r="F105" s="53">
        <v>0</v>
      </c>
      <c r="G105" s="47">
        <v>24</v>
      </c>
      <c r="H105" s="31">
        <f>F105*G105</f>
        <v>0</v>
      </c>
    </row>
    <row r="106" spans="2:9" ht="18" customHeight="1" x14ac:dyDescent="0.3">
      <c r="B106" s="8"/>
      <c r="C106" s="8"/>
      <c r="D106" s="8"/>
      <c r="E106" s="8"/>
      <c r="F106" s="41"/>
      <c r="G106" s="41"/>
      <c r="H106" s="28"/>
    </row>
    <row r="107" spans="2:9" ht="52.5" customHeight="1" x14ac:dyDescent="0.3">
      <c r="B107" s="84" t="s">
        <v>104</v>
      </c>
      <c r="C107" s="84"/>
      <c r="D107" s="84"/>
      <c r="E107" s="84"/>
      <c r="F107" s="84"/>
      <c r="G107" s="84"/>
      <c r="H107" s="84"/>
      <c r="I107" s="54"/>
    </row>
    <row r="108" spans="2:9" ht="15" thickBot="1" x14ac:dyDescent="0.35"/>
    <row r="109" spans="2:9" ht="16.2" thickBot="1" x14ac:dyDescent="0.35">
      <c r="B109" s="66" t="s">
        <v>34</v>
      </c>
      <c r="C109" s="67"/>
      <c r="D109" s="67"/>
      <c r="E109" s="67"/>
      <c r="F109" s="67"/>
      <c r="G109" s="68"/>
      <c r="H109" s="12">
        <f>H30+H40+J55+J63+H75+H82+H83+H84+H89+H90+H91+H92+H88+H101+H102+H103+H104+H105</f>
        <v>0</v>
      </c>
    </row>
  </sheetData>
  <mergeCells count="86">
    <mergeCell ref="B95:H95"/>
    <mergeCell ref="B100:E100"/>
    <mergeCell ref="B101:E101"/>
    <mergeCell ref="B102:E102"/>
    <mergeCell ref="B104:E104"/>
    <mergeCell ref="B105:E105"/>
    <mergeCell ref="B103:E103"/>
    <mergeCell ref="B88:E88"/>
    <mergeCell ref="B97:H98"/>
    <mergeCell ref="B18:D18"/>
    <mergeCell ref="B59:I59"/>
    <mergeCell ref="B57:J57"/>
    <mergeCell ref="B92:E92"/>
    <mergeCell ref="B90:E90"/>
    <mergeCell ref="B73:H73"/>
    <mergeCell ref="B91:E91"/>
    <mergeCell ref="B87:E87"/>
    <mergeCell ref="B83:C83"/>
    <mergeCell ref="D83:G83"/>
    <mergeCell ref="B84:C84"/>
    <mergeCell ref="D84:G84"/>
    <mergeCell ref="B5:H7"/>
    <mergeCell ref="B4:H4"/>
    <mergeCell ref="B61:C61"/>
    <mergeCell ref="B62:C62"/>
    <mergeCell ref="B60:C60"/>
    <mergeCell ref="B42:H42"/>
    <mergeCell ref="B40:G40"/>
    <mergeCell ref="B11:D11"/>
    <mergeCell ref="B12:D12"/>
    <mergeCell ref="B19:D19"/>
    <mergeCell ref="B20:D20"/>
    <mergeCell ref="B21:D21"/>
    <mergeCell ref="B22:D22"/>
    <mergeCell ref="B26:D26"/>
    <mergeCell ref="B27:D27"/>
    <mergeCell ref="B30:G30"/>
    <mergeCell ref="B54:C54"/>
    <mergeCell ref="B48:C48"/>
    <mergeCell ref="B49:C49"/>
    <mergeCell ref="B44:H44"/>
    <mergeCell ref="B50:C50"/>
    <mergeCell ref="B47:J47"/>
    <mergeCell ref="B53:C53"/>
    <mergeCell ref="B24:D24"/>
    <mergeCell ref="B25:D25"/>
    <mergeCell ref="B9:H9"/>
    <mergeCell ref="B51:C51"/>
    <mergeCell ref="B52:C52"/>
    <mergeCell ref="B13:D13"/>
    <mergeCell ref="B14:D14"/>
    <mergeCell ref="B15:D15"/>
    <mergeCell ref="B16:D16"/>
    <mergeCell ref="B17:D17"/>
    <mergeCell ref="B86:H86"/>
    <mergeCell ref="B89:E89"/>
    <mergeCell ref="B1:J1"/>
    <mergeCell ref="B10:D10"/>
    <mergeCell ref="B68:H68"/>
    <mergeCell ref="B70:H71"/>
    <mergeCell ref="B3:H3"/>
    <mergeCell ref="B33:H33"/>
    <mergeCell ref="B34:D34"/>
    <mergeCell ref="B35:D35"/>
    <mergeCell ref="B37:D37"/>
    <mergeCell ref="B38:D38"/>
    <mergeCell ref="B39:D39"/>
    <mergeCell ref="B23:D23"/>
    <mergeCell ref="B65:I65"/>
    <mergeCell ref="B63:I63"/>
    <mergeCell ref="B93:H93"/>
    <mergeCell ref="B55:I55"/>
    <mergeCell ref="B29:G29"/>
    <mergeCell ref="B36:D36"/>
    <mergeCell ref="B109:G109"/>
    <mergeCell ref="B75:D75"/>
    <mergeCell ref="B74:D74"/>
    <mergeCell ref="F74:G74"/>
    <mergeCell ref="F75:G75"/>
    <mergeCell ref="B78:H78"/>
    <mergeCell ref="B80:H80"/>
    <mergeCell ref="B82:C82"/>
    <mergeCell ref="D82:G82"/>
    <mergeCell ref="B81:C81"/>
    <mergeCell ref="D81:G81"/>
    <mergeCell ref="B107:H10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70C5A81CE272438767E6C057D40226" ma:contentTypeVersion="4" ma:contentTypeDescription="Vytvoří nový dokument" ma:contentTypeScope="" ma:versionID="5fbd9b6d0a3de961c2a0baa9386a1530">
  <xsd:schema xmlns:xsd="http://www.w3.org/2001/XMLSchema" xmlns:xs="http://www.w3.org/2001/XMLSchema" xmlns:p="http://schemas.microsoft.com/office/2006/metadata/properties" xmlns:ns2="fcc1d24b-8e85-4ff9-844a-55564d154f45" xmlns:ns3="53c02163-4f2d-4701-b24d-de1731728024" targetNamespace="http://schemas.microsoft.com/office/2006/metadata/properties" ma:root="true" ma:fieldsID="1a98818d499bf4c1c5b80a49a71eee3f" ns2:_="" ns3:_="">
    <xsd:import namespace="fcc1d24b-8e85-4ff9-844a-55564d154f45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Ukon_x010d_eno" minOccurs="0"/>
                <xsd:element ref="ns2:Typ_x0020_VZ" minOccurs="0"/>
                <xsd:element ref="ns2:Smlouv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1d24b-8e85-4ff9-844a-55564d154f45" elementFormDefault="qualified">
    <xsd:import namespace="http://schemas.microsoft.com/office/2006/documentManagement/types"/>
    <xsd:import namespace="http://schemas.microsoft.com/office/infopath/2007/PartnerControls"/>
    <xsd:element name="Ukon_x010d_eno" ma:index="8" nillable="true" ma:displayName="Ukončeno" ma:default="0" ma:internalName="Ukon_x010d_eno">
      <xsd:simpleType>
        <xsd:restriction base="dms:Boolean"/>
      </xsd:simpleType>
    </xsd:element>
    <xsd:element name="Typ_x0020_VZ" ma:index="9" nillable="true" ma:displayName="Typ VZ" ma:default="ZMR" ma:format="Dropdown" ma:internalName="Typ_x0020_VZ">
      <xsd:simpleType>
        <xsd:restriction base="dms:Choice">
          <xsd:enumeration value="ZMR"/>
          <xsd:enumeration value="JŘBU"/>
          <xsd:enumeration value="PL"/>
          <xsd:enumeration value="NL"/>
          <xsd:enumeration value="Dílčí smlouva"/>
        </xsd:restriction>
      </xsd:simpleType>
    </xsd:element>
    <xsd:element name="Smlouva" ma:index="10" nillable="true" ma:displayName="Smlouva" ma:internalName="Smlouv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kon_x010d_eno xmlns="fcc1d24b-8e85-4ff9-844a-55564d154f45">false</Ukon_x010d_eno>
    <Smlouva xmlns="fcc1d24b-8e85-4ff9-844a-55564d154f45" xsi:nil="true"/>
    <Typ_x0020_VZ xmlns="fcc1d24b-8e85-4ff9-844a-55564d154f45">ZMR</Typ_x0020_VZ>
  </documentManagement>
</p:properties>
</file>

<file path=customXml/itemProps1.xml><?xml version="1.0" encoding="utf-8"?>
<ds:datastoreItem xmlns:ds="http://schemas.openxmlformats.org/officeDocument/2006/customXml" ds:itemID="{97A0268F-FAE4-46DC-8862-3C4A4ED6E5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D4E312-3AC3-4B30-BF9A-355F8B63F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1d24b-8e85-4ff9-844a-55564d154f45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6B74C0-DB2C-4C98-A511-C910F2A57B96}">
  <ds:schemaRefs>
    <ds:schemaRef ds:uri="http://schemas.openxmlformats.org/package/2006/metadata/core-properties"/>
    <ds:schemaRef ds:uri="53c02163-4f2d-4701-b24d-de1731728024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fcc1d24b-8e85-4ff9-844a-55564d154f4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2024-05-30T09:40:15Z</dcterms:created>
  <dcterms:modified xsi:type="dcterms:W3CDTF">2024-11-18T09:40:03Z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2f003c-d4d5-43b8-9b51-0327f8145908_Enabled">
    <vt:lpwstr>true</vt:lpwstr>
  </property>
  <property fmtid="{D5CDD505-2E9C-101B-9397-08002B2CF9AE}" pid="3" name="MSIP_Label_1c2f003c-d4d5-43b8-9b51-0327f8145908_SetDate">
    <vt:lpwstr>2024-08-29T11:15:34Z</vt:lpwstr>
  </property>
  <property fmtid="{D5CDD505-2E9C-101B-9397-08002B2CF9AE}" pid="4" name="MSIP_Label_1c2f003c-d4d5-43b8-9b51-0327f8145908_Method">
    <vt:lpwstr>Standard</vt:lpwstr>
  </property>
  <property fmtid="{D5CDD505-2E9C-101B-9397-08002B2CF9AE}" pid="5" name="MSIP_Label_1c2f003c-d4d5-43b8-9b51-0327f8145908_Name">
    <vt:lpwstr>INTERNI</vt:lpwstr>
  </property>
  <property fmtid="{D5CDD505-2E9C-101B-9397-08002B2CF9AE}" pid="6" name="MSIP_Label_1c2f003c-d4d5-43b8-9b51-0327f8145908_SiteId">
    <vt:lpwstr>85ebed7f-a4f3-442d-8c7f-a8890bf41f63</vt:lpwstr>
  </property>
  <property fmtid="{D5CDD505-2E9C-101B-9397-08002B2CF9AE}" pid="7" name="MSIP_Label_1c2f003c-d4d5-43b8-9b51-0327f8145908_ActionId">
    <vt:lpwstr>e131254d-9fe8-46b5-b491-61b6ea0317ff</vt:lpwstr>
  </property>
  <property fmtid="{D5CDD505-2E9C-101B-9397-08002B2CF9AE}" pid="8" name="MSIP_Label_1c2f003c-d4d5-43b8-9b51-0327f8145908_ContentBits">
    <vt:lpwstr>0</vt:lpwstr>
  </property>
  <property fmtid="{D5CDD505-2E9C-101B-9397-08002B2CF9AE}" pid="9" name="ContentTypeId">
    <vt:lpwstr>0x010100E270C5A81CE272438767E6C057D40226</vt:lpwstr>
  </property>
</Properties>
</file>