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68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1 1 Pol" sheetId="12" r:id="rId4"/>
    <sheet name="02 1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_xlnm.Print_Titles" localSheetId="4">'02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Pol'!$A$1:$Y$363</definedName>
    <definedName name="_xlnm.Print_Area" localSheetId="4">'02 1 Pol'!$A$1:$Y$133</definedName>
    <definedName name="_xlnm.Print_Area" localSheetId="1">Stavba!$A$1:$J$82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1" i="1" l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G43" i="1"/>
  <c r="F43" i="1"/>
  <c r="G42" i="1"/>
  <c r="F42" i="1"/>
  <c r="G41" i="1"/>
  <c r="F41" i="1"/>
  <c r="G40" i="1"/>
  <c r="F40" i="1"/>
  <c r="G39" i="1"/>
  <c r="F39" i="1"/>
  <c r="G123" i="13"/>
  <c r="G9" i="13"/>
  <c r="G8" i="13" s="1"/>
  <c r="I9" i="13"/>
  <c r="I8" i="13" s="1"/>
  <c r="K9" i="13"/>
  <c r="O9" i="13"/>
  <c r="Q9" i="13"/>
  <c r="V9" i="13"/>
  <c r="G10" i="13"/>
  <c r="M10" i="13" s="1"/>
  <c r="I10" i="13"/>
  <c r="K10" i="13"/>
  <c r="K8" i="13" s="1"/>
  <c r="O10" i="13"/>
  <c r="Q10" i="13"/>
  <c r="V10" i="13"/>
  <c r="G12" i="13"/>
  <c r="M12" i="13" s="1"/>
  <c r="I12" i="13"/>
  <c r="K12" i="13"/>
  <c r="O12" i="13"/>
  <c r="Q12" i="13"/>
  <c r="V12" i="13"/>
  <c r="G14" i="13"/>
  <c r="M14" i="13" s="1"/>
  <c r="I14" i="13"/>
  <c r="K14" i="13"/>
  <c r="O14" i="13"/>
  <c r="O8" i="13" s="1"/>
  <c r="Q14" i="13"/>
  <c r="V14" i="13"/>
  <c r="G16" i="13"/>
  <c r="I16" i="13"/>
  <c r="K16" i="13"/>
  <c r="M16" i="13"/>
  <c r="O16" i="13"/>
  <c r="Q16" i="13"/>
  <c r="V16" i="13"/>
  <c r="G18" i="13"/>
  <c r="I18" i="13"/>
  <c r="K18" i="13"/>
  <c r="M18" i="13"/>
  <c r="O18" i="13"/>
  <c r="Q18" i="13"/>
  <c r="V18" i="13"/>
  <c r="G19" i="13"/>
  <c r="I19" i="13"/>
  <c r="K19" i="13"/>
  <c r="M19" i="13"/>
  <c r="O19" i="13"/>
  <c r="Q19" i="13"/>
  <c r="Q8" i="13" s="1"/>
  <c r="V19" i="13"/>
  <c r="G20" i="13"/>
  <c r="M20" i="13" s="1"/>
  <c r="I20" i="13"/>
  <c r="K20" i="13"/>
  <c r="O20" i="13"/>
  <c r="Q20" i="13"/>
  <c r="V20" i="13"/>
  <c r="V8" i="13" s="1"/>
  <c r="G22" i="13"/>
  <c r="M22" i="13" s="1"/>
  <c r="I22" i="13"/>
  <c r="K22" i="13"/>
  <c r="O22" i="13"/>
  <c r="Q22" i="13"/>
  <c r="V22" i="13"/>
  <c r="G24" i="13"/>
  <c r="M24" i="13" s="1"/>
  <c r="I24" i="13"/>
  <c r="K24" i="13"/>
  <c r="O24" i="13"/>
  <c r="Q24" i="13"/>
  <c r="V24" i="13"/>
  <c r="G25" i="13"/>
  <c r="M25" i="13" s="1"/>
  <c r="I25" i="13"/>
  <c r="K25" i="13"/>
  <c r="O25" i="13"/>
  <c r="Q25" i="13"/>
  <c r="V25" i="13"/>
  <c r="G26" i="13"/>
  <c r="K26" i="13"/>
  <c r="O26" i="13"/>
  <c r="V26" i="13"/>
  <c r="G27" i="13"/>
  <c r="I27" i="13"/>
  <c r="I26" i="13" s="1"/>
  <c r="K27" i="13"/>
  <c r="M27" i="13"/>
  <c r="M26" i="13" s="1"/>
  <c r="O27" i="13"/>
  <c r="Q27" i="13"/>
  <c r="Q26" i="13" s="1"/>
  <c r="V27" i="13"/>
  <c r="G29" i="13"/>
  <c r="K29" i="13"/>
  <c r="O29" i="13"/>
  <c r="V29" i="13"/>
  <c r="G30" i="13"/>
  <c r="I30" i="13"/>
  <c r="I29" i="13" s="1"/>
  <c r="K30" i="13"/>
  <c r="M30" i="13"/>
  <c r="M29" i="13" s="1"/>
  <c r="O30" i="13"/>
  <c r="Q30" i="13"/>
  <c r="Q29" i="13" s="1"/>
  <c r="V30" i="13"/>
  <c r="G32" i="13"/>
  <c r="K32" i="13"/>
  <c r="O32" i="13"/>
  <c r="V32" i="13"/>
  <c r="G33" i="13"/>
  <c r="M33" i="13" s="1"/>
  <c r="M32" i="13" s="1"/>
  <c r="I33" i="13"/>
  <c r="I32" i="13" s="1"/>
  <c r="K33" i="13"/>
  <c r="O33" i="13"/>
  <c r="Q33" i="13"/>
  <c r="Q32" i="13" s="1"/>
  <c r="V33" i="13"/>
  <c r="G34" i="13"/>
  <c r="K34" i="13"/>
  <c r="O34" i="13"/>
  <c r="V34" i="13"/>
  <c r="G35" i="13"/>
  <c r="M35" i="13" s="1"/>
  <c r="M34" i="13" s="1"/>
  <c r="I35" i="13"/>
  <c r="I34" i="13" s="1"/>
  <c r="K35" i="13"/>
  <c r="O35" i="13"/>
  <c r="Q35" i="13"/>
  <c r="Q34" i="13" s="1"/>
  <c r="V35" i="13"/>
  <c r="G36" i="13"/>
  <c r="K36" i="13"/>
  <c r="O36" i="13"/>
  <c r="G37" i="13"/>
  <c r="I37" i="13"/>
  <c r="I36" i="13" s="1"/>
  <c r="K37" i="13"/>
  <c r="M37" i="13"/>
  <c r="M36" i="13" s="1"/>
  <c r="O37" i="13"/>
  <c r="Q37" i="13"/>
  <c r="Q36" i="13" s="1"/>
  <c r="V37" i="13"/>
  <c r="V36" i="13" s="1"/>
  <c r="G39" i="13"/>
  <c r="G38" i="13" s="1"/>
  <c r="I39" i="13"/>
  <c r="I38" i="13" s="1"/>
  <c r="K39" i="13"/>
  <c r="M39" i="13"/>
  <c r="O39" i="13"/>
  <c r="Q39" i="13"/>
  <c r="Q38" i="13" s="1"/>
  <c r="V39" i="13"/>
  <c r="G40" i="13"/>
  <c r="M40" i="13" s="1"/>
  <c r="I40" i="13"/>
  <c r="K40" i="13"/>
  <c r="O40" i="13"/>
  <c r="Q40" i="13"/>
  <c r="V40" i="13"/>
  <c r="V38" i="13" s="1"/>
  <c r="G41" i="13"/>
  <c r="M41" i="13" s="1"/>
  <c r="I41" i="13"/>
  <c r="K41" i="13"/>
  <c r="O41" i="13"/>
  <c r="Q41" i="13"/>
  <c r="V41" i="13"/>
  <c r="G42" i="13"/>
  <c r="M42" i="13" s="1"/>
  <c r="I42" i="13"/>
  <c r="K42" i="13"/>
  <c r="O42" i="13"/>
  <c r="Q42" i="13"/>
  <c r="V42" i="13"/>
  <c r="G43" i="13"/>
  <c r="M43" i="13" s="1"/>
  <c r="I43" i="13"/>
  <c r="K43" i="13"/>
  <c r="O43" i="13"/>
  <c r="Q43" i="13"/>
  <c r="V43" i="13"/>
  <c r="G44" i="13"/>
  <c r="M44" i="13" s="1"/>
  <c r="I44" i="13"/>
  <c r="K44" i="13"/>
  <c r="K38" i="13" s="1"/>
  <c r="O44" i="13"/>
  <c r="Q44" i="13"/>
  <c r="V44" i="13"/>
  <c r="G45" i="13"/>
  <c r="I45" i="13"/>
  <c r="K45" i="13"/>
  <c r="M45" i="13"/>
  <c r="O45" i="13"/>
  <c r="Q45" i="13"/>
  <c r="V45" i="13"/>
  <c r="G46" i="13"/>
  <c r="I46" i="13"/>
  <c r="K46" i="13"/>
  <c r="M46" i="13"/>
  <c r="O46" i="13"/>
  <c r="O38" i="13" s="1"/>
  <c r="Q46" i="13"/>
  <c r="V46" i="13"/>
  <c r="G47" i="13"/>
  <c r="I47" i="13"/>
  <c r="K47" i="13"/>
  <c r="M47" i="13"/>
  <c r="O47" i="13"/>
  <c r="Q47" i="13"/>
  <c r="V47" i="13"/>
  <c r="G48" i="13"/>
  <c r="M48" i="13" s="1"/>
  <c r="I48" i="13"/>
  <c r="K48" i="13"/>
  <c r="O48" i="13"/>
  <c r="Q48" i="13"/>
  <c r="V48" i="13"/>
  <c r="G49" i="13"/>
  <c r="M49" i="13" s="1"/>
  <c r="I49" i="13"/>
  <c r="K49" i="13"/>
  <c r="O49" i="13"/>
  <c r="Q49" i="13"/>
  <c r="V49" i="13"/>
  <c r="G50" i="13"/>
  <c r="M50" i="13" s="1"/>
  <c r="I50" i="13"/>
  <c r="K50" i="13"/>
  <c r="O50" i="13"/>
  <c r="Q50" i="13"/>
  <c r="V50" i="13"/>
  <c r="G51" i="13"/>
  <c r="M51" i="13" s="1"/>
  <c r="I51" i="13"/>
  <c r="K51" i="13"/>
  <c r="O51" i="13"/>
  <c r="Q51" i="13"/>
  <c r="V51" i="13"/>
  <c r="G52" i="13"/>
  <c r="M52" i="13" s="1"/>
  <c r="I52" i="13"/>
  <c r="K52" i="13"/>
  <c r="O52" i="13"/>
  <c r="Q52" i="13"/>
  <c r="V52" i="13"/>
  <c r="G53" i="13"/>
  <c r="I53" i="13"/>
  <c r="K53" i="13"/>
  <c r="M53" i="13"/>
  <c r="O53" i="13"/>
  <c r="Q53" i="13"/>
  <c r="V53" i="13"/>
  <c r="G54" i="13"/>
  <c r="I54" i="13"/>
  <c r="K54" i="13"/>
  <c r="M54" i="13"/>
  <c r="O54" i="13"/>
  <c r="Q54" i="13"/>
  <c r="V54" i="13"/>
  <c r="G55" i="13"/>
  <c r="I55" i="13"/>
  <c r="K55" i="13"/>
  <c r="M55" i="13"/>
  <c r="O55" i="13"/>
  <c r="Q55" i="13"/>
  <c r="V55" i="13"/>
  <c r="G56" i="13"/>
  <c r="M56" i="13" s="1"/>
  <c r="I56" i="13"/>
  <c r="K56" i="13"/>
  <c r="O56" i="13"/>
  <c r="Q56" i="13"/>
  <c r="V56" i="13"/>
  <c r="G58" i="13"/>
  <c r="M58" i="13" s="1"/>
  <c r="I58" i="13"/>
  <c r="K58" i="13"/>
  <c r="K57" i="13" s="1"/>
  <c r="O58" i="13"/>
  <c r="O57" i="13" s="1"/>
  <c r="Q58" i="13"/>
  <c r="V58" i="13"/>
  <c r="G59" i="13"/>
  <c r="M59" i="13" s="1"/>
  <c r="I59" i="13"/>
  <c r="I57" i="13" s="1"/>
  <c r="K59" i="13"/>
  <c r="O59" i="13"/>
  <c r="Q59" i="13"/>
  <c r="V59" i="13"/>
  <c r="G60" i="13"/>
  <c r="M60" i="13" s="1"/>
  <c r="I60" i="13"/>
  <c r="K60" i="13"/>
  <c r="O60" i="13"/>
  <c r="Q60" i="13"/>
  <c r="V60" i="13"/>
  <c r="G61" i="13"/>
  <c r="I61" i="13"/>
  <c r="K61" i="13"/>
  <c r="M61" i="13"/>
  <c r="O61" i="13"/>
  <c r="Q61" i="13"/>
  <c r="V61" i="13"/>
  <c r="G62" i="13"/>
  <c r="I62" i="13"/>
  <c r="K62" i="13"/>
  <c r="M62" i="13"/>
  <c r="O62" i="13"/>
  <c r="Q62" i="13"/>
  <c r="V62" i="13"/>
  <c r="G63" i="13"/>
  <c r="I63" i="13"/>
  <c r="K63" i="13"/>
  <c r="M63" i="13"/>
  <c r="O63" i="13"/>
  <c r="Q63" i="13"/>
  <c r="Q57" i="13" s="1"/>
  <c r="V63" i="13"/>
  <c r="G64" i="13"/>
  <c r="M64" i="13" s="1"/>
  <c r="I64" i="13"/>
  <c r="K64" i="13"/>
  <c r="O64" i="13"/>
  <c r="Q64" i="13"/>
  <c r="V64" i="13"/>
  <c r="V57" i="13" s="1"/>
  <c r="G65" i="13"/>
  <c r="M65" i="13" s="1"/>
  <c r="I65" i="13"/>
  <c r="K65" i="13"/>
  <c r="O65" i="13"/>
  <c r="Q65" i="13"/>
  <c r="V65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G68" i="13"/>
  <c r="M68" i="13" s="1"/>
  <c r="I68" i="13"/>
  <c r="K68" i="13"/>
  <c r="O68" i="13"/>
  <c r="Q68" i="13"/>
  <c r="V68" i="13"/>
  <c r="G69" i="13"/>
  <c r="I69" i="13"/>
  <c r="K69" i="13"/>
  <c r="M69" i="13"/>
  <c r="O69" i="13"/>
  <c r="Q69" i="13"/>
  <c r="V69" i="13"/>
  <c r="G70" i="13"/>
  <c r="I70" i="13"/>
  <c r="K70" i="13"/>
  <c r="M70" i="13"/>
  <c r="O70" i="13"/>
  <c r="Q70" i="13"/>
  <c r="V70" i="13"/>
  <c r="G71" i="13"/>
  <c r="I71" i="13"/>
  <c r="K71" i="13"/>
  <c r="M71" i="13"/>
  <c r="O71" i="13"/>
  <c r="Q71" i="13"/>
  <c r="V71" i="13"/>
  <c r="G72" i="13"/>
  <c r="M72" i="13" s="1"/>
  <c r="I72" i="13"/>
  <c r="K72" i="13"/>
  <c r="O72" i="13"/>
  <c r="Q72" i="13"/>
  <c r="V72" i="13"/>
  <c r="G73" i="13"/>
  <c r="M73" i="13" s="1"/>
  <c r="I73" i="13"/>
  <c r="K73" i="13"/>
  <c r="O73" i="13"/>
  <c r="Q73" i="13"/>
  <c r="V73" i="13"/>
  <c r="G74" i="13"/>
  <c r="M74" i="13" s="1"/>
  <c r="I74" i="13"/>
  <c r="K74" i="13"/>
  <c r="O74" i="13"/>
  <c r="Q74" i="13"/>
  <c r="V74" i="13"/>
  <c r="G75" i="13"/>
  <c r="M75" i="13" s="1"/>
  <c r="I75" i="13"/>
  <c r="K75" i="13"/>
  <c r="O75" i="13"/>
  <c r="Q75" i="13"/>
  <c r="V75" i="13"/>
  <c r="G76" i="13"/>
  <c r="M76" i="13" s="1"/>
  <c r="I76" i="13"/>
  <c r="K76" i="13"/>
  <c r="O76" i="13"/>
  <c r="Q76" i="13"/>
  <c r="V76" i="13"/>
  <c r="G77" i="13"/>
  <c r="I77" i="13"/>
  <c r="K77" i="13"/>
  <c r="M77" i="13"/>
  <c r="O77" i="13"/>
  <c r="Q77" i="13"/>
  <c r="V77" i="13"/>
  <c r="G79" i="13"/>
  <c r="G78" i="13" s="1"/>
  <c r="I79" i="13"/>
  <c r="I78" i="13" s="1"/>
  <c r="K79" i="13"/>
  <c r="M79" i="13"/>
  <c r="O79" i="13"/>
  <c r="Q79" i="13"/>
  <c r="Q78" i="13" s="1"/>
  <c r="V79" i="13"/>
  <c r="G80" i="13"/>
  <c r="M80" i="13" s="1"/>
  <c r="I80" i="13"/>
  <c r="K80" i="13"/>
  <c r="O80" i="13"/>
  <c r="Q80" i="13"/>
  <c r="V80" i="13"/>
  <c r="V78" i="13" s="1"/>
  <c r="G81" i="13"/>
  <c r="M81" i="13" s="1"/>
  <c r="I81" i="13"/>
  <c r="K81" i="13"/>
  <c r="K78" i="13" s="1"/>
  <c r="O81" i="13"/>
  <c r="Q81" i="13"/>
  <c r="V81" i="13"/>
  <c r="G82" i="13"/>
  <c r="M82" i="13" s="1"/>
  <c r="I82" i="13"/>
  <c r="K82" i="13"/>
  <c r="O82" i="13"/>
  <c r="Q82" i="13"/>
  <c r="V82" i="13"/>
  <c r="G83" i="13"/>
  <c r="M83" i="13" s="1"/>
  <c r="I83" i="13"/>
  <c r="K83" i="13"/>
  <c r="O83" i="13"/>
  <c r="Q83" i="13"/>
  <c r="V83" i="13"/>
  <c r="G84" i="13"/>
  <c r="M84" i="13" s="1"/>
  <c r="I84" i="13"/>
  <c r="K84" i="13"/>
  <c r="O84" i="13"/>
  <c r="Q84" i="13"/>
  <c r="V84" i="13"/>
  <c r="G85" i="13"/>
  <c r="I85" i="13"/>
  <c r="K85" i="13"/>
  <c r="M85" i="13"/>
  <c r="O85" i="13"/>
  <c r="Q85" i="13"/>
  <c r="V85" i="13"/>
  <c r="G86" i="13"/>
  <c r="I86" i="13"/>
  <c r="K86" i="13"/>
  <c r="M86" i="13"/>
  <c r="O86" i="13"/>
  <c r="O78" i="13" s="1"/>
  <c r="Q86" i="13"/>
  <c r="V86" i="13"/>
  <c r="G87" i="13"/>
  <c r="M87" i="13" s="1"/>
  <c r="I87" i="13"/>
  <c r="K87" i="13"/>
  <c r="O87" i="13"/>
  <c r="Q87" i="13"/>
  <c r="V87" i="13"/>
  <c r="G89" i="13"/>
  <c r="M89" i="13" s="1"/>
  <c r="I89" i="13"/>
  <c r="K89" i="13"/>
  <c r="O89" i="13"/>
  <c r="Q89" i="13"/>
  <c r="V89" i="13"/>
  <c r="G90" i="13"/>
  <c r="M90" i="13" s="1"/>
  <c r="I90" i="13"/>
  <c r="K90" i="13"/>
  <c r="O90" i="13"/>
  <c r="Q90" i="13"/>
  <c r="V90" i="13"/>
  <c r="G91" i="13"/>
  <c r="M91" i="13" s="1"/>
  <c r="I91" i="13"/>
  <c r="K91" i="13"/>
  <c r="O91" i="13"/>
  <c r="Q91" i="13"/>
  <c r="V91" i="13"/>
  <c r="G92" i="13"/>
  <c r="M92" i="13" s="1"/>
  <c r="I92" i="13"/>
  <c r="K92" i="13"/>
  <c r="O92" i="13"/>
  <c r="Q92" i="13"/>
  <c r="V92" i="13"/>
  <c r="G93" i="13"/>
  <c r="M93" i="13" s="1"/>
  <c r="I93" i="13"/>
  <c r="K93" i="13"/>
  <c r="O93" i="13"/>
  <c r="Q93" i="13"/>
  <c r="V93" i="13"/>
  <c r="G94" i="13"/>
  <c r="I94" i="13"/>
  <c r="K94" i="13"/>
  <c r="M94" i="13"/>
  <c r="O94" i="13"/>
  <c r="Q94" i="13"/>
  <c r="V94" i="13"/>
  <c r="G95" i="13"/>
  <c r="I95" i="13"/>
  <c r="K95" i="13"/>
  <c r="M95" i="13"/>
  <c r="O95" i="13"/>
  <c r="Q95" i="13"/>
  <c r="V95" i="13"/>
  <c r="G96" i="13"/>
  <c r="M96" i="13" s="1"/>
  <c r="I96" i="13"/>
  <c r="K96" i="13"/>
  <c r="O96" i="13"/>
  <c r="Q96" i="13"/>
  <c r="V96" i="13"/>
  <c r="G97" i="13"/>
  <c r="M97" i="13" s="1"/>
  <c r="I97" i="13"/>
  <c r="K97" i="13"/>
  <c r="O97" i="13"/>
  <c r="Q97" i="13"/>
  <c r="V97" i="13"/>
  <c r="G98" i="13"/>
  <c r="M98" i="13" s="1"/>
  <c r="I98" i="13"/>
  <c r="K98" i="13"/>
  <c r="O98" i="13"/>
  <c r="Q98" i="13"/>
  <c r="V98" i="13"/>
  <c r="G99" i="13"/>
  <c r="M99" i="13" s="1"/>
  <c r="I99" i="13"/>
  <c r="K99" i="13"/>
  <c r="O99" i="13"/>
  <c r="Q99" i="13"/>
  <c r="V99" i="13"/>
  <c r="G100" i="13"/>
  <c r="M100" i="13" s="1"/>
  <c r="I100" i="13"/>
  <c r="K100" i="13"/>
  <c r="O100" i="13"/>
  <c r="Q100" i="13"/>
  <c r="V100" i="13"/>
  <c r="G101" i="13"/>
  <c r="M101" i="13" s="1"/>
  <c r="I101" i="13"/>
  <c r="K101" i="13"/>
  <c r="O101" i="13"/>
  <c r="Q101" i="13"/>
  <c r="V101" i="13"/>
  <c r="G102" i="13"/>
  <c r="I102" i="13"/>
  <c r="K102" i="13"/>
  <c r="M102" i="13"/>
  <c r="O102" i="13"/>
  <c r="Q102" i="13"/>
  <c r="V102" i="13"/>
  <c r="G103" i="13"/>
  <c r="I103" i="13"/>
  <c r="K103" i="13"/>
  <c r="M103" i="13"/>
  <c r="O103" i="13"/>
  <c r="Q103" i="13"/>
  <c r="V103" i="13"/>
  <c r="G104" i="13"/>
  <c r="M104" i="13" s="1"/>
  <c r="I104" i="13"/>
  <c r="K104" i="13"/>
  <c r="O104" i="13"/>
  <c r="Q104" i="13"/>
  <c r="V104" i="13"/>
  <c r="G105" i="13"/>
  <c r="M105" i="13" s="1"/>
  <c r="I105" i="13"/>
  <c r="K105" i="13"/>
  <c r="O105" i="13"/>
  <c r="Q105" i="13"/>
  <c r="V105" i="13"/>
  <c r="G106" i="13"/>
  <c r="M106" i="13" s="1"/>
  <c r="I106" i="13"/>
  <c r="K106" i="13"/>
  <c r="O106" i="13"/>
  <c r="Q106" i="13"/>
  <c r="V106" i="13"/>
  <c r="G107" i="13"/>
  <c r="M107" i="13" s="1"/>
  <c r="I107" i="13"/>
  <c r="K107" i="13"/>
  <c r="O107" i="13"/>
  <c r="Q107" i="13"/>
  <c r="V107" i="13"/>
  <c r="G108" i="13"/>
  <c r="I108" i="13"/>
  <c r="G109" i="13"/>
  <c r="M109" i="13" s="1"/>
  <c r="I109" i="13"/>
  <c r="K109" i="13"/>
  <c r="K108" i="13" s="1"/>
  <c r="O109" i="13"/>
  <c r="Q109" i="13"/>
  <c r="Q108" i="13" s="1"/>
  <c r="V109" i="13"/>
  <c r="V108" i="13" s="1"/>
  <c r="G110" i="13"/>
  <c r="I110" i="13"/>
  <c r="K110" i="13"/>
  <c r="M110" i="13"/>
  <c r="O110" i="13"/>
  <c r="Q110" i="13"/>
  <c r="V110" i="13"/>
  <c r="G111" i="13"/>
  <c r="I111" i="13"/>
  <c r="K111" i="13"/>
  <c r="M111" i="13"/>
  <c r="O111" i="13"/>
  <c r="O108" i="13" s="1"/>
  <c r="Q111" i="13"/>
  <c r="V111" i="13"/>
  <c r="G112" i="13"/>
  <c r="M112" i="13" s="1"/>
  <c r="I112" i="13"/>
  <c r="K112" i="13"/>
  <c r="O112" i="13"/>
  <c r="Q112" i="13"/>
  <c r="V112" i="13"/>
  <c r="G113" i="13"/>
  <c r="M113" i="13" s="1"/>
  <c r="I113" i="13"/>
  <c r="K113" i="13"/>
  <c r="O113" i="13"/>
  <c r="Q113" i="13"/>
  <c r="V113" i="13"/>
  <c r="I114" i="13"/>
  <c r="K114" i="13"/>
  <c r="Q114" i="13"/>
  <c r="V114" i="13"/>
  <c r="G115" i="13"/>
  <c r="G114" i="13" s="1"/>
  <c r="I115" i="13"/>
  <c r="K115" i="13"/>
  <c r="O115" i="13"/>
  <c r="O114" i="13" s="1"/>
  <c r="Q115" i="13"/>
  <c r="V115" i="13"/>
  <c r="G116" i="13"/>
  <c r="I116" i="13"/>
  <c r="O116" i="13"/>
  <c r="G117" i="13"/>
  <c r="M117" i="13" s="1"/>
  <c r="M116" i="13" s="1"/>
  <c r="I117" i="13"/>
  <c r="K117" i="13"/>
  <c r="K116" i="13" s="1"/>
  <c r="O117" i="13"/>
  <c r="Q117" i="13"/>
  <c r="Q116" i="13" s="1"/>
  <c r="V117" i="13"/>
  <c r="V116" i="13" s="1"/>
  <c r="G119" i="13"/>
  <c r="I119" i="13"/>
  <c r="K119" i="13"/>
  <c r="M119" i="13"/>
  <c r="O119" i="13"/>
  <c r="Q119" i="13"/>
  <c r="V119" i="13"/>
  <c r="K120" i="13"/>
  <c r="O120" i="13"/>
  <c r="V120" i="13"/>
  <c r="G121" i="13"/>
  <c r="G120" i="13" s="1"/>
  <c r="I121" i="13"/>
  <c r="I120" i="13" s="1"/>
  <c r="K121" i="13"/>
  <c r="O121" i="13"/>
  <c r="Q121" i="13"/>
  <c r="Q120" i="13" s="1"/>
  <c r="V121" i="13"/>
  <c r="AE123" i="13"/>
  <c r="G353" i="12"/>
  <c r="G8" i="12"/>
  <c r="G9" i="12"/>
  <c r="M9" i="12" s="1"/>
  <c r="M8" i="12" s="1"/>
  <c r="I9" i="12"/>
  <c r="I8" i="12" s="1"/>
  <c r="K9" i="12"/>
  <c r="K8" i="12" s="1"/>
  <c r="O9" i="12"/>
  <c r="Q9" i="12"/>
  <c r="Q8" i="12" s="1"/>
  <c r="V9" i="12"/>
  <c r="V8" i="12" s="1"/>
  <c r="G14" i="12"/>
  <c r="I14" i="12"/>
  <c r="K14" i="12"/>
  <c r="M14" i="12"/>
  <c r="O14" i="12"/>
  <c r="Q14" i="12"/>
  <c r="V14" i="12"/>
  <c r="G15" i="12"/>
  <c r="I15" i="12"/>
  <c r="K15" i="12"/>
  <c r="M15" i="12"/>
  <c r="O15" i="12"/>
  <c r="O8" i="12" s="1"/>
  <c r="Q15" i="12"/>
  <c r="V15" i="12"/>
  <c r="G17" i="12"/>
  <c r="M17" i="12" s="1"/>
  <c r="I17" i="12"/>
  <c r="K17" i="12"/>
  <c r="O17" i="12"/>
  <c r="Q17" i="12"/>
  <c r="V17" i="12"/>
  <c r="G18" i="12"/>
  <c r="I18" i="12"/>
  <c r="K18" i="12"/>
  <c r="M18" i="12"/>
  <c r="O18" i="12"/>
  <c r="Q18" i="12"/>
  <c r="V18" i="12"/>
  <c r="G19" i="12"/>
  <c r="I19" i="12"/>
  <c r="K19" i="12"/>
  <c r="M19" i="12"/>
  <c r="O19" i="12"/>
  <c r="Q19" i="12"/>
  <c r="V19" i="12"/>
  <c r="G21" i="12"/>
  <c r="M21" i="12" s="1"/>
  <c r="I21" i="12"/>
  <c r="I20" i="12" s="1"/>
  <c r="K21" i="12"/>
  <c r="K20" i="12" s="1"/>
  <c r="O21" i="12"/>
  <c r="O20" i="12" s="1"/>
  <c r="Q21" i="12"/>
  <c r="Q20" i="12" s="1"/>
  <c r="V21" i="12"/>
  <c r="V20" i="12" s="1"/>
  <c r="G24" i="12"/>
  <c r="M24" i="12" s="1"/>
  <c r="I24" i="12"/>
  <c r="K24" i="12"/>
  <c r="O24" i="12"/>
  <c r="Q24" i="12"/>
  <c r="V24" i="12"/>
  <c r="G26" i="12"/>
  <c r="I26" i="12"/>
  <c r="K26" i="12"/>
  <c r="M26" i="12"/>
  <c r="O26" i="12"/>
  <c r="Q26" i="12"/>
  <c r="V26" i="12"/>
  <c r="G28" i="12"/>
  <c r="I28" i="12"/>
  <c r="K28" i="12"/>
  <c r="M28" i="12"/>
  <c r="O28" i="12"/>
  <c r="Q28" i="12"/>
  <c r="V28" i="12"/>
  <c r="G30" i="12"/>
  <c r="M30" i="12" s="1"/>
  <c r="I30" i="12"/>
  <c r="K30" i="12"/>
  <c r="O30" i="12"/>
  <c r="Q30" i="12"/>
  <c r="V30" i="12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5" i="12"/>
  <c r="G20" i="12" s="1"/>
  <c r="I35" i="12"/>
  <c r="K35" i="12"/>
  <c r="O35" i="12"/>
  <c r="Q35" i="12"/>
  <c r="V35" i="12"/>
  <c r="G38" i="12"/>
  <c r="M38" i="12" s="1"/>
  <c r="I38" i="12"/>
  <c r="K38" i="12"/>
  <c r="O38" i="12"/>
  <c r="Q38" i="12"/>
  <c r="V38" i="12"/>
  <c r="G39" i="12"/>
  <c r="M39" i="12" s="1"/>
  <c r="I39" i="12"/>
  <c r="K39" i="12"/>
  <c r="O39" i="12"/>
  <c r="Q39" i="12"/>
  <c r="V39" i="12"/>
  <c r="G41" i="12"/>
  <c r="I41" i="12"/>
  <c r="K41" i="12"/>
  <c r="M41" i="12"/>
  <c r="O41" i="12"/>
  <c r="Q41" i="12"/>
  <c r="V41" i="12"/>
  <c r="G43" i="12"/>
  <c r="I43" i="12"/>
  <c r="K43" i="12"/>
  <c r="M43" i="12"/>
  <c r="O43" i="12"/>
  <c r="Q43" i="12"/>
  <c r="V43" i="12"/>
  <c r="G45" i="12"/>
  <c r="M45" i="12" s="1"/>
  <c r="I45" i="12"/>
  <c r="K45" i="12"/>
  <c r="O45" i="12"/>
  <c r="Q45" i="12"/>
  <c r="V45" i="12"/>
  <c r="G47" i="12"/>
  <c r="I47" i="12"/>
  <c r="K47" i="12"/>
  <c r="M47" i="12"/>
  <c r="O47" i="12"/>
  <c r="Q47" i="12"/>
  <c r="V47" i="12"/>
  <c r="G49" i="12"/>
  <c r="I49" i="12"/>
  <c r="K49" i="12"/>
  <c r="M49" i="12"/>
  <c r="O49" i="12"/>
  <c r="Q49" i="12"/>
  <c r="V49" i="12"/>
  <c r="G51" i="12"/>
  <c r="M51" i="12" s="1"/>
  <c r="I51" i="12"/>
  <c r="K51" i="12"/>
  <c r="O51" i="12"/>
  <c r="Q51" i="12"/>
  <c r="V51" i="12"/>
  <c r="G53" i="12"/>
  <c r="M53" i="12" s="1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55" i="12"/>
  <c r="I55" i="12"/>
  <c r="K55" i="12"/>
  <c r="M55" i="12"/>
  <c r="O55" i="12"/>
  <c r="Q55" i="12"/>
  <c r="V55" i="12"/>
  <c r="G57" i="12"/>
  <c r="I57" i="12"/>
  <c r="K57" i="12"/>
  <c r="M57" i="12"/>
  <c r="O57" i="12"/>
  <c r="Q57" i="12"/>
  <c r="V57" i="12"/>
  <c r="G59" i="12"/>
  <c r="M59" i="12" s="1"/>
  <c r="I59" i="12"/>
  <c r="K59" i="12"/>
  <c r="O59" i="12"/>
  <c r="Q59" i="12"/>
  <c r="V59" i="12"/>
  <c r="G60" i="12"/>
  <c r="I60" i="12"/>
  <c r="K60" i="12"/>
  <c r="M60" i="12"/>
  <c r="O60" i="12"/>
  <c r="Q60" i="12"/>
  <c r="V60" i="12"/>
  <c r="G61" i="12"/>
  <c r="I61" i="12"/>
  <c r="K61" i="12"/>
  <c r="M61" i="12"/>
  <c r="O61" i="12"/>
  <c r="Q61" i="12"/>
  <c r="V61" i="12"/>
  <c r="G62" i="12"/>
  <c r="G63" i="12"/>
  <c r="M63" i="12" s="1"/>
  <c r="M62" i="12" s="1"/>
  <c r="I63" i="12"/>
  <c r="I62" i="12" s="1"/>
  <c r="K63" i="12"/>
  <c r="K62" i="12" s="1"/>
  <c r="O63" i="12"/>
  <c r="O62" i="12" s="1"/>
  <c r="Q63" i="12"/>
  <c r="Q62" i="12" s="1"/>
  <c r="V63" i="12"/>
  <c r="V62" i="12" s="1"/>
  <c r="G67" i="12"/>
  <c r="I67" i="12"/>
  <c r="K67" i="12"/>
  <c r="M67" i="12"/>
  <c r="O67" i="12"/>
  <c r="Q67" i="12"/>
  <c r="V67" i="12"/>
  <c r="G68" i="12"/>
  <c r="I68" i="12"/>
  <c r="K68" i="12"/>
  <c r="M68" i="12"/>
  <c r="O68" i="12"/>
  <c r="Q68" i="12"/>
  <c r="V68" i="12"/>
  <c r="G70" i="12"/>
  <c r="I70" i="12"/>
  <c r="K70" i="12"/>
  <c r="M70" i="12"/>
  <c r="O70" i="12"/>
  <c r="Q70" i="12"/>
  <c r="V70" i="12"/>
  <c r="G72" i="12"/>
  <c r="M72" i="12" s="1"/>
  <c r="I72" i="12"/>
  <c r="K72" i="12"/>
  <c r="O72" i="12"/>
  <c r="Q72" i="12"/>
  <c r="V72" i="12"/>
  <c r="G74" i="12"/>
  <c r="I74" i="12"/>
  <c r="K74" i="12"/>
  <c r="M74" i="12"/>
  <c r="O74" i="12"/>
  <c r="Q74" i="12"/>
  <c r="V74" i="12"/>
  <c r="G76" i="12"/>
  <c r="G75" i="12" s="1"/>
  <c r="I76" i="12"/>
  <c r="I75" i="12" s="1"/>
  <c r="K76" i="12"/>
  <c r="O76" i="12"/>
  <c r="O75" i="12" s="1"/>
  <c r="Q76" i="12"/>
  <c r="Q75" i="12" s="1"/>
  <c r="V76" i="12"/>
  <c r="G78" i="12"/>
  <c r="M78" i="12" s="1"/>
  <c r="I78" i="12"/>
  <c r="K78" i="12"/>
  <c r="O78" i="12"/>
  <c r="Q78" i="12"/>
  <c r="V78" i="12"/>
  <c r="G80" i="12"/>
  <c r="I80" i="12"/>
  <c r="K80" i="12"/>
  <c r="K75" i="12" s="1"/>
  <c r="M80" i="12"/>
  <c r="O80" i="12"/>
  <c r="Q80" i="12"/>
  <c r="V80" i="12"/>
  <c r="G82" i="12"/>
  <c r="I82" i="12"/>
  <c r="K82" i="12"/>
  <c r="M82" i="12"/>
  <c r="O82" i="12"/>
  <c r="Q82" i="12"/>
  <c r="V82" i="12"/>
  <c r="G84" i="12"/>
  <c r="I84" i="12"/>
  <c r="K84" i="12"/>
  <c r="M84" i="12"/>
  <c r="O84" i="12"/>
  <c r="Q84" i="12"/>
  <c r="V84" i="12"/>
  <c r="G88" i="12"/>
  <c r="M88" i="12" s="1"/>
  <c r="I88" i="12"/>
  <c r="K88" i="12"/>
  <c r="O88" i="12"/>
  <c r="Q88" i="12"/>
  <c r="V88" i="12"/>
  <c r="G93" i="12"/>
  <c r="I93" i="12"/>
  <c r="K93" i="12"/>
  <c r="M93" i="12"/>
  <c r="O93" i="12"/>
  <c r="Q93" i="12"/>
  <c r="V93" i="12"/>
  <c r="V75" i="12" s="1"/>
  <c r="G96" i="12"/>
  <c r="M96" i="12" s="1"/>
  <c r="I96" i="12"/>
  <c r="K96" i="12"/>
  <c r="O96" i="12"/>
  <c r="Q96" i="12"/>
  <c r="V96" i="12"/>
  <c r="G98" i="12"/>
  <c r="G99" i="12"/>
  <c r="M99" i="12" s="1"/>
  <c r="M98" i="12" s="1"/>
  <c r="I99" i="12"/>
  <c r="I98" i="12" s="1"/>
  <c r="K99" i="12"/>
  <c r="K98" i="12" s="1"/>
  <c r="O99" i="12"/>
  <c r="O98" i="12" s="1"/>
  <c r="Q99" i="12"/>
  <c r="Q98" i="12" s="1"/>
  <c r="V99" i="12"/>
  <c r="V98" i="12" s="1"/>
  <c r="K101" i="12"/>
  <c r="G102" i="12"/>
  <c r="I102" i="12"/>
  <c r="I101" i="12" s="1"/>
  <c r="K102" i="12"/>
  <c r="M102" i="12"/>
  <c r="O102" i="12"/>
  <c r="O101" i="12" s="1"/>
  <c r="Q102" i="12"/>
  <c r="V102" i="12"/>
  <c r="V101" i="12" s="1"/>
  <c r="G105" i="12"/>
  <c r="I105" i="12"/>
  <c r="K105" i="12"/>
  <c r="M105" i="12"/>
  <c r="O105" i="12"/>
  <c r="Q105" i="12"/>
  <c r="V105" i="12"/>
  <c r="G106" i="12"/>
  <c r="I106" i="12"/>
  <c r="K106" i="12"/>
  <c r="M106" i="12"/>
  <c r="O106" i="12"/>
  <c r="Q106" i="12"/>
  <c r="Q101" i="12" s="1"/>
  <c r="V106" i="12"/>
  <c r="G107" i="12"/>
  <c r="I107" i="12"/>
  <c r="K107" i="12"/>
  <c r="M107" i="12"/>
  <c r="O107" i="12"/>
  <c r="Q107" i="12"/>
  <c r="V107" i="12"/>
  <c r="G109" i="12"/>
  <c r="M109" i="12" s="1"/>
  <c r="I109" i="12"/>
  <c r="K109" i="12"/>
  <c r="O109" i="12"/>
  <c r="Q109" i="12"/>
  <c r="V109" i="12"/>
  <c r="G110" i="12"/>
  <c r="M110" i="12" s="1"/>
  <c r="I110" i="12"/>
  <c r="K110" i="12"/>
  <c r="O110" i="12"/>
  <c r="Q110" i="12"/>
  <c r="V110" i="12"/>
  <c r="G112" i="12"/>
  <c r="M112" i="12" s="1"/>
  <c r="I112" i="12"/>
  <c r="K112" i="12"/>
  <c r="O112" i="12"/>
  <c r="Q112" i="12"/>
  <c r="V112" i="12"/>
  <c r="G117" i="12"/>
  <c r="K117" i="12"/>
  <c r="G118" i="12"/>
  <c r="I118" i="12"/>
  <c r="I117" i="12" s="1"/>
  <c r="K118" i="12"/>
  <c r="M118" i="12"/>
  <c r="M117" i="12" s="1"/>
  <c r="O118" i="12"/>
  <c r="O117" i="12" s="1"/>
  <c r="Q118" i="12"/>
  <c r="V118" i="12"/>
  <c r="V117" i="12" s="1"/>
  <c r="G119" i="12"/>
  <c r="I119" i="12"/>
  <c r="K119" i="12"/>
  <c r="M119" i="12"/>
  <c r="O119" i="12"/>
  <c r="Q119" i="12"/>
  <c r="V119" i="12"/>
  <c r="G120" i="12"/>
  <c r="I120" i="12"/>
  <c r="K120" i="12"/>
  <c r="M120" i="12"/>
  <c r="O120" i="12"/>
  <c r="Q120" i="12"/>
  <c r="Q117" i="12" s="1"/>
  <c r="V120" i="12"/>
  <c r="I121" i="12"/>
  <c r="O121" i="12"/>
  <c r="V121" i="12"/>
  <c r="G122" i="12"/>
  <c r="G121" i="12" s="1"/>
  <c r="I122" i="12"/>
  <c r="K122" i="12"/>
  <c r="K121" i="12" s="1"/>
  <c r="O122" i="12"/>
  <c r="Q122" i="12"/>
  <c r="Q121" i="12" s="1"/>
  <c r="V122" i="12"/>
  <c r="G124" i="12"/>
  <c r="V124" i="12"/>
  <c r="G125" i="12"/>
  <c r="M125" i="12" s="1"/>
  <c r="M124" i="12" s="1"/>
  <c r="I125" i="12"/>
  <c r="I124" i="12" s="1"/>
  <c r="K125" i="12"/>
  <c r="K124" i="12" s="1"/>
  <c r="O125" i="12"/>
  <c r="O124" i="12" s="1"/>
  <c r="Q125" i="12"/>
  <c r="Q124" i="12" s="1"/>
  <c r="V125" i="12"/>
  <c r="G126" i="12"/>
  <c r="K126" i="12"/>
  <c r="Q126" i="12"/>
  <c r="G127" i="12"/>
  <c r="I127" i="12"/>
  <c r="I126" i="12" s="1"/>
  <c r="K127" i="12"/>
  <c r="M127" i="12"/>
  <c r="M126" i="12" s="1"/>
  <c r="O127" i="12"/>
  <c r="O126" i="12" s="1"/>
  <c r="Q127" i="12"/>
  <c r="V127" i="12"/>
  <c r="V126" i="12" s="1"/>
  <c r="G128" i="12"/>
  <c r="I128" i="12"/>
  <c r="K128" i="12"/>
  <c r="M128" i="12"/>
  <c r="O128" i="12"/>
  <c r="Q128" i="12"/>
  <c r="V128" i="12"/>
  <c r="G130" i="12"/>
  <c r="M130" i="12" s="1"/>
  <c r="I130" i="12"/>
  <c r="I129" i="12" s="1"/>
  <c r="K130" i="12"/>
  <c r="K129" i="12" s="1"/>
  <c r="O130" i="12"/>
  <c r="O129" i="12" s="1"/>
  <c r="Q130" i="12"/>
  <c r="V130" i="12"/>
  <c r="V129" i="12" s="1"/>
  <c r="G133" i="12"/>
  <c r="M133" i="12" s="1"/>
  <c r="I133" i="12"/>
  <c r="K133" i="12"/>
  <c r="O133" i="12"/>
  <c r="Q133" i="12"/>
  <c r="V133" i="12"/>
  <c r="G135" i="12"/>
  <c r="G129" i="12" s="1"/>
  <c r="I135" i="12"/>
  <c r="K135" i="12"/>
  <c r="O135" i="12"/>
  <c r="Q135" i="12"/>
  <c r="V135" i="12"/>
  <c r="G138" i="12"/>
  <c r="M138" i="12" s="1"/>
  <c r="I138" i="12"/>
  <c r="K138" i="12"/>
  <c r="O138" i="12"/>
  <c r="Q138" i="12"/>
  <c r="V138" i="12"/>
  <c r="G140" i="12"/>
  <c r="M140" i="12" s="1"/>
  <c r="I140" i="12"/>
  <c r="K140" i="12"/>
  <c r="O140" i="12"/>
  <c r="Q140" i="12"/>
  <c r="V140" i="12"/>
  <c r="G147" i="12"/>
  <c r="I147" i="12"/>
  <c r="K147" i="12"/>
  <c r="M147" i="12"/>
  <c r="O147" i="12"/>
  <c r="Q147" i="12"/>
  <c r="V147" i="12"/>
  <c r="G151" i="12"/>
  <c r="I151" i="12"/>
  <c r="K151" i="12"/>
  <c r="M151" i="12"/>
  <c r="O151" i="12"/>
  <c r="Q151" i="12"/>
  <c r="V151" i="12"/>
  <c r="G155" i="12"/>
  <c r="I155" i="12"/>
  <c r="K155" i="12"/>
  <c r="M155" i="12"/>
  <c r="O155" i="12"/>
  <c r="Q155" i="12"/>
  <c r="Q129" i="12" s="1"/>
  <c r="V155" i="12"/>
  <c r="G157" i="12"/>
  <c r="M157" i="12" s="1"/>
  <c r="I157" i="12"/>
  <c r="K157" i="12"/>
  <c r="O157" i="12"/>
  <c r="Q157" i="12"/>
  <c r="V157" i="12"/>
  <c r="G161" i="12"/>
  <c r="M161" i="12" s="1"/>
  <c r="I161" i="12"/>
  <c r="K161" i="12"/>
  <c r="O161" i="12"/>
  <c r="Q161" i="12"/>
  <c r="V161" i="12"/>
  <c r="G163" i="12"/>
  <c r="M163" i="12" s="1"/>
  <c r="I163" i="12"/>
  <c r="K163" i="12"/>
  <c r="O163" i="12"/>
  <c r="Q163" i="12"/>
  <c r="V163" i="12"/>
  <c r="G164" i="12"/>
  <c r="M164" i="12" s="1"/>
  <c r="I164" i="12"/>
  <c r="K164" i="12"/>
  <c r="O164" i="12"/>
  <c r="Q164" i="12"/>
  <c r="V164" i="12"/>
  <c r="G166" i="12"/>
  <c r="M166" i="12" s="1"/>
  <c r="I166" i="12"/>
  <c r="K166" i="12"/>
  <c r="O166" i="12"/>
  <c r="Q166" i="12"/>
  <c r="V166" i="12"/>
  <c r="G168" i="12"/>
  <c r="I168" i="12"/>
  <c r="K168" i="12"/>
  <c r="M168" i="12"/>
  <c r="O168" i="12"/>
  <c r="Q168" i="12"/>
  <c r="V168" i="12"/>
  <c r="G170" i="12"/>
  <c r="I170" i="12"/>
  <c r="K170" i="12"/>
  <c r="M170" i="12"/>
  <c r="O170" i="12"/>
  <c r="Q170" i="12"/>
  <c r="V170" i="12"/>
  <c r="G171" i="12"/>
  <c r="I171" i="12"/>
  <c r="K171" i="12"/>
  <c r="M171" i="12"/>
  <c r="O171" i="12"/>
  <c r="Q171" i="12"/>
  <c r="V171" i="12"/>
  <c r="G173" i="12"/>
  <c r="M173" i="12" s="1"/>
  <c r="I173" i="12"/>
  <c r="K173" i="12"/>
  <c r="O173" i="12"/>
  <c r="Q173" i="12"/>
  <c r="V173" i="12"/>
  <c r="G175" i="12"/>
  <c r="M175" i="12" s="1"/>
  <c r="I175" i="12"/>
  <c r="K175" i="12"/>
  <c r="O175" i="12"/>
  <c r="Q175" i="12"/>
  <c r="V175" i="12"/>
  <c r="G177" i="12"/>
  <c r="M177" i="12" s="1"/>
  <c r="I177" i="12"/>
  <c r="K177" i="12"/>
  <c r="O177" i="12"/>
  <c r="Q177" i="12"/>
  <c r="V177" i="12"/>
  <c r="G180" i="12"/>
  <c r="M180" i="12" s="1"/>
  <c r="I180" i="12"/>
  <c r="K180" i="12"/>
  <c r="O180" i="12"/>
  <c r="Q180" i="12"/>
  <c r="V180" i="12"/>
  <c r="G182" i="12"/>
  <c r="M182" i="12" s="1"/>
  <c r="I182" i="12"/>
  <c r="K182" i="12"/>
  <c r="O182" i="12"/>
  <c r="Q182" i="12"/>
  <c r="V182" i="12"/>
  <c r="G184" i="12"/>
  <c r="I184" i="12"/>
  <c r="K184" i="12"/>
  <c r="M184" i="12"/>
  <c r="O184" i="12"/>
  <c r="Q184" i="12"/>
  <c r="V184" i="12"/>
  <c r="G187" i="12"/>
  <c r="I187" i="12"/>
  <c r="K187" i="12"/>
  <c r="M187" i="12"/>
  <c r="O187" i="12"/>
  <c r="Q187" i="12"/>
  <c r="V187" i="12"/>
  <c r="G189" i="12"/>
  <c r="I189" i="12"/>
  <c r="K189" i="12"/>
  <c r="M189" i="12"/>
  <c r="O189" i="12"/>
  <c r="Q189" i="12"/>
  <c r="V189" i="12"/>
  <c r="G191" i="12"/>
  <c r="M191" i="12" s="1"/>
  <c r="I191" i="12"/>
  <c r="K191" i="12"/>
  <c r="O191" i="12"/>
  <c r="Q191" i="12"/>
  <c r="V191" i="12"/>
  <c r="G193" i="12"/>
  <c r="M193" i="12" s="1"/>
  <c r="I193" i="12"/>
  <c r="K193" i="12"/>
  <c r="O193" i="12"/>
  <c r="Q193" i="12"/>
  <c r="V193" i="12"/>
  <c r="G195" i="12"/>
  <c r="M195" i="12" s="1"/>
  <c r="I195" i="12"/>
  <c r="K195" i="12"/>
  <c r="O195" i="12"/>
  <c r="Q195" i="12"/>
  <c r="V195" i="12"/>
  <c r="G201" i="12"/>
  <c r="M201" i="12" s="1"/>
  <c r="I201" i="12"/>
  <c r="K201" i="12"/>
  <c r="O201" i="12"/>
  <c r="Q201" i="12"/>
  <c r="V201" i="12"/>
  <c r="G202" i="12"/>
  <c r="M202" i="12" s="1"/>
  <c r="I202" i="12"/>
  <c r="K202" i="12"/>
  <c r="O202" i="12"/>
  <c r="Q202" i="12"/>
  <c r="V202" i="12"/>
  <c r="G204" i="12"/>
  <c r="I204" i="12"/>
  <c r="M204" i="12"/>
  <c r="Q204" i="12"/>
  <c r="V204" i="12"/>
  <c r="G205" i="12"/>
  <c r="I205" i="12"/>
  <c r="K205" i="12"/>
  <c r="K204" i="12" s="1"/>
  <c r="M205" i="12"/>
  <c r="O205" i="12"/>
  <c r="O204" i="12" s="1"/>
  <c r="Q205" i="12"/>
  <c r="V205" i="12"/>
  <c r="G207" i="12"/>
  <c r="I207" i="12"/>
  <c r="I206" i="12" s="1"/>
  <c r="K207" i="12"/>
  <c r="M207" i="12"/>
  <c r="O207" i="12"/>
  <c r="O206" i="12" s="1"/>
  <c r="Q207" i="12"/>
  <c r="V207" i="12"/>
  <c r="V206" i="12" s="1"/>
  <c r="G209" i="12"/>
  <c r="I209" i="12"/>
  <c r="K209" i="12"/>
  <c r="K206" i="12" s="1"/>
  <c r="M209" i="12"/>
  <c r="O209" i="12"/>
  <c r="Q209" i="12"/>
  <c r="V209" i="12"/>
  <c r="G210" i="12"/>
  <c r="G206" i="12" s="1"/>
  <c r="I210" i="12"/>
  <c r="K210" i="12"/>
  <c r="O210" i="12"/>
  <c r="Q210" i="12"/>
  <c r="V210" i="12"/>
  <c r="G215" i="12"/>
  <c r="M215" i="12" s="1"/>
  <c r="I215" i="12"/>
  <c r="K215" i="12"/>
  <c r="O215" i="12"/>
  <c r="Q215" i="12"/>
  <c r="V215" i="12"/>
  <c r="G223" i="12"/>
  <c r="M223" i="12" s="1"/>
  <c r="I223" i="12"/>
  <c r="K223" i="12"/>
  <c r="O223" i="12"/>
  <c r="Q223" i="12"/>
  <c r="V223" i="12"/>
  <c r="G224" i="12"/>
  <c r="I224" i="12"/>
  <c r="K224" i="12"/>
  <c r="M224" i="12"/>
  <c r="O224" i="12"/>
  <c r="Q224" i="12"/>
  <c r="V224" i="12"/>
  <c r="G228" i="12"/>
  <c r="I228" i="12"/>
  <c r="K228" i="12"/>
  <c r="M228" i="12"/>
  <c r="O228" i="12"/>
  <c r="Q228" i="12"/>
  <c r="V228" i="12"/>
  <c r="G232" i="12"/>
  <c r="I232" i="12"/>
  <c r="K232" i="12"/>
  <c r="M232" i="12"/>
  <c r="O232" i="12"/>
  <c r="Q232" i="12"/>
  <c r="Q206" i="12" s="1"/>
  <c r="V232" i="12"/>
  <c r="O233" i="12"/>
  <c r="V233" i="12"/>
  <c r="G234" i="12"/>
  <c r="I234" i="12"/>
  <c r="K234" i="12"/>
  <c r="K233" i="12" s="1"/>
  <c r="M234" i="12"/>
  <c r="O234" i="12"/>
  <c r="Q234" i="12"/>
  <c r="Q233" i="12" s="1"/>
  <c r="V234" i="12"/>
  <c r="G238" i="12"/>
  <c r="G233" i="12" s="1"/>
  <c r="I238" i="12"/>
  <c r="K238" i="12"/>
  <c r="O238" i="12"/>
  <c r="Q238" i="12"/>
  <c r="V238" i="12"/>
  <c r="G240" i="12"/>
  <c r="M240" i="12" s="1"/>
  <c r="I240" i="12"/>
  <c r="I233" i="12" s="1"/>
  <c r="K240" i="12"/>
  <c r="O240" i="12"/>
  <c r="Q240" i="12"/>
  <c r="V240" i="12"/>
  <c r="K241" i="12"/>
  <c r="G242" i="12"/>
  <c r="I242" i="12"/>
  <c r="I241" i="12" s="1"/>
  <c r="K242" i="12"/>
  <c r="M242" i="12"/>
  <c r="M241" i="12" s="1"/>
  <c r="O242" i="12"/>
  <c r="Q242" i="12"/>
  <c r="V242" i="12"/>
  <c r="V241" i="12" s="1"/>
  <c r="G243" i="12"/>
  <c r="I243" i="12"/>
  <c r="K243" i="12"/>
  <c r="M243" i="12"/>
  <c r="O243" i="12"/>
  <c r="O241" i="12" s="1"/>
  <c r="Q243" i="12"/>
  <c r="V243" i="12"/>
  <c r="G244" i="12"/>
  <c r="I244" i="12"/>
  <c r="K244" i="12"/>
  <c r="M244" i="12"/>
  <c r="O244" i="12"/>
  <c r="Q244" i="12"/>
  <c r="Q241" i="12" s="1"/>
  <c r="V244" i="12"/>
  <c r="G245" i="12"/>
  <c r="I245" i="12"/>
  <c r="K245" i="12"/>
  <c r="M245" i="12"/>
  <c r="O245" i="12"/>
  <c r="Q245" i="12"/>
  <c r="V245" i="12"/>
  <c r="G246" i="12"/>
  <c r="M246" i="12" s="1"/>
  <c r="I246" i="12"/>
  <c r="K246" i="12"/>
  <c r="O246" i="12"/>
  <c r="Q246" i="12"/>
  <c r="V246" i="12"/>
  <c r="G248" i="12"/>
  <c r="M248" i="12" s="1"/>
  <c r="I248" i="12"/>
  <c r="K248" i="12"/>
  <c r="O248" i="12"/>
  <c r="Q248" i="12"/>
  <c r="V248" i="12"/>
  <c r="G249" i="12"/>
  <c r="M249" i="12" s="1"/>
  <c r="I249" i="12"/>
  <c r="K249" i="12"/>
  <c r="O249" i="12"/>
  <c r="Q249" i="12"/>
  <c r="V249" i="12"/>
  <c r="G250" i="12"/>
  <c r="K250" i="12"/>
  <c r="G251" i="12"/>
  <c r="I251" i="12"/>
  <c r="I250" i="12" s="1"/>
  <c r="K251" i="12"/>
  <c r="M251" i="12"/>
  <c r="M250" i="12" s="1"/>
  <c r="O251" i="12"/>
  <c r="Q251" i="12"/>
  <c r="V251" i="12"/>
  <c r="V250" i="12" s="1"/>
  <c r="G253" i="12"/>
  <c r="I253" i="12"/>
  <c r="K253" i="12"/>
  <c r="M253" i="12"/>
  <c r="O253" i="12"/>
  <c r="O250" i="12" s="1"/>
  <c r="Q253" i="12"/>
  <c r="V253" i="12"/>
  <c r="G255" i="12"/>
  <c r="I255" i="12"/>
  <c r="K255" i="12"/>
  <c r="M255" i="12"/>
  <c r="O255" i="12"/>
  <c r="Q255" i="12"/>
  <c r="Q250" i="12" s="1"/>
  <c r="V255" i="12"/>
  <c r="O256" i="12"/>
  <c r="V256" i="12"/>
  <c r="G257" i="12"/>
  <c r="M257" i="12" s="1"/>
  <c r="I257" i="12"/>
  <c r="K257" i="12"/>
  <c r="K256" i="12" s="1"/>
  <c r="O257" i="12"/>
  <c r="Q257" i="12"/>
  <c r="Q256" i="12" s="1"/>
  <c r="V257" i="12"/>
  <c r="G258" i="12"/>
  <c r="G256" i="12" s="1"/>
  <c r="I258" i="12"/>
  <c r="K258" i="12"/>
  <c r="O258" i="12"/>
  <c r="Q258" i="12"/>
  <c r="V258" i="12"/>
  <c r="G260" i="12"/>
  <c r="M260" i="12" s="1"/>
  <c r="I260" i="12"/>
  <c r="I256" i="12" s="1"/>
  <c r="K260" i="12"/>
  <c r="O260" i="12"/>
  <c r="Q260" i="12"/>
  <c r="V260" i="12"/>
  <c r="G262" i="12"/>
  <c r="I262" i="12"/>
  <c r="I261" i="12" s="1"/>
  <c r="K262" i="12"/>
  <c r="M262" i="12"/>
  <c r="O262" i="12"/>
  <c r="Q262" i="12"/>
  <c r="V262" i="12"/>
  <c r="V261" i="12" s="1"/>
  <c r="G263" i="12"/>
  <c r="I263" i="12"/>
  <c r="K263" i="12"/>
  <c r="K261" i="12" s="1"/>
  <c r="M263" i="12"/>
  <c r="O263" i="12"/>
  <c r="O261" i="12" s="1"/>
  <c r="Q263" i="12"/>
  <c r="V263" i="12"/>
  <c r="G265" i="12"/>
  <c r="I265" i="12"/>
  <c r="K265" i="12"/>
  <c r="M265" i="12"/>
  <c r="O265" i="12"/>
  <c r="Q265" i="12"/>
  <c r="Q261" i="12" s="1"/>
  <c r="V265" i="12"/>
  <c r="G266" i="12"/>
  <c r="I266" i="12"/>
  <c r="K266" i="12"/>
  <c r="M266" i="12"/>
  <c r="O266" i="12"/>
  <c r="Q266" i="12"/>
  <c r="V266" i="12"/>
  <c r="G268" i="12"/>
  <c r="M268" i="12" s="1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0" i="12"/>
  <c r="M270" i="12" s="1"/>
  <c r="I270" i="12"/>
  <c r="K270" i="12"/>
  <c r="O270" i="12"/>
  <c r="Q270" i="12"/>
  <c r="V270" i="12"/>
  <c r="G271" i="12"/>
  <c r="M271" i="12" s="1"/>
  <c r="I271" i="12"/>
  <c r="K271" i="12"/>
  <c r="O271" i="12"/>
  <c r="Q271" i="12"/>
  <c r="V271" i="12"/>
  <c r="G272" i="12"/>
  <c r="I272" i="12"/>
  <c r="K272" i="12"/>
  <c r="M272" i="12"/>
  <c r="O272" i="12"/>
  <c r="Q272" i="12"/>
  <c r="V272" i="12"/>
  <c r="G273" i="12"/>
  <c r="I273" i="12"/>
  <c r="K273" i="12"/>
  <c r="M273" i="12"/>
  <c r="O273" i="12"/>
  <c r="Q273" i="12"/>
  <c r="V273" i="12"/>
  <c r="G275" i="12"/>
  <c r="I275" i="12"/>
  <c r="K275" i="12"/>
  <c r="M275" i="12"/>
  <c r="O275" i="12"/>
  <c r="Q275" i="12"/>
  <c r="V275" i="12"/>
  <c r="G277" i="12"/>
  <c r="I277" i="12"/>
  <c r="K277" i="12"/>
  <c r="M277" i="12"/>
  <c r="O277" i="12"/>
  <c r="Q277" i="12"/>
  <c r="V277" i="12"/>
  <c r="G279" i="12"/>
  <c r="I279" i="12"/>
  <c r="K279" i="12"/>
  <c r="M279" i="12"/>
  <c r="O279" i="12"/>
  <c r="Q279" i="12"/>
  <c r="V279" i="12"/>
  <c r="G281" i="12"/>
  <c r="M281" i="12" s="1"/>
  <c r="I281" i="12"/>
  <c r="K281" i="12"/>
  <c r="O281" i="12"/>
  <c r="Q281" i="12"/>
  <c r="V281" i="12"/>
  <c r="G282" i="12"/>
  <c r="M282" i="12" s="1"/>
  <c r="I282" i="12"/>
  <c r="K282" i="12"/>
  <c r="O282" i="12"/>
  <c r="Q282" i="12"/>
  <c r="V282" i="12"/>
  <c r="G283" i="12"/>
  <c r="M283" i="12" s="1"/>
  <c r="I283" i="12"/>
  <c r="K283" i="12"/>
  <c r="O283" i="12"/>
  <c r="Q283" i="12"/>
  <c r="V283" i="12"/>
  <c r="G285" i="12"/>
  <c r="I285" i="12"/>
  <c r="K285" i="12"/>
  <c r="M285" i="12"/>
  <c r="O285" i="12"/>
  <c r="Q285" i="12"/>
  <c r="V285" i="12"/>
  <c r="G286" i="12"/>
  <c r="I286" i="12"/>
  <c r="K286" i="12"/>
  <c r="M286" i="12"/>
  <c r="O286" i="12"/>
  <c r="Q286" i="12"/>
  <c r="V286" i="12"/>
  <c r="G287" i="12"/>
  <c r="I287" i="12"/>
  <c r="K287" i="12"/>
  <c r="M287" i="12"/>
  <c r="O287" i="12"/>
  <c r="Q287" i="12"/>
  <c r="V287" i="12"/>
  <c r="G289" i="12"/>
  <c r="M289" i="12" s="1"/>
  <c r="I289" i="12"/>
  <c r="K289" i="12"/>
  <c r="K288" i="12" s="1"/>
  <c r="O289" i="12"/>
  <c r="Q289" i="12"/>
  <c r="Q288" i="12" s="1"/>
  <c r="V289" i="12"/>
  <c r="G293" i="12"/>
  <c r="G288" i="12" s="1"/>
  <c r="I293" i="12"/>
  <c r="K293" i="12"/>
  <c r="O293" i="12"/>
  <c r="Q293" i="12"/>
  <c r="V293" i="12"/>
  <c r="V288" i="12" s="1"/>
  <c r="G297" i="12"/>
  <c r="M297" i="12" s="1"/>
  <c r="I297" i="12"/>
  <c r="I288" i="12" s="1"/>
  <c r="K297" i="12"/>
  <c r="O297" i="12"/>
  <c r="Q297" i="12"/>
  <c r="V297" i="12"/>
  <c r="G299" i="12"/>
  <c r="M299" i="12" s="1"/>
  <c r="I299" i="12"/>
  <c r="K299" i="12"/>
  <c r="O299" i="12"/>
  <c r="Q299" i="12"/>
  <c r="V299" i="12"/>
  <c r="G303" i="12"/>
  <c r="I303" i="12"/>
  <c r="K303" i="12"/>
  <c r="M303" i="12"/>
  <c r="O303" i="12"/>
  <c r="Q303" i="12"/>
  <c r="V303" i="12"/>
  <c r="G304" i="12"/>
  <c r="I304" i="12"/>
  <c r="K304" i="12"/>
  <c r="M304" i="12"/>
  <c r="O304" i="12"/>
  <c r="O288" i="12" s="1"/>
  <c r="Q304" i="12"/>
  <c r="V304" i="12"/>
  <c r="G305" i="12"/>
  <c r="M305" i="12"/>
  <c r="G306" i="12"/>
  <c r="I306" i="12"/>
  <c r="I305" i="12" s="1"/>
  <c r="K306" i="12"/>
  <c r="M306" i="12"/>
  <c r="O306" i="12"/>
  <c r="O305" i="12" s="1"/>
  <c r="Q306" i="12"/>
  <c r="V306" i="12"/>
  <c r="V305" i="12" s="1"/>
  <c r="G308" i="12"/>
  <c r="I308" i="12"/>
  <c r="K308" i="12"/>
  <c r="K305" i="12" s="1"/>
  <c r="M308" i="12"/>
  <c r="O308" i="12"/>
  <c r="Q308" i="12"/>
  <c r="Q305" i="12" s="1"/>
  <c r="V308" i="12"/>
  <c r="G310" i="12"/>
  <c r="G311" i="12"/>
  <c r="M311" i="12" s="1"/>
  <c r="M310" i="12" s="1"/>
  <c r="I311" i="12"/>
  <c r="I310" i="12" s="1"/>
  <c r="K311" i="12"/>
  <c r="O311" i="12"/>
  <c r="O310" i="12" s="1"/>
  <c r="Q311" i="12"/>
  <c r="V311" i="12"/>
  <c r="G316" i="12"/>
  <c r="M316" i="12" s="1"/>
  <c r="I316" i="12"/>
  <c r="K316" i="12"/>
  <c r="K310" i="12" s="1"/>
  <c r="O316" i="12"/>
  <c r="Q316" i="12"/>
  <c r="Q310" i="12" s="1"/>
  <c r="V316" i="12"/>
  <c r="G317" i="12"/>
  <c r="I317" i="12"/>
  <c r="K317" i="12"/>
  <c r="M317" i="12"/>
  <c r="O317" i="12"/>
  <c r="Q317" i="12"/>
  <c r="V317" i="12"/>
  <c r="G318" i="12"/>
  <c r="I318" i="12"/>
  <c r="K318" i="12"/>
  <c r="M318" i="12"/>
  <c r="O318" i="12"/>
  <c r="Q318" i="12"/>
  <c r="V318" i="12"/>
  <c r="G322" i="12"/>
  <c r="I322" i="12"/>
  <c r="K322" i="12"/>
  <c r="M322" i="12"/>
  <c r="O322" i="12"/>
  <c r="Q322" i="12"/>
  <c r="V322" i="12"/>
  <c r="G323" i="12"/>
  <c r="I323" i="12"/>
  <c r="K323" i="12"/>
  <c r="M323" i="12"/>
  <c r="O323" i="12"/>
  <c r="Q323" i="12"/>
  <c r="V323" i="12"/>
  <c r="V310" i="12" s="1"/>
  <c r="G327" i="12"/>
  <c r="I327" i="12"/>
  <c r="K327" i="12"/>
  <c r="M327" i="12"/>
  <c r="O327" i="12"/>
  <c r="Q327" i="12"/>
  <c r="V327" i="12"/>
  <c r="G332" i="12"/>
  <c r="M332" i="12" s="1"/>
  <c r="I332" i="12"/>
  <c r="K332" i="12"/>
  <c r="O332" i="12"/>
  <c r="Q332" i="12"/>
  <c r="V332" i="12"/>
  <c r="G333" i="12"/>
  <c r="M333" i="12" s="1"/>
  <c r="I333" i="12"/>
  <c r="K333" i="12"/>
  <c r="O333" i="12"/>
  <c r="Q333" i="12"/>
  <c r="V333" i="12"/>
  <c r="G334" i="12"/>
  <c r="K334" i="12"/>
  <c r="O334" i="12"/>
  <c r="Q334" i="12"/>
  <c r="G335" i="12"/>
  <c r="I335" i="12"/>
  <c r="I334" i="12" s="1"/>
  <c r="K335" i="12"/>
  <c r="M335" i="12"/>
  <c r="M334" i="12" s="1"/>
  <c r="O335" i="12"/>
  <c r="Q335" i="12"/>
  <c r="V335" i="12"/>
  <c r="V334" i="12" s="1"/>
  <c r="G338" i="12"/>
  <c r="G337" i="12" s="1"/>
  <c r="I338" i="12"/>
  <c r="K338" i="12"/>
  <c r="M338" i="12"/>
  <c r="O338" i="12"/>
  <c r="Q338" i="12"/>
  <c r="Q337" i="12" s="1"/>
  <c r="V338" i="12"/>
  <c r="G340" i="12"/>
  <c r="I340" i="12"/>
  <c r="K340" i="12"/>
  <c r="M340" i="12"/>
  <c r="O340" i="12"/>
  <c r="Q340" i="12"/>
  <c r="V340" i="12"/>
  <c r="V337" i="12" s="1"/>
  <c r="G343" i="12"/>
  <c r="I343" i="12"/>
  <c r="K343" i="12"/>
  <c r="M343" i="12"/>
  <c r="O343" i="12"/>
  <c r="Q343" i="12"/>
  <c r="V343" i="12"/>
  <c r="G345" i="12"/>
  <c r="M345" i="12" s="1"/>
  <c r="I345" i="12"/>
  <c r="K345" i="12"/>
  <c r="O345" i="12"/>
  <c r="Q345" i="12"/>
  <c r="V345" i="12"/>
  <c r="G347" i="12"/>
  <c r="M347" i="12" s="1"/>
  <c r="I347" i="12"/>
  <c r="I337" i="12" s="1"/>
  <c r="K347" i="12"/>
  <c r="O347" i="12"/>
  <c r="Q347" i="12"/>
  <c r="V347" i="12"/>
  <c r="G349" i="12"/>
  <c r="M349" i="12" s="1"/>
  <c r="I349" i="12"/>
  <c r="K349" i="12"/>
  <c r="K337" i="12" s="1"/>
  <c r="O349" i="12"/>
  <c r="Q349" i="12"/>
  <c r="V349" i="12"/>
  <c r="G350" i="12"/>
  <c r="I350" i="12"/>
  <c r="K350" i="12"/>
  <c r="M350" i="12"/>
  <c r="O350" i="12"/>
  <c r="Q350" i="12"/>
  <c r="V350" i="12"/>
  <c r="G351" i="12"/>
  <c r="I351" i="12"/>
  <c r="K351" i="12"/>
  <c r="M351" i="12"/>
  <c r="O351" i="12"/>
  <c r="O337" i="12" s="1"/>
  <c r="Q351" i="12"/>
  <c r="V351" i="12"/>
  <c r="AE353" i="12"/>
  <c r="AF353" i="12"/>
  <c r="I20" i="1"/>
  <c r="I19" i="1"/>
  <c r="I18" i="1"/>
  <c r="I17" i="1"/>
  <c r="I16" i="1"/>
  <c r="F44" i="1"/>
  <c r="G23" i="1" s="1"/>
  <c r="G44" i="1"/>
  <c r="G25" i="1" s="1"/>
  <c r="A25" i="1" s="1"/>
  <c r="H43" i="1"/>
  <c r="I43" i="1" s="1"/>
  <c r="H42" i="1"/>
  <c r="I42" i="1" s="1"/>
  <c r="H41" i="1"/>
  <c r="I41" i="1" s="1"/>
  <c r="H40" i="1"/>
  <c r="I40" i="1" s="1"/>
  <c r="H39" i="1"/>
  <c r="I39" i="1" s="1"/>
  <c r="I44" i="1" s="1"/>
  <c r="I82" i="1" l="1"/>
  <c r="J81" i="1" s="1"/>
  <c r="G26" i="1"/>
  <c r="A26" i="1"/>
  <c r="G28" i="1"/>
  <c r="A23" i="1"/>
  <c r="M108" i="13"/>
  <c r="M57" i="13"/>
  <c r="M38" i="13"/>
  <c r="M78" i="13"/>
  <c r="AF123" i="13"/>
  <c r="M115" i="13"/>
  <c r="M114" i="13" s="1"/>
  <c r="G57" i="13"/>
  <c r="M121" i="13"/>
  <c r="M120" i="13" s="1"/>
  <c r="M9" i="13"/>
  <c r="M8" i="13" s="1"/>
  <c r="M101" i="12"/>
  <c r="M261" i="12"/>
  <c r="M337" i="12"/>
  <c r="M288" i="12"/>
  <c r="M256" i="12"/>
  <c r="G261" i="12"/>
  <c r="G241" i="12"/>
  <c r="G101" i="12"/>
  <c r="M122" i="12"/>
  <c r="M121" i="12" s="1"/>
  <c r="M293" i="12"/>
  <c r="M258" i="12"/>
  <c r="M238" i="12"/>
  <c r="M233" i="12" s="1"/>
  <c r="M210" i="12"/>
  <c r="M206" i="12" s="1"/>
  <c r="M135" i="12"/>
  <c r="M129" i="12" s="1"/>
  <c r="M76" i="12"/>
  <c r="M75" i="12" s="1"/>
  <c r="M35" i="12"/>
  <c r="M20" i="12" s="1"/>
  <c r="J42" i="1"/>
  <c r="J39" i="1"/>
  <c r="J44" i="1" s="1"/>
  <c r="J40" i="1"/>
  <c r="J43" i="1"/>
  <c r="J41" i="1"/>
  <c r="H44" i="1"/>
  <c r="I21" i="1"/>
  <c r="J28" i="1"/>
  <c r="J26" i="1"/>
  <c r="G38" i="1"/>
  <c r="F38" i="1"/>
  <c r="J23" i="1"/>
  <c r="J24" i="1"/>
  <c r="J25" i="1"/>
  <c r="J27" i="1"/>
  <c r="E24" i="1"/>
  <c r="E26" i="1"/>
  <c r="J62" i="1" l="1"/>
  <c r="J58" i="1"/>
  <c r="J75" i="1"/>
  <c r="J80" i="1"/>
  <c r="J54" i="1"/>
  <c r="J53" i="1"/>
  <c r="J72" i="1"/>
  <c r="J71" i="1"/>
  <c r="J65" i="1"/>
  <c r="J63" i="1"/>
  <c r="J76" i="1"/>
  <c r="J74" i="1"/>
  <c r="J68" i="1"/>
  <c r="J51" i="1"/>
  <c r="J61" i="1"/>
  <c r="J57" i="1"/>
  <c r="J55" i="1"/>
  <c r="J52" i="1"/>
  <c r="J78" i="1"/>
  <c r="J77" i="1"/>
  <c r="J79" i="1"/>
  <c r="J64" i="1"/>
  <c r="J73" i="1"/>
  <c r="J67" i="1"/>
  <c r="J60" i="1"/>
  <c r="J70" i="1"/>
  <c r="J69" i="1"/>
  <c r="J59" i="1"/>
  <c r="J56" i="1"/>
  <c r="J66" i="1"/>
  <c r="G24" i="1"/>
  <c r="A27" i="1" s="1"/>
  <c r="A24" i="1"/>
  <c r="J82" i="1" l="1"/>
  <c r="A29" i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<sst xmlns="http://schemas.openxmlformats.org/spreadsheetml/2006/main" count="2759" uniqueCount="796">
  <si>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</si>
  <si>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</si>
  <si>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</si>
  <si>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</si>
  <si>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</si>
  <si>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</si>
  <si>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</si>
  <si>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</si>
  <si>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</si>
  <si>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</si>
  <si>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</si>
  <si>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</si>
  <si>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</si>
  <si>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</si>
  <si>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</si>
  <si>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</si>
  <si>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</si>
  <si>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</si>
  <si>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</si>
  <si>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</si>
  <si>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</si>
  <si>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</si>
  <si>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</si>
  <si>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</si>
  <si>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</si>
  <si>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</si>
  <si>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</si>
  <si>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</si>
  <si>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</si>
  <si>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</si>
  <si>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</si>
  <si>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</si>
  <si>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</si>
  <si>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</si>
  <si>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</si>
  <si>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</si>
  <si>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</si>
  <si>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</si>
  <si>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</si>
  <si>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</si>
  <si>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</si>
  <si>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</si>
  <si>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</si>
  <si>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523</t>
  </si>
  <si>
    <t>Rekonstrukce soc. zázemí objektu Dělnického domu Rudice č. p. 38</t>
  </si>
  <si>
    <t>Stavba</t>
  </si>
  <si>
    <t>01</t>
  </si>
  <si>
    <t>Stav. část</t>
  </si>
  <si>
    <t>1</t>
  </si>
  <si>
    <t>02</t>
  </si>
  <si>
    <t>ZTI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</si>
  <si>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</si>
  <si>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</si>
  <si>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</si>
  <si>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</si>
  <si>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</si>
  <si>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</si>
  <si>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</si>
  <si>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4</t>
  </si>
  <si>
    <t>Vodorovné konstrukce</t>
  </si>
  <si>
    <t>416</t>
  </si>
  <si>
    <t>Podhledy a mezistropy montované lehké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</si>
  <si>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</si>
  <si>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</si>
  <si>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</si>
  <si>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</si>
  <si>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</si>
  <si>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</si>
  <si>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</si>
  <si>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</si>
  <si>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</si>
  <si>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</si>
  <si>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</si>
  <si>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</si>
  <si>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</si>
  <si>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</si>
  <si>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</si>
  <si>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</si>
  <si>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954</t>
  </si>
  <si>
    <t>Opláštění konstrukcí sádrokartonovými deskami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</si>
  <si>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</si>
  <si>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</si>
  <si>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</si>
  <si>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</si>
  <si>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</si>
  <si>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</si>
  <si>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</si>
  <si>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</si>
  <si>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</si>
  <si>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</si>
  <si>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</si>
  <si>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</si>
  <si>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</si>
  <si>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</si>
  <si>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726</t>
  </si>
  <si>
    <t>Předstěnové systémy</t>
  </si>
  <si>
    <t>735</t>
  </si>
  <si>
    <t>Otopná tělesa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</si>
  <si>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</si>
  <si>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</si>
  <si>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</si>
  <si>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</si>
  <si>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</si>
  <si>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</si>
  <si>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</si>
  <si>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</si>
  <si>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</si>
  <si>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</si>
  <si>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</si>
  <si>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</si>
  <si>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784</t>
  </si>
  <si>
    <t>Malby</t>
  </si>
  <si>
    <t>M24</t>
  </si>
  <si>
    <t>Montáže vzduchotechnických zařízení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</si>
  <si>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</si>
  <si>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</si>
  <si>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</si>
  <si>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</si>
  <si>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</si>
  <si>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</si>
  <si>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</si>
  <si>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</si>
  <si>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</si>
  <si>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</si>
  <si>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</si>
  <si>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</si>
  <si>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</si>
  <si>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</si>
  <si>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</si>
  <si>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</si>
  <si>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</si>
  <si>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</si>
  <si>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</si>
  <si>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</si>
  <si>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</si>
  <si>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</si>
  <si>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</si>
  <si>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</si>
  <si>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</si>
  <si>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</si>
  <si>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</si>
  <si>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</si>
  <si>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</si>
  <si>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</si>
  <si>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</si>
  <si>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</si>
  <si>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</si>
  <si>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139711101</t>
  </si>
  <si>
    <t>Vykopávka v uzavřených prostorách v hor.1-4 hornina 2</t>
  </si>
  <si>
    <t>m3</t>
  </si>
  <si>
    <t>RTS 23/ I</t>
  </si>
  <si>
    <t>Práce</t>
  </si>
  <si>
    <t>Běžná</t>
  </si>
  <si>
    <t>POL1_</t>
  </si>
  <si>
    <t>101 : ((0,97+1,0+0,96)*1,03+3,23*0,96+1,24*1,26+0,65*3*0,12+0,7*0,3)*0,1</t>
  </si>
  <si>
    <t>VV</t>
  </si>
  <si>
    <t>102a : ((0,89+0,8)*1,16+3,23*1,87+0,65*2*0,15+0,7*0,3)*0,1</t>
  </si>
  <si>
    <t>102b : (1,75*1,92+0,72+0,2)*0,1</t>
  </si>
  <si>
    <t>103 : (1,37*1,92+0,7*0,2)*0,2</t>
  </si>
  <si>
    <t>162701105</t>
  </si>
  <si>
    <t>Vodorovné přemístění výkopku z hor.1-4 do 10000 m</t>
  </si>
  <si>
    <t>162701109</t>
  </si>
  <si>
    <t>Příplatek k vod. přemístění hor.1-4 za další 1 km</t>
  </si>
  <si>
    <t>2,635*15</t>
  </si>
  <si>
    <t>162201203</t>
  </si>
  <si>
    <t>Vodorovné přemíst.výkopku, kolečko hor.1-4, do 10m</t>
  </si>
  <si>
    <t>167101101</t>
  </si>
  <si>
    <t>Nakládání výkopku z hor. 1 ÷ 4 v množství do 100 m3</t>
  </si>
  <si>
    <t>199000002</t>
  </si>
  <si>
    <t>Poplatek za skládku horniny 1- 4, č. dle katal. odpadů 17 05 04</t>
  </si>
  <si>
    <t>310238211</t>
  </si>
  <si>
    <t>Zazdívka otvorů plochy do 1 m2 cihlami na MVC s použitím suché maltové směsi</t>
  </si>
  <si>
    <t>dveře : 0,18*2,0*0,3</t>
  </si>
  <si>
    <t>okno : 0,55*0,97*0,55</t>
  </si>
  <si>
    <t>310239211</t>
  </si>
  <si>
    <t>Zazdívka otvorů plochy do 4 m2 cihlami na MVC s použitím suché maltové směsi</t>
  </si>
  <si>
    <t>dveře : 0,55*2,0*0,3</t>
  </si>
  <si>
    <t>311237113</t>
  </si>
  <si>
    <t>Zdivo z cihel HELUZ P 10 na maltu vápenocementovou 5 MPa, tl. 175 mm</t>
  </si>
  <si>
    <t>m2</t>
  </si>
  <si>
    <t>3,23*3,1</t>
  </si>
  <si>
    <t>317321321</t>
  </si>
  <si>
    <t xml:space="preserve">Beton překladů železový C 20/25 </t>
  </si>
  <si>
    <t>1,5*0,3*0,15*2+1,5*0,2*0,15</t>
  </si>
  <si>
    <t>317351107</t>
  </si>
  <si>
    <t>Bednění překladů - zřízení</t>
  </si>
  <si>
    <t>1,5*0,15*6+0,9*0,3*2+1,04*0,2</t>
  </si>
  <si>
    <t>317351108</t>
  </si>
  <si>
    <t>Bednění překladů - odstranění</t>
  </si>
  <si>
    <t>317941121</t>
  </si>
  <si>
    <t>Osazení ocelových válcovaných nosníků do č. 12</t>
  </si>
  <si>
    <t>t</t>
  </si>
  <si>
    <t>L 50/50/5 : 0,9*8*3,77*0,001</t>
  </si>
  <si>
    <t>317944313</t>
  </si>
  <si>
    <t>Válcované nosníky č.14-22 do připravených otvorů včetně dodávky profilu U č.14</t>
  </si>
  <si>
    <t>1,5*2*3*16,0*0,001</t>
  </si>
  <si>
    <t>0,9*16,0*0,001</t>
  </si>
  <si>
    <t>342263410</t>
  </si>
  <si>
    <t>Osazení revizních dvířek do  příček, do 0,25 m2</t>
  </si>
  <si>
    <t>kus</t>
  </si>
  <si>
    <t>342247123</t>
  </si>
  <si>
    <t>Příčky z cihel HELUZ P10 na maltu vápenocementovou 5 MPa, tl. 115 mm</t>
  </si>
  <si>
    <t>2,98*3,1+0,25*1,15</t>
  </si>
  <si>
    <t>342668111</t>
  </si>
  <si>
    <t>Těsnění styku příčky se stáv. konstrukcí PU pěnou</t>
  </si>
  <si>
    <t>m</t>
  </si>
  <si>
    <t>3,23+0,25+2,89</t>
  </si>
  <si>
    <t>342948111</t>
  </si>
  <si>
    <t>Ukotvení příček k cihelné konstrukci kotvami na hmoždinky</t>
  </si>
  <si>
    <t>3,1*2+1,15</t>
  </si>
  <si>
    <t>3-901</t>
  </si>
  <si>
    <t>Sanitární příčka WC dl. 1 385 + 1 077 mm s dveřmi</t>
  </si>
  <si>
    <t>Vlastní</t>
  </si>
  <si>
    <t>Indiv</t>
  </si>
  <si>
    <t>101 : 2</t>
  </si>
  <si>
    <t>3-902</t>
  </si>
  <si>
    <t>Sanitární příčka WC dl. 1 077 mm s dveřmi</t>
  </si>
  <si>
    <t>101 : 1</t>
  </si>
  <si>
    <t>3-903</t>
  </si>
  <si>
    <t>Sanitární příčka WC dl. 910 + 1 615 mm s dveřmi</t>
  </si>
  <si>
    <t>102 : 1</t>
  </si>
  <si>
    <t>3-904</t>
  </si>
  <si>
    <t>Sanitární příčka WC dl. 1 615 mm s dveřmi</t>
  </si>
  <si>
    <t>3-906</t>
  </si>
  <si>
    <t>Pisoárové dělící sěny keramické</t>
  </si>
  <si>
    <t xml:space="preserve">900      </t>
  </si>
  <si>
    <t>HZS Práce v tarifní třídě 5 (např. tesař)</t>
  </si>
  <si>
    <t>h</t>
  </si>
  <si>
    <t>Prav.M</t>
  </si>
  <si>
    <t>HZS</t>
  </si>
  <si>
    <t>POL10_</t>
  </si>
  <si>
    <t>133301510000</t>
  </si>
  <si>
    <t>Tyč ocelová L rovnoramenná S235JR, rozměr 50 x 50 x 5 mm</t>
  </si>
  <si>
    <t>kg</t>
  </si>
  <si>
    <t>SPCM</t>
  </si>
  <si>
    <t>Specifikace</t>
  </si>
  <si>
    <t>POL3_</t>
  </si>
  <si>
    <t>27,144*1,08</t>
  </si>
  <si>
    <t>31179127</t>
  </si>
  <si>
    <t>Tyč závitová M12, DIN 975 pozinkovaná</t>
  </si>
  <si>
    <t>(0,3*8+0,2*2)*1,08</t>
  </si>
  <si>
    <t>553991</t>
  </si>
  <si>
    <t>Dvířka revizní hliníková 150x150 mm</t>
  </si>
  <si>
    <t>553992</t>
  </si>
  <si>
    <t>Dvířka revizní hliníková 200x200 mm</t>
  </si>
  <si>
    <t>553992a</t>
  </si>
  <si>
    <t>Dvířka revizní hliníková skrytá 200x200 mm</t>
  </si>
  <si>
    <t>342264051</t>
  </si>
  <si>
    <t>Podhled sádrokartonový na zavěšenou ocel. konstr. desky standard impreg. tl. 12,5 mm, bez izolace</t>
  </si>
  <si>
    <t>101 : 3,23*2,745</t>
  </si>
  <si>
    <t>102 : 3,23*1,72+1,85*0,77+1,23*2,89</t>
  </si>
  <si>
    <t>103 : 1,95*1,92</t>
  </si>
  <si>
    <t>342264101</t>
  </si>
  <si>
    <t>Osazení reviz. dvířek do SDK podhledu, do 0,25 m2</t>
  </si>
  <si>
    <t>342264098</t>
  </si>
  <si>
    <t>Příplatek k podhledu sádrokart. za plochu do 10 m2 pro plochy 2 - 5 m2</t>
  </si>
  <si>
    <t>Příplatek k podhledu sádrokart. za plochu do 10 m2 pro plochy 5 - 10 m2</t>
  </si>
  <si>
    <t>342266111RA1a</t>
  </si>
  <si>
    <t>Obklad stěn sádrokartonem na ocelovou konstrukci desky standard impreg. tl. 12,5 mm 2x, bez izolace</t>
  </si>
  <si>
    <t>1,92*2,9</t>
  </si>
  <si>
    <t>553995</t>
  </si>
  <si>
    <t>Dvířka revizní hliníková 300x300 mm</t>
  </si>
  <si>
    <t>610991111</t>
  </si>
  <si>
    <t>Zakrývání výplní vnitřních otvorů</t>
  </si>
  <si>
    <t>1,96*1,96+0,87*1,2+0,97*1,1+0,57*1,0+0,55*1,0</t>
  </si>
  <si>
    <t>610991004</t>
  </si>
  <si>
    <t>Začišťovací okenní lišta pro vnitř.omítku tl. 15mm</t>
  </si>
  <si>
    <t>1,96*3</t>
  </si>
  <si>
    <t>612401391</t>
  </si>
  <si>
    <t>Omítka malých ploch vnitřních stěn do 1 m2 vápennou štukovou omítkou</t>
  </si>
  <si>
    <t>612421231</t>
  </si>
  <si>
    <t>Oprava vápen.omítek stěn do 10 % pl. - štukových s použitím suché maltové směsi</t>
  </si>
  <si>
    <t>101 : 7,41*2,95-0,8*2,02*2-1,04*2,02</t>
  </si>
  <si>
    <t>612425931</t>
  </si>
  <si>
    <t>Omítka vápenná vnitřního ostění - štuková s použitím suché maltové směsi</t>
  </si>
  <si>
    <t>dveře : 0,3*(0,9*2+2,0*4)+0,2*(1,04+2,0*2)</t>
  </si>
  <si>
    <t>okna : (1,96*3+0,87+0,97+0,57+0,55+1,2*2+1,1*2+1,0*4)*0,25</t>
  </si>
  <si>
    <t>niky : 0,5*1,1*9+0,15*1,1*2*9</t>
  </si>
  <si>
    <t>612473181</t>
  </si>
  <si>
    <t>Omítka vnitř.zdiva ze suché směsi, hladká, strojně</t>
  </si>
  <si>
    <t>101 : (3,23+2,745)*2*3,1-0,9*2,0-0,55*1,0-0,57*1,0</t>
  </si>
  <si>
    <t>102 : (3,23+3,08+4,61+2,49)*3,1-0,9*2,0-0,87*1,2-0,97*1,1-0,55*1,96</t>
  </si>
  <si>
    <t>103 : (1,95*2+1,92)*3,1-1,04*2,0-1,25*1,96</t>
  </si>
  <si>
    <t>9,525*2+0,15*3,1</t>
  </si>
  <si>
    <t>612473186</t>
  </si>
  <si>
    <t>Příplatek za zabudované rohovníky, stěny</t>
  </si>
  <si>
    <t>1,96*3+0,87+0,97+0,57+0,55+1,2*2+1,1*2+1,0*4</t>
  </si>
  <si>
    <t>1,04*2+0,9*4+2,0*6+3,1*2</t>
  </si>
  <si>
    <t>615481211</t>
  </si>
  <si>
    <t xml:space="preserve">Montáž výztužné sítě (perlinky) do stěrky na nosníky a překlady včetně výztužné sítě a stěrkového tmelu </t>
  </si>
  <si>
    <t>620991005</t>
  </si>
  <si>
    <t>Začišťovací okenní lišta s tkaninou</t>
  </si>
  <si>
    <t>631313621</t>
  </si>
  <si>
    <t>Mazanina betonová tl. 8 - 12 cm C 20/25</t>
  </si>
  <si>
    <t>podkladní beton : (3,23*7,5-1,95*0,2+0,9*0,3*2+1,04*0,2)*0,12</t>
  </si>
  <si>
    <t>rozšížení pod příčkou : 3,2*0,3*0,15</t>
  </si>
  <si>
    <t>631319153</t>
  </si>
  <si>
    <t>Příplatek za přehlaz. mazanin pod povlaky tl. 12cm</t>
  </si>
  <si>
    <t>631319173</t>
  </si>
  <si>
    <t>Příplatek za stržení povrchu mazaniny tl. 12 cm</t>
  </si>
  <si>
    <t>631351101</t>
  </si>
  <si>
    <t>Bednění stěn, rýh a otvorů v podlahách - zřízení</t>
  </si>
  <si>
    <t>rozšížení pod příčkou : 3,2*0,15*2</t>
  </si>
  <si>
    <t>631351102</t>
  </si>
  <si>
    <t>Bednění stěn, rýh a otvorů v podlahách -odstranění</t>
  </si>
  <si>
    <t>631361921</t>
  </si>
  <si>
    <t>Výztuž mazanin svařovanou sítí KH 20, drát d 6,0 mm, oko 150 x 150 mm</t>
  </si>
  <si>
    <t>(3,23*7,5-1,95*0,2+0,9*0,3*2+1,04*0,2)*3,301*0,001*1,2</t>
  </si>
  <si>
    <t>632421170</t>
  </si>
  <si>
    <t>Potěr ručně zpracovaný,tl.60 mm  s vlákny</t>
  </si>
  <si>
    <t xml:space="preserve">spádový tl. 50-70 mm : </t>
  </si>
  <si>
    <t>101 : 3,23*2,745+0,9*0,3</t>
  </si>
  <si>
    <t>102 : 3,23*1,72+1,85*0,77+1,23*2,89+0,9*0,3</t>
  </si>
  <si>
    <t>103 : 1,95*1,92+1,04*0,2</t>
  </si>
  <si>
    <t>642946111</t>
  </si>
  <si>
    <t>Osazení skrytých dveřních Al zárubní, do zdiva</t>
  </si>
  <si>
    <t>553313322</t>
  </si>
  <si>
    <t>Skrytá zárubeň AKTIVE 800/1970 mm, komaxit RAL pro otočné dveře jednokřídlé 40/00</t>
  </si>
  <si>
    <t>553313332</t>
  </si>
  <si>
    <t>Skrytá zárubeň AKTIVE 900/1970 mm, komaxit RAL pro otočné dveře jednokřídlé 40/00</t>
  </si>
  <si>
    <t>941955001</t>
  </si>
  <si>
    <t>Lešení lehké pomocné, výška podlahy do 1,2 m</t>
  </si>
  <si>
    <t>23,145+11,8</t>
  </si>
  <si>
    <t>952901111</t>
  </si>
  <si>
    <t>Vyčištění budov o výšce podlaží do 4 m</t>
  </si>
  <si>
    <t>342267111</t>
  </si>
  <si>
    <t>Obklad  sádrokartonem dvoustranný do 0,5/0,5m desky standard impreg. tl. 12,5 mm</t>
  </si>
  <si>
    <t>342267112</t>
  </si>
  <si>
    <t>Obklad sádrokartonem třístranný do 0,5/0,5 m desky standard impreg. tl. 12,5 mm</t>
  </si>
  <si>
    <t>962031116</t>
  </si>
  <si>
    <t>Bourání příček z cihel pálených plných tl. 140 mm</t>
  </si>
  <si>
    <t>(1,03*2+1,16+1,84)*2,1-0,65*1,95*2</t>
  </si>
  <si>
    <t>(3,23*2+1,16)*2,95-0,65*1,95*2</t>
  </si>
  <si>
    <t>962031125</t>
  </si>
  <si>
    <t>Bourání příček z cihel pálených děrovan. tl.140 mm</t>
  </si>
  <si>
    <t>obezdívky WC : (0,97+1,0+0,96+0,89+0,8)*1,2</t>
  </si>
  <si>
    <t>962032231</t>
  </si>
  <si>
    <t>Bourání zdiva z cihel pálených na MVC</t>
  </si>
  <si>
    <t>(0,19+0,51+1,92)*0,2*2,95</t>
  </si>
  <si>
    <t>1,25*0,2*1,0</t>
  </si>
  <si>
    <t>965042131</t>
  </si>
  <si>
    <t>Bourání mazanin betonových  tl. 10 cm, pl. 4 m2</t>
  </si>
  <si>
    <t>103 : (1,37*1,92+0,7*0,2)*0,1</t>
  </si>
  <si>
    <t>965042141</t>
  </si>
  <si>
    <t>Bourání mazanin betonových tl. 10 cm, nad 4 m2</t>
  </si>
  <si>
    <t>101 : ((0,97+1,0+0,96)*1,03+3,23*0,96+1,24*1,26+0,65*3*0,12+0,7*0,3)*0,055</t>
  </si>
  <si>
    <t>102a : ((0,89+0,8)*1,16+3,23*1,87+0,65*2*0,15+0,7*0,3)*0,055</t>
  </si>
  <si>
    <t>102b : (1,75*1,92+0,72+0,2)*0,055</t>
  </si>
  <si>
    <t>965081713</t>
  </si>
  <si>
    <t>Bourání dlažeb keramických tl.10 mm, nad 1 m2</t>
  </si>
  <si>
    <t>101 : (0,97+1,0+0,96)*1,03+3,23*0,96+1,24*1,26+0,65*3*0,12+0,7*0,3</t>
  </si>
  <si>
    <t>102a : (0,89+0,8)*1,16+3,23*1,87+0,65*2*0,15+0,7*0,3</t>
  </si>
  <si>
    <t>102b : 1,75*1,92+0,72+0,2</t>
  </si>
  <si>
    <t>965081813</t>
  </si>
  <si>
    <t>Bourání dlažeb terac.,čedič. tl.do 30 mm, nad 1 m2</t>
  </si>
  <si>
    <t>965081702</t>
  </si>
  <si>
    <t xml:space="preserve">Bourání soklíků z dlažeb keramických </t>
  </si>
  <si>
    <t>101 : 7,41-0,7*3</t>
  </si>
  <si>
    <t>967031132</t>
  </si>
  <si>
    <t>Přisekání rovných ostění cihelných na MVC</t>
  </si>
  <si>
    <t>0,15*(2,1*3+2,95*4+3,23*2+1,16)</t>
  </si>
  <si>
    <t>0,2*(2,95*3+1,0+0,19+0,51+1,92+2,0*2)</t>
  </si>
  <si>
    <t>0,3*2,0*2</t>
  </si>
  <si>
    <t>968061112</t>
  </si>
  <si>
    <t>Vyvěšení dřevěných a plastových okenních křídel pl. do 1,5 m2</t>
  </si>
  <si>
    <t>1+2</t>
  </si>
  <si>
    <t>968061125</t>
  </si>
  <si>
    <t>Vyvěšení dřevěných a plastových dveřních křídel pl. do 2 m2</t>
  </si>
  <si>
    <t>968062354</t>
  </si>
  <si>
    <t>Vybourání dřevěných rámů oken dvojitých pl. 1 m2</t>
  </si>
  <si>
    <t>0,55*0,97</t>
  </si>
  <si>
    <t>968062356</t>
  </si>
  <si>
    <t>Vybourání dřevěných rámů oken dvojitých pl. 4 m2</t>
  </si>
  <si>
    <t>1,96*1,96</t>
  </si>
  <si>
    <t>968072455</t>
  </si>
  <si>
    <t>Vybourání kovových dveřních zárubní pl. do 2 m2</t>
  </si>
  <si>
    <t>0,7*1,95*8</t>
  </si>
  <si>
    <t>969021121</t>
  </si>
  <si>
    <t>Vybourání kanalizačního potrubí DN do 200 mm</t>
  </si>
  <si>
    <t>970031100</t>
  </si>
  <si>
    <t>Vrtání jádrové do zdiva cihelného do D 100 mm</t>
  </si>
  <si>
    <t>pro vodovodní potrubí : 0,5*4+0,95*3</t>
  </si>
  <si>
    <t>970051100</t>
  </si>
  <si>
    <t>Vrtání jádrové do ŽB do D 100 mm</t>
  </si>
  <si>
    <t>prostup stropem pro vodovodní potrubí : 0,5</t>
  </si>
  <si>
    <t>971033251</t>
  </si>
  <si>
    <t>Vybourání otv. zeď cihel. 0,0225 m2, tl. 45cm, MVC</t>
  </si>
  <si>
    <t>971033541</t>
  </si>
  <si>
    <t>Vybourání otv. zeď cihel. pl.1 m2, tl.30 cm, MVC</t>
  </si>
  <si>
    <t>0,38*0,3*2,0</t>
  </si>
  <si>
    <t>(1,04-0,7)*0,2*2,0</t>
  </si>
  <si>
    <t>971033641</t>
  </si>
  <si>
    <t>Vybourání otv. zeď cihel. pl.4 m2, tl.30 cm, MVC</t>
  </si>
  <si>
    <t>0,75*0,3*2,0</t>
  </si>
  <si>
    <t>971042261</t>
  </si>
  <si>
    <t>Vybourání otvorů zdi betonové 0,0225 m2, tl. 60 cm</t>
  </si>
  <si>
    <t>kanalizace : 1</t>
  </si>
  <si>
    <t>973031151</t>
  </si>
  <si>
    <t>Vysekání výklenků zeď cihel. MVC, pl. nad 0,25 m2</t>
  </si>
  <si>
    <t>pro WC : 0,5*0,15*1,1*5</t>
  </si>
  <si>
    <t>pro pisoáry : 0,5*0,15*1,1*4</t>
  </si>
  <si>
    <t>973031813</t>
  </si>
  <si>
    <t>Vysekání kapes pro zavázání příček tl. 15 cm</t>
  </si>
  <si>
    <t>974031664</t>
  </si>
  <si>
    <t>Vysekání rýh zeď cihelná vtah. nosníků 15 x 15 cm</t>
  </si>
  <si>
    <t>1,5*5</t>
  </si>
  <si>
    <t>978013191</t>
  </si>
  <si>
    <t>Otlučení omítek vnitřních stěn v rozsahu do 100 %</t>
  </si>
  <si>
    <t>(3,23+7,5+1,9)*2*2,85-0,7*1,95*3</t>
  </si>
  <si>
    <t>978059521</t>
  </si>
  <si>
    <t>Odsekání vnitřních obkladů stěn do 2 m2</t>
  </si>
  <si>
    <t>103 : 1,37*1,4</t>
  </si>
  <si>
    <t>978059531</t>
  </si>
  <si>
    <t>Odsekání vnitřních obkladů stěn nad 2 m2</t>
  </si>
  <si>
    <t>101 : (0,97+1,0+0,96+3,23+1,03*3+2,22)*2*2,0-0,65*2,0*7</t>
  </si>
  <si>
    <t>(0,97+1,0+0,96)*0,15</t>
  </si>
  <si>
    <t>102a : (0,89+0,8+1,16*2)*2*2,0+1,84*2,0-0,65*2,0*4+(0,89+0,8)*0,15</t>
  </si>
  <si>
    <t>(3,23+1,87)*2*2,13-1,84*2,13-(0,7+0,72)*2,0</t>
  </si>
  <si>
    <t>102b : (1,75+1,92)*2*2,13-0,72*2,13</t>
  </si>
  <si>
    <t>733191913</t>
  </si>
  <si>
    <t>Zaslepení potrubí DN 15</t>
  </si>
  <si>
    <t>787600802</t>
  </si>
  <si>
    <t>Vysklívání oken skla plochého o ploše do 3 m2</t>
  </si>
  <si>
    <t>999281145</t>
  </si>
  <si>
    <t>Přesun hmot pro opravy a údržbu do v. 6 m, nošením</t>
  </si>
  <si>
    <t>Přesun hmot</t>
  </si>
  <si>
    <t>POL7_</t>
  </si>
  <si>
    <t>711111001</t>
  </si>
  <si>
    <t xml:space="preserve">Provedení izolace proti vlhkosti na ploše vodorovné, 1x asfaltovým penetračním nátěrem včetně dodávky asfaltového penetračního laku </t>
  </si>
  <si>
    <t>3,23*7,5-1,95*0,2+0,9*0,3*2+1,04*0,2</t>
  </si>
  <si>
    <t>711141559</t>
  </si>
  <si>
    <t>Provedení izolace proti vlhkosti na ploše vodorovné, asfaltovými pásy přitavením 1 vrstva - včetně dod. Glastek 40 special mineral</t>
  </si>
  <si>
    <t>711140101</t>
  </si>
  <si>
    <t>Odstranění izolace proti vlhkosti na ploše vodorovné, asfaltové pásy přitavením, 1 vrstva</t>
  </si>
  <si>
    <t>103 : 1,37*1,92+0,7*0,2</t>
  </si>
  <si>
    <t>711212000</t>
  </si>
  <si>
    <t>Penetrace podkladu pod hydroizolační hmoty, včetně dodávky</t>
  </si>
  <si>
    <t>(3,23+2,745+0,3)*2*0,2-0,9*0,2+3,23*2*1,3</t>
  </si>
  <si>
    <t>(3,23+4,61+0,77+0,3)*2*0,2-0,9*0,2+(0,9*2+3,0+0,6*3+1,85)*1,3</t>
  </si>
  <si>
    <t>(1,95+1,92+0,2)*2*0,2-1,04*0,2+(1,95+1,92)*1,3</t>
  </si>
  <si>
    <t>napojení na stávající hydroizolaci : 5,0</t>
  </si>
  <si>
    <t>711212002</t>
  </si>
  <si>
    <t>Stěrka hydroizolační, vč. dodávky HI hmoty</t>
  </si>
  <si>
    <t>711212601</t>
  </si>
  <si>
    <t>Utěsnění detailů při stěrkových hydroizolacích, těsnicí pás do spoje podlaha - stěna</t>
  </si>
  <si>
    <t>101 : (3,23+2,745+0,3)*2-0,9</t>
  </si>
  <si>
    <t>102 : (3,23+4,61+0,77+0,3)*2-0,9</t>
  </si>
  <si>
    <t>103 : (1,95+1,92+0,2)*2-1,04</t>
  </si>
  <si>
    <t>711212611</t>
  </si>
  <si>
    <t>Utěsnění detailů při stěrkových hydroizolacích, těsnicí pás do svislých koutů</t>
  </si>
  <si>
    <t>101 : 1,5*4+0,2*3</t>
  </si>
  <si>
    <t>102 : 1,5*5+0,2*6</t>
  </si>
  <si>
    <t>103 : 1,5*3+0,2*4</t>
  </si>
  <si>
    <t>998711101</t>
  </si>
  <si>
    <t>Přesun hmot pro izolace proti vodě, výšky do 6 m</t>
  </si>
  <si>
    <t>713121111</t>
  </si>
  <si>
    <t>Montáž tepelné izolace podlah na sucho, jednovrstvá materiál ve specifikaci</t>
  </si>
  <si>
    <t>28375768.A</t>
  </si>
  <si>
    <t>Deska izolační polystyrén samozhášivý EPS 150</t>
  </si>
  <si>
    <t>23,893*0,1*1,02</t>
  </si>
  <si>
    <t>998713101</t>
  </si>
  <si>
    <t>Přesun hmot pro izolace tepelné, výšky do 6 m</t>
  </si>
  <si>
    <t>725110811</t>
  </si>
  <si>
    <t>Demontáž klozetů splachovacích</t>
  </si>
  <si>
    <t>soubor</t>
  </si>
  <si>
    <t>725122817</t>
  </si>
  <si>
    <t>Demontáž pisoárů bez nádrže + 1 záchodkem</t>
  </si>
  <si>
    <t>725210821</t>
  </si>
  <si>
    <t>Demontáž umyvadel bez výtokových armatur</t>
  </si>
  <si>
    <t>725330820</t>
  </si>
  <si>
    <t>Demontáž výlevky diturvitové</t>
  </si>
  <si>
    <t>725530823</t>
  </si>
  <si>
    <t>Demontáž, zásobník elektrický tlakový  200 l</t>
  </si>
  <si>
    <t>103 : 1</t>
  </si>
  <si>
    <t>725820801</t>
  </si>
  <si>
    <t>Demontáž baterie nástěnné do G 3/4"</t>
  </si>
  <si>
    <t>HZS - demontáž doplňků - zrcadel, madel, zásobníků na taoalet. papír a pod.</t>
  </si>
  <si>
    <t>733120815</t>
  </si>
  <si>
    <t>Demontáž potrubí z hladkých trubek D 38</t>
  </si>
  <si>
    <t>5,5+0,5</t>
  </si>
  <si>
    <t>735111810</t>
  </si>
  <si>
    <t>Demontáž těles otopných litinových článkových</t>
  </si>
  <si>
    <t>0,15*0,6*(8+17)</t>
  </si>
  <si>
    <t>735494811</t>
  </si>
  <si>
    <t>Vypuštění vody z otopných těles</t>
  </si>
  <si>
    <t>764816133</t>
  </si>
  <si>
    <t>Oplechování parapetů, lakovaný Pz plech, rš 330 mm</t>
  </si>
  <si>
    <t>764410850</t>
  </si>
  <si>
    <t>Demontáž oplechování parapetů,rš od 100 do 330 mm</t>
  </si>
  <si>
    <t>2,0+0,6</t>
  </si>
  <si>
    <t>998764101</t>
  </si>
  <si>
    <t>Přesun hmot pro klempířské konstr., výšky do 6 m</t>
  </si>
  <si>
    <t>725291123</t>
  </si>
  <si>
    <t>Madlo rovné nerez dl. 800 mm</t>
  </si>
  <si>
    <t>766411821</t>
  </si>
  <si>
    <t>Demontáž obložení stěn palubkami</t>
  </si>
  <si>
    <t>101 : 7,41*2,95-0,7*1,97*3</t>
  </si>
  <si>
    <t>766411822</t>
  </si>
  <si>
    <t>Demontáž podkladových roštů obložení stěn</t>
  </si>
  <si>
    <t>766601211</t>
  </si>
  <si>
    <t>Těsnění okenní spáry, ostění, PT fólie+ PP páska</t>
  </si>
  <si>
    <t>766601229</t>
  </si>
  <si>
    <t>Těsnění oken.spáry,parapet,PT folie+PP folie+páska</t>
  </si>
  <si>
    <t>766661112</t>
  </si>
  <si>
    <t>Montáž dveří do zárubně,otevíravých 1kř.do 0,8 m</t>
  </si>
  <si>
    <t>766661122</t>
  </si>
  <si>
    <t>Montáž dveří do zárubně,otevíravých 1kř.nad 0,8 m</t>
  </si>
  <si>
    <t>766662811</t>
  </si>
  <si>
    <t>Demontáž prahů dveří 1křídlových</t>
  </si>
  <si>
    <t>766670021</t>
  </si>
  <si>
    <t>Montáž kliky a štítku</t>
  </si>
  <si>
    <t>766825821R00a</t>
  </si>
  <si>
    <t>Demontáž regálových poliček</t>
  </si>
  <si>
    <t>766-901</t>
  </si>
  <si>
    <t>D+M plast. okna 1960/1960 mm s mezioken. vložkou, trojsklo, vnější neprůhledné, kování, bílá barva</t>
  </si>
  <si>
    <t>O/1 : 1</t>
  </si>
  <si>
    <t>766410020RAX</t>
  </si>
  <si>
    <t>Obklad stěn deskami z aglomerovaného dřeva desky lamino</t>
  </si>
  <si>
    <t>Agregovaná položka</t>
  </si>
  <si>
    <t>POL2_</t>
  </si>
  <si>
    <t>766420020RAX</t>
  </si>
  <si>
    <t>Obklad podhledů deskami z aglomerovaného dřeva desky lamino</t>
  </si>
  <si>
    <t>101 : 11,8</t>
  </si>
  <si>
    <t>HZS - frézování drážky pro LED pádek v podhledu</t>
  </si>
  <si>
    <t>54914585</t>
  </si>
  <si>
    <t xml:space="preserve">Kliky se štítem </t>
  </si>
  <si>
    <t>54914588</t>
  </si>
  <si>
    <t>Kliky se štítem - WC</t>
  </si>
  <si>
    <t>61165442</t>
  </si>
  <si>
    <t>Dveře vnitřní lamino CPL plné VENECIA 10 1-křídlé 800 x 1970 mm profilované</t>
  </si>
  <si>
    <t>61165443</t>
  </si>
  <si>
    <t>Dveře vnitřní lamino CPL plné VENECIA 10 1-křídlé 900 x 1970 mm profilované</t>
  </si>
  <si>
    <t>998766101</t>
  </si>
  <si>
    <t>Přesun hmot pro truhlářské konstr., výšky do 6 m</t>
  </si>
  <si>
    <t>771479001</t>
  </si>
  <si>
    <t>Řezání dlaždic keramických</t>
  </si>
  <si>
    <t>101 : 3,23+2,745+0,9+0,3</t>
  </si>
  <si>
    <t>102 : 3,23*2+4,61+2,89+0,77+0,9*0,3</t>
  </si>
  <si>
    <t>103 : 1,95*2+1,92+1,04+0,2</t>
  </si>
  <si>
    <t>771575118</t>
  </si>
  <si>
    <t>Montáž podlah keram.,hladké, tmel, 60x60 cm</t>
  </si>
  <si>
    <t>771577133</t>
  </si>
  <si>
    <t>Lišta nerezová přechodová</t>
  </si>
  <si>
    <t>0,9*2+1,0</t>
  </si>
  <si>
    <t>771578011</t>
  </si>
  <si>
    <t>Spára podlaha - stěna, silikonem</t>
  </si>
  <si>
    <t>597642070</t>
  </si>
  <si>
    <t>Dlažba keramická  600x600x9 mm IMOLA, STONCRETE v barvě obkladu</t>
  </si>
  <si>
    <t>998771101</t>
  </si>
  <si>
    <t>Přesun hmot pro podlahy z dlaždic, výšky do 6 m</t>
  </si>
  <si>
    <t>776401800</t>
  </si>
  <si>
    <t>Demontáž soklíků nebo lišt, pryžových nebo z PVC</t>
  </si>
  <si>
    <t>103 : (1,57+1,92)*2-0,7</t>
  </si>
  <si>
    <t>776511810</t>
  </si>
  <si>
    <t>Odstranění PVC a koberců lepených bez podložky z ploch do 10 m2</t>
  </si>
  <si>
    <t>781111111</t>
  </si>
  <si>
    <t>Řezání obkladaček diamantovým kotoučem</t>
  </si>
  <si>
    <t>101 : 2,9*4+0,9+2,0*2+1,0*2</t>
  </si>
  <si>
    <t>102 : 2,9*7+0,9+2,0*2+1,2+(0,97+1,1+0,5+1,96)*2</t>
  </si>
  <si>
    <t>103 : 2,9*4+1,04+2,0*2+(1,3+1,96)*2+0,7+1,25</t>
  </si>
  <si>
    <t>parapety, ostění : 25,96</t>
  </si>
  <si>
    <t>781111115</t>
  </si>
  <si>
    <t>Otvor v obkladačce diamant.korunkou prům.do 30 mm</t>
  </si>
  <si>
    <t>781111116</t>
  </si>
  <si>
    <t>Otvor v obkladačce diamant.korunkou prům.do 90 mm</t>
  </si>
  <si>
    <t>781475120</t>
  </si>
  <si>
    <t>Obklad vnitřní stěn keramický, do tmele, 30x60 cm</t>
  </si>
  <si>
    <t>101 : (3,23+2,745)*2*2,9-0,9*2,0-0,57*1,0-0,55*1,0+(0,9+2,0*2)*0,3</t>
  </si>
  <si>
    <t>102 : (3,23+4,61+0,77)*2*2,9-0,9*2,0-0,87*1,2-0,97*1,1-0,5*1,96+(0,9+2,0*2)*0,3</t>
  </si>
  <si>
    <t>103 : (1,95+1,92)*2*2,9-1,04*2,0-1,3*1,96+(1,04+2,0*2)*0,2+0,7*0,15</t>
  </si>
  <si>
    <t>781497111</t>
  </si>
  <si>
    <t xml:space="preserve">Lišta hliníková ukončovacích k obkladům </t>
  </si>
  <si>
    <t>781497121</t>
  </si>
  <si>
    <t xml:space="preserve">Lišta hliníková rohová k obkladům </t>
  </si>
  <si>
    <t>101 : 2,0</t>
  </si>
  <si>
    <t>102 : 2,0*3+2,9*2</t>
  </si>
  <si>
    <t>103 : 2,0*3</t>
  </si>
  <si>
    <t>781675116</t>
  </si>
  <si>
    <t>Montáž obkladů parapetů keramic. na tmel, š. 30 cm</t>
  </si>
  <si>
    <t xml:space="preserve">parapety, ostění : </t>
  </si>
  <si>
    <t>101 : (0,57+0,55+1,0*2)*2</t>
  </si>
  <si>
    <t>102 : (0,87+1,2+0,97+1,1+0,5+1,96)*2</t>
  </si>
  <si>
    <t>103 : (1,3+1,96)*2</t>
  </si>
  <si>
    <t>597813740</t>
  </si>
  <si>
    <t>Obkládačka 30x60 cm</t>
  </si>
  <si>
    <t>998781101</t>
  </si>
  <si>
    <t>Přesun hmot pro obklady keramické, výšky do 6 m</t>
  </si>
  <si>
    <t>784442021</t>
  </si>
  <si>
    <t>Malba disperzní interiér.HET Hetline,výška do 3,8m pro SDK 2 x nátěr, 1 x penetrace</t>
  </si>
  <si>
    <t>23,145+1,5*0,2*2+1,4*0,15*3</t>
  </si>
  <si>
    <t>979990101</t>
  </si>
  <si>
    <t>Poplatek za uložení směsi betonu a cihel skupina 170101 a 170102</t>
  </si>
  <si>
    <t>38,496-9,696-0,115-0,753-0,003</t>
  </si>
  <si>
    <t>979990111</t>
  </si>
  <si>
    <t>Poplatek za uložení suti - stavební keramika, skupina odpadu 170103</t>
  </si>
  <si>
    <t>20,811*(0,02+0,087)+5,31*0,0004+22,0*0,063+(1,918+81,06)*0,068</t>
  </si>
  <si>
    <t>0,01933*5+0,01107*6+0,01946*4+0,0347+0,155+0,00156*5</t>
  </si>
  <si>
    <t>979990121</t>
  </si>
  <si>
    <t>Poplatek za uložení suti - asfaltové pásy, skupina odpadu 170302</t>
  </si>
  <si>
    <t>23,581*0,00487</t>
  </si>
  <si>
    <t>979990162</t>
  </si>
  <si>
    <t>Poplatek za uložení suti - dřevo+sklo, skupina odpadu 170904</t>
  </si>
  <si>
    <t>0,533*0,075+3,842*0,054+3,842*0,014+17,723*(0,01098+0,008)+0,0018*3+0,1104</t>
  </si>
  <si>
    <t>979990181</t>
  </si>
  <si>
    <t>Poplatek za uložení suti - PVC podlahová krytina, skupina odpadu 200307</t>
  </si>
  <si>
    <t>6,28*0,00008+2,77*0,001</t>
  </si>
  <si>
    <t>979081111</t>
  </si>
  <si>
    <t>Odvoz suti a vybour. hmot na skládku do 1 km</t>
  </si>
  <si>
    <t>Přesun suti</t>
  </si>
  <si>
    <t>POL8_</t>
  </si>
  <si>
    <t>979081121</t>
  </si>
  <si>
    <t>Příplatek k odvozu za každý další 1 km</t>
  </si>
  <si>
    <t>979082111</t>
  </si>
  <si>
    <t>Vnitrostaveništní doprava suti do 10 m</t>
  </si>
  <si>
    <t>SUM</t>
  </si>
  <si>
    <t>Poznámky uchazeče k zadání</t>
  </si>
  <si>
    <t>POPUZIV</t>
  </si>
  <si>
    <t>END</t>
  </si>
  <si>
    <t>113106231</t>
  </si>
  <si>
    <t>Rozebrání dlažeb ze zámkové dlažby v kamenivu</t>
  </si>
  <si>
    <t>139601102</t>
  </si>
  <si>
    <t>Ruční výkop jam, rýh a šachet v hornině tř. 3</t>
  </si>
  <si>
    <t>ke stáv. šachtě : 0,8*0,5*1,0</t>
  </si>
  <si>
    <t>Vykopávka v uzavřených prostorách v hor.1-4 hornina 3</t>
  </si>
  <si>
    <t>kanalizace : (7,2+3,0*2+1,0+1,5*2+2,0+1,0*2)*0,5*0,9</t>
  </si>
  <si>
    <t>0,4+9,54-4,4</t>
  </si>
  <si>
    <t>5,54*15</t>
  </si>
  <si>
    <t>174101102</t>
  </si>
  <si>
    <t>Zásyp ruční se zhutněním</t>
  </si>
  <si>
    <t>kanalizace : 21,2*0,5*0,4+0,8*0,5*0,4</t>
  </si>
  <si>
    <t>175101101</t>
  </si>
  <si>
    <t>Obsyp potrubí bez prohození sypaniny s dodáním štěrkopísku frakce 0 - 22 mm</t>
  </si>
  <si>
    <t>kanalizace : 21,2*0,5*0,4+0,8*0,5*0,5</t>
  </si>
  <si>
    <t>979054441</t>
  </si>
  <si>
    <t>Očištění vybour. dlaždic s výplní kamen. těženým</t>
  </si>
  <si>
    <t>451572111</t>
  </si>
  <si>
    <t>Lože pod potrubí z kameniva těženého 0 - 4 mm</t>
  </si>
  <si>
    <t>kanalizace : (21,2+0,8)*0,5*0,1</t>
  </si>
  <si>
    <t>596215021</t>
  </si>
  <si>
    <t>Kladení zámkové dlažby tl. 6 cm do drtě tl. 4 cm</t>
  </si>
  <si>
    <t>stávající : 0,8</t>
  </si>
  <si>
    <t>837354111</t>
  </si>
  <si>
    <t>Montáž kameninových útesů s hrdlem DN 200 včetně dodávky trouby DN 200 dl. 1000 mm</t>
  </si>
  <si>
    <t>998276101</t>
  </si>
  <si>
    <t>Přesun hmot, trubní vedení plastová, otevř. výkop</t>
  </si>
  <si>
    <t>721176102</t>
  </si>
  <si>
    <t>Potrubí HT připojovací, D 40 x 1,8 mm</t>
  </si>
  <si>
    <t>721176103</t>
  </si>
  <si>
    <t>Potrubí HT připojovací, D 50 x 1,8 mm</t>
  </si>
  <si>
    <t>721176105</t>
  </si>
  <si>
    <t>Potrubí HT připojovací, D 110 x 2,7 mm</t>
  </si>
  <si>
    <t>721176222</t>
  </si>
  <si>
    <t>Potrubí KG svodné (ležaté) v zemi, D 110 x 3,2 mm</t>
  </si>
  <si>
    <t>721176223</t>
  </si>
  <si>
    <t>Potrubí KG svodné (ležaté) v zemi, D 125 x 3,2 mm</t>
  </si>
  <si>
    <t>721176225</t>
  </si>
  <si>
    <t>Potrubí KG svodné (ležaté) v zemi, D 200 x 4,9 mm</t>
  </si>
  <si>
    <t>721194104</t>
  </si>
  <si>
    <t>Vyvedení odpadních výpustek, D 40 x 1,8 mm</t>
  </si>
  <si>
    <t>721194105</t>
  </si>
  <si>
    <t>Vyvedení odpadních výpustek, D 50 x 1,8 mm</t>
  </si>
  <si>
    <t>721194109</t>
  </si>
  <si>
    <t>Vyvedení odpadních výpustek, D 110 x 2,3 mm</t>
  </si>
  <si>
    <t>721273180</t>
  </si>
  <si>
    <t>Ventil přivzdušňovací podomítkový HL905</t>
  </si>
  <si>
    <t>721290111</t>
  </si>
  <si>
    <t>Zkouška těsnosti kanalizace vodou DN 125 mm</t>
  </si>
  <si>
    <t>721290112</t>
  </si>
  <si>
    <t>Zkouška těsnosti kanalizace vodou DN 200 mm</t>
  </si>
  <si>
    <t>721273150R00a</t>
  </si>
  <si>
    <t>Zápachová uzávěrka do zdi DN 40</t>
  </si>
  <si>
    <t>28615422.A</t>
  </si>
  <si>
    <t>Zátka HTM D 75 mm PP</t>
  </si>
  <si>
    <t>28615423.A</t>
  </si>
  <si>
    <t>Zátka HTM D 110 mm PP</t>
  </si>
  <si>
    <t>28615442.A</t>
  </si>
  <si>
    <t>Kus čisticí HTRE D 75 mm PP</t>
  </si>
  <si>
    <t>28615443.A</t>
  </si>
  <si>
    <t>Kus čisticí HTRE D 110 mm PP</t>
  </si>
  <si>
    <t>998721101</t>
  </si>
  <si>
    <t>Přesun hmot pro vnitřní kanalizaci, výšky do 6 m</t>
  </si>
  <si>
    <t>722132116</t>
  </si>
  <si>
    <t>Potrubí ocelové vně i uvnitř pozinkované 35 x 1,5 mm</t>
  </si>
  <si>
    <t>722172331</t>
  </si>
  <si>
    <t>Potrubí plastové PP-R Instaplast, včetně zednických výpomocí, D 20 x 3,4 mm, PN 20</t>
  </si>
  <si>
    <t>722172332</t>
  </si>
  <si>
    <t>Potrubí plastové PP-R Instaplast, včetně zednických výpomocí, D 25 x 4,2 mm, PN 20</t>
  </si>
  <si>
    <t>722172333</t>
  </si>
  <si>
    <t>Potrubí plastové PP-R Instaplast, včetně zednických výpomocí, D 32 x 5,4 mm, PN 20</t>
  </si>
  <si>
    <t>722172334</t>
  </si>
  <si>
    <t>Potrubí plastové PP-R Instaplast, včetně zednických výpomocí, D 40 x 6,7 mm, PN 20</t>
  </si>
  <si>
    <t>722181213</t>
  </si>
  <si>
    <t>Izolace návleková MIRELON PRO tl. stěny 13 mm vnitřní průměr 22 mm</t>
  </si>
  <si>
    <t>Izolace návleková MIRELON PRO tl. stěny 13 mm vnitřní průměr 45 mm</t>
  </si>
  <si>
    <t>722181215</t>
  </si>
  <si>
    <t>Izolace návleková  MIRELON PRO tl. stěny 25 mm vnitřní průměr 22 mm</t>
  </si>
  <si>
    <t>Izolace návleková  MIRELON PRO tl. stěny 25 mm vnitřní průměr 45 mm</t>
  </si>
  <si>
    <t>722190403</t>
  </si>
  <si>
    <t>Vyvedení a upevnění výpustek DN 25 mm</t>
  </si>
  <si>
    <t>722190901</t>
  </si>
  <si>
    <t>Uzavření/otevření vodovodního potrubí při opravě</t>
  </si>
  <si>
    <t>722212440</t>
  </si>
  <si>
    <t>Štítky orientační na zeď</t>
  </si>
  <si>
    <t>722231162</t>
  </si>
  <si>
    <t>Ventil vodovodní pojistný pružinový P10-237-616, G 3/4"</t>
  </si>
  <si>
    <t>722237621</t>
  </si>
  <si>
    <t>Ventil vodovodní, zpětný, 2x vnitřní závit, GIACOMINI R60, DN 15 mm</t>
  </si>
  <si>
    <t>722235112</t>
  </si>
  <si>
    <t>Kohout vodovodní, kulový, vnitřní-vnitřní závit, IVAR PERFECTA, DN 20 mm</t>
  </si>
  <si>
    <t>722235114</t>
  </si>
  <si>
    <t>Kohout vodovodní, kulový, vnitřní-vnitřní závit, IVAR PERFECTA, DN 32 mm</t>
  </si>
  <si>
    <t>722239103</t>
  </si>
  <si>
    <t>Montáž vodovodních armatur 2závity, G 1"</t>
  </si>
  <si>
    <t>722280108</t>
  </si>
  <si>
    <t>Tlaková zkouška vodovodního potrubí DN 50 mm</t>
  </si>
  <si>
    <t>722-901</t>
  </si>
  <si>
    <t>Napojení na stávající rozvod vody - ocel DN 32</t>
  </si>
  <si>
    <t>998722101</t>
  </si>
  <si>
    <t>Přesun hmot pro vnitřní vodovod, výšky do 6 m</t>
  </si>
  <si>
    <t>725014131</t>
  </si>
  <si>
    <t xml:space="preserve">Klozet závěsný OLYMP + sedátko, bílý včetně sedátka v bílé barvě </t>
  </si>
  <si>
    <t>725014141</t>
  </si>
  <si>
    <t>Klozet závěsný OLYMP ZTP + sedátko, bílý</t>
  </si>
  <si>
    <t>725122232</t>
  </si>
  <si>
    <t>Pisoár Golem s integrovaným zdrojem, SLP 19RZ</t>
  </si>
  <si>
    <t>725219401</t>
  </si>
  <si>
    <t>Montáž umyvadel na šrouby do zdiva</t>
  </si>
  <si>
    <t>725292001</t>
  </si>
  <si>
    <t>Zásobník na toaletní papír nerezový</t>
  </si>
  <si>
    <t>725292041</t>
  </si>
  <si>
    <t>Dávkovač tekutého mýdla nerezový 0,5 l</t>
  </si>
  <si>
    <t>725291141</t>
  </si>
  <si>
    <t>Madlo dvojité pevné nerez dl. 500 mm</t>
  </si>
  <si>
    <t>725291146</t>
  </si>
  <si>
    <t>Madlo dvojité sklopné nerez dl. 800 mm</t>
  </si>
  <si>
    <t>725299101</t>
  </si>
  <si>
    <t xml:space="preserve">Montáž koupelnových doplňků </t>
  </si>
  <si>
    <t>zrcadla : 6</t>
  </si>
  <si>
    <t>725534223</t>
  </si>
  <si>
    <t>Ohřívač elektrický, zásobníkový, závěsný</t>
  </si>
  <si>
    <t>725810402</t>
  </si>
  <si>
    <t>Ventil rohový bez přípojovací trubičky TE 66 G 1/2"</t>
  </si>
  <si>
    <t>725829301</t>
  </si>
  <si>
    <t>Montáž baterie umyvadlové a dřezové stojánkové</t>
  </si>
  <si>
    <t>725860107</t>
  </si>
  <si>
    <t>Uzávěrka zápachová umyvadlová T 1015, D 40 mm</t>
  </si>
  <si>
    <t>725860167</t>
  </si>
  <si>
    <t>Zápachová uzávěrka pro pisoáry HL130, D 32/40 mm</t>
  </si>
  <si>
    <t>725291141R00a</t>
  </si>
  <si>
    <t>Madlo dvojité pevné nerez dl. 800 mm</t>
  </si>
  <si>
    <t>725860109R00a</t>
  </si>
  <si>
    <t>Uzávěrka zápachová umyvadlová podomítková</t>
  </si>
  <si>
    <t>725-901</t>
  </si>
  <si>
    <t>Deska pro umyvadla TECHNISTONE NOBLE QUARTZITE včetně kotvení, výřez dle šablony dl. 1750-1800 mm</t>
  </si>
  <si>
    <t>551070193Ra</t>
  </si>
  <si>
    <t>Oddálené pneumatické splachování včetně nouzové signalizace</t>
  </si>
  <si>
    <t>55145012</t>
  </si>
  <si>
    <t>Baterie dřezová směšovací nástěnná s kulatým ústím PL02B</t>
  </si>
  <si>
    <t>55145030Ra</t>
  </si>
  <si>
    <t>Baterie umyvadlová stojánková pro ZTP</t>
  </si>
  <si>
    <t>55145030RX</t>
  </si>
  <si>
    <t>Baterie umyvadlová stojánková automatická s vysoušením</t>
  </si>
  <si>
    <t>55149031</t>
  </si>
  <si>
    <t>Koš odpadkový nerezový SLZN 11 obsah 5 l</t>
  </si>
  <si>
    <t>55149061Ra</t>
  </si>
  <si>
    <t>Zrcadlo lepené na obklad  340 x 1800 mm</t>
  </si>
  <si>
    <t>55149061Rb</t>
  </si>
  <si>
    <t>Zrcadlo lepené na stěnu lamina 700 x 2850 mm</t>
  </si>
  <si>
    <t>55149061Rc</t>
  </si>
  <si>
    <t>Zrcadlo lepené na LED desku 490 x 1440 mm s LED osvětlením 3000 K</t>
  </si>
  <si>
    <t>64214484</t>
  </si>
  <si>
    <t>Umyvadlo keramické zdravotní MIO 640 x 550 mm, bílé</t>
  </si>
  <si>
    <t>64215365</t>
  </si>
  <si>
    <t>Umyvadlo keramické zápustné LAUFEN PRO A bez otvoru pro baterii 550 x 380 mm</t>
  </si>
  <si>
    <t>998725101</t>
  </si>
  <si>
    <t>Přesun hmot pro zařizovací předměty, výšky do 6 m</t>
  </si>
  <si>
    <t>726211121</t>
  </si>
  <si>
    <t>Modul pro WC Kombifix, UP320, h. 1080 mm</t>
  </si>
  <si>
    <t>726211331</t>
  </si>
  <si>
    <t>Modul pro WC Duofix, UP320, ZTP, h. 1120 mm</t>
  </si>
  <si>
    <t>726211331R00a</t>
  </si>
  <si>
    <t>Modul pro výlevku  Duofix se splach. nádržkou</t>
  </si>
  <si>
    <t>551070101</t>
  </si>
  <si>
    <t>M70 Ovládací tlačítko bílé pro předstěnové instalační systémy</t>
  </si>
  <si>
    <t>998726121</t>
  </si>
  <si>
    <t>Přesun hmot pro předstěnové systémy, výšky do 6 m</t>
  </si>
  <si>
    <t>735-01</t>
  </si>
  <si>
    <t>Demontáž 2 kusů otop. těles včetně rozvodů, armatur, dodávka a montáž 2 kusů otopných těles včetně napojení a armatur, vypuštění a napuštění systému</t>
  </si>
  <si>
    <t>kpl</t>
  </si>
  <si>
    <t>767583341</t>
  </si>
  <si>
    <t>Montáž podhledů lamelových  do 10 m2</t>
  </si>
  <si>
    <t>zpětná montáž : 2,5</t>
  </si>
  <si>
    <t>767581802</t>
  </si>
  <si>
    <t>Demontáž podhledů - lamel</t>
  </si>
  <si>
    <t>M24-01</t>
  </si>
  <si>
    <t>D+M ventilátorů přes stěnu včetně žaluzií, hydroskop. čidla, zednických přípomocí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</si>
</sst>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5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SUMIF(F51:F81,A16,I51:I81)+SUMIF(F51:F81,"PSU",I51:I81)</f>
        <v>0</v>
      </c>
      <c r="J16" s="85"/>
    </row>
    <row r="17" spans="1:10" ht="23.25" customHeight="1" x14ac:dyDescent="0.2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SUMIF(F51:F81,A17,I51:I81)</f>
        <v>0</v>
      </c>
      <c r="J17" s="85"/>
    </row>
    <row r="18" spans="1:10" ht="23.25" customHeight="1" x14ac:dyDescent="0.2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SUMIF(F51:F81,A18,I51:I81)</f>
        <v>0</v>
      </c>
      <c r="J18" s="85"/>
    </row>
    <row r="19" spans="1:10" ht="23.25" customHeight="1" x14ac:dyDescent="0.2">
      <c r="A19" s="194" t="s">
        <v>117</v>
      </c>
      <c r="B19" s="38" t="s">
        <v>29</v>
      </c>
      <c r="C19" s="62"/>
      <c r="D19" s="63"/>
      <c r="E19" s="83"/>
      <c r="F19" s="84"/>
      <c r="G19" s="83"/>
      <c r="H19" s="84"/>
      <c r="I19" s="83">
        <f>SUMIF(F51:F81,A19,I51:I81)</f>
        <v>0</v>
      </c>
      <c r="J19" s="85"/>
    </row>
    <row r="20" spans="1:10" ht="23.25" customHeight="1" x14ac:dyDescent="0.2">
      <c r="A20" s="194" t="s">
        <v>118</v>
      </c>
      <c r="B20" s="38" t="s">
        <v>30</v>
      </c>
      <c r="C20" s="62"/>
      <c r="D20" s="63"/>
      <c r="E20" s="83"/>
      <c r="F20" s="84"/>
      <c r="G20" s="83"/>
      <c r="H20" s="84"/>
      <c r="I20" s="83">
        <f>SUMIF(F51:F81,A20,I51:I81)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146">
        <f>'01 1 Pol'!AE353+'02 1 Pol'!AE123</f>
        <v>0</v>
      </c>
      <c r="G39" s="147">
        <f>'01 1 Pol'!AF353+'02 1 Pol'!AF123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 t="s">
        <v>46</v>
      </c>
      <c r="C40" s="151" t="s">
        <v>47</v>
      </c>
      <c r="D40" s="151"/>
      <c r="E40" s="151"/>
      <c r="F40" s="152">
        <f>'01 1 Pol'!AE353</f>
        <v>0</v>
      </c>
      <c r="G40" s="153">
        <f>'01 1 Pol'!AF353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48</v>
      </c>
      <c r="C41" s="145" t="s">
        <v>47</v>
      </c>
      <c r="D41" s="145"/>
      <c r="E41" s="145"/>
      <c r="F41" s="156">
        <f>'01 1 Pol'!AE353</f>
        <v>0</v>
      </c>
      <c r="G41" s="148">
        <f>'01 1 Pol'!AF353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2</v>
      </c>
      <c r="B42" s="150" t="s">
        <v>49</v>
      </c>
      <c r="C42" s="151" t="s">
        <v>50</v>
      </c>
      <c r="D42" s="151"/>
      <c r="E42" s="151"/>
      <c r="F42" s="152">
        <f>'02 1 Pol'!AE123</f>
        <v>0</v>
      </c>
      <c r="G42" s="153">
        <f>'02 1 Pol'!AF123</f>
        <v>0</v>
      </c>
      <c r="H42" s="153">
        <f>(F42*SazbaDPH1/100)+(G42*SazbaDPH2/100)</f>
        <v>0</v>
      </c>
      <c r="I42" s="153">
        <f>F42+G42+H42</f>
        <v>0</v>
      </c>
      <c r="J42" s="154" t="str">
        <f>IF(CenaCelkemVypocet=0,"",I42/CenaCelkemVypocet*100)</f>
        <v/>
      </c>
    </row>
    <row r="43" spans="1:10" ht="25.5" customHeight="1" x14ac:dyDescent="0.2">
      <c r="A43" s="134">
        <v>3</v>
      </c>
      <c r="B43" s="155" t="s">
        <v>48</v>
      </c>
      <c r="C43" s="145" t="s">
        <v>50</v>
      </c>
      <c r="D43" s="145"/>
      <c r="E43" s="145"/>
      <c r="F43" s="156">
        <f>'02 1 Pol'!AE123</f>
        <v>0</v>
      </c>
      <c r="G43" s="148">
        <f>'02 1 Pol'!AF123</f>
        <v>0</v>
      </c>
      <c r="H43" s="148">
        <f>(F43*SazbaDPH1/100)+(G43*SazbaDPH2/100)</f>
        <v>0</v>
      </c>
      <c r="I43" s="148">
        <f>F43+G43+H43</f>
        <v>0</v>
      </c>
      <c r="J43" s="149" t="str">
        <f>IF(CenaCelkemVypocet=0,"",I43/CenaCelkemVypocet*100)</f>
        <v/>
      </c>
    </row>
    <row r="44" spans="1:10" ht="25.5" customHeight="1" x14ac:dyDescent="0.2">
      <c r="A44" s="134"/>
      <c r="B44" s="157" t="s">
        <v>51</v>
      </c>
      <c r="C44" s="158"/>
      <c r="D44" s="158"/>
      <c r="E44" s="159"/>
      <c r="F44" s="160">
        <f>SUMIF(A39:A43,"=1",F39:F43)</f>
        <v>0</v>
      </c>
      <c r="G44" s="161">
        <f>SUMIF(A39:A43,"=1",G39:G43)</f>
        <v>0</v>
      </c>
      <c r="H44" s="161">
        <f>SUMIF(A39:A43,"=1",H39:H43)</f>
        <v>0</v>
      </c>
      <c r="I44" s="161">
        <f>SUMIF(A39:A43,"=1",I39:I43)</f>
        <v>0</v>
      </c>
      <c r="J44" s="162">
        <f>SUMIF(A39:A43,"=1",J39:J43)</f>
        <v>0</v>
      </c>
    </row>
    <row r="48" spans="1:10" ht="15.75" x14ac:dyDescent="0.25">
      <c r="B48" s="173" t="s">
        <v>53</v>
      </c>
    </row>
    <row r="50" spans="1:10" ht="25.5" customHeight="1" x14ac:dyDescent="0.2">
      <c r="A50" s="175"/>
      <c r="B50" s="178" t="s">
        <v>18</v>
      </c>
      <c r="C50" s="178" t="s">
        <v>6</v>
      </c>
      <c r="D50" s="179"/>
      <c r="E50" s="179"/>
      <c r="F50" s="180" t="s">
        <v>54</v>
      </c>
      <c r="G50" s="180"/>
      <c r="H50" s="180"/>
      <c r="I50" s="180" t="s">
        <v>31</v>
      </c>
      <c r="J50" s="180" t="s">
        <v>0</v>
      </c>
    </row>
    <row r="51" spans="1:10" ht="36.75" customHeight="1" x14ac:dyDescent="0.2">
      <c r="A51" s="176"/>
      <c r="B51" s="181" t="s">
        <v>48</v>
      </c>
      <c r="C51" s="182" t="s">
        <v>55</v>
      </c>
      <c r="D51" s="183"/>
      <c r="E51" s="183"/>
      <c r="F51" s="190" t="s">
        <v>26</v>
      </c>
      <c r="G51" s="191"/>
      <c r="H51" s="191"/>
      <c r="I51" s="191">
        <f>'01 1 Pol'!G8+'02 1 Pol'!G8</f>
        <v>0</v>
      </c>
      <c r="J51" s="187" t="str">
        <f>IF(I82=0,"",I51/I82*100)</f>
        <v/>
      </c>
    </row>
    <row r="52" spans="1:10" ht="36.75" customHeight="1" x14ac:dyDescent="0.2">
      <c r="A52" s="176"/>
      <c r="B52" s="181" t="s">
        <v>56</v>
      </c>
      <c r="C52" s="182" t="s">
        <v>57</v>
      </c>
      <c r="D52" s="183"/>
      <c r="E52" s="183"/>
      <c r="F52" s="190" t="s">
        <v>26</v>
      </c>
      <c r="G52" s="191"/>
      <c r="H52" s="191"/>
      <c r="I52" s="191">
        <f>'01 1 Pol'!G20</f>
        <v>0</v>
      </c>
      <c r="J52" s="187" t="str">
        <f>IF(I82=0,"",I52/I82*100)</f>
        <v/>
      </c>
    </row>
    <row r="53" spans="1:10" ht="36.75" customHeight="1" x14ac:dyDescent="0.2">
      <c r="A53" s="176"/>
      <c r="B53" s="181" t="s">
        <v>58</v>
      </c>
      <c r="C53" s="182" t="s">
        <v>59</v>
      </c>
      <c r="D53" s="183"/>
      <c r="E53" s="183"/>
      <c r="F53" s="190" t="s">
        <v>26</v>
      </c>
      <c r="G53" s="191"/>
      <c r="H53" s="191"/>
      <c r="I53" s="191">
        <f>'02 1 Pol'!G26</f>
        <v>0</v>
      </c>
      <c r="J53" s="187" t="str">
        <f>IF(I82=0,"",I53/I82*100)</f>
        <v/>
      </c>
    </row>
    <row r="54" spans="1:10" ht="36.75" customHeight="1" x14ac:dyDescent="0.2">
      <c r="A54" s="176"/>
      <c r="B54" s="181" t="s">
        <v>60</v>
      </c>
      <c r="C54" s="182" t="s">
        <v>61</v>
      </c>
      <c r="D54" s="183"/>
      <c r="E54" s="183"/>
      <c r="F54" s="190" t="s">
        <v>26</v>
      </c>
      <c r="G54" s="191"/>
      <c r="H54" s="191"/>
      <c r="I54" s="191">
        <f>'01 1 Pol'!G62</f>
        <v>0</v>
      </c>
      <c r="J54" s="187" t="str">
        <f>IF(I82=0,"",I54/I82*100)</f>
        <v/>
      </c>
    </row>
    <row r="55" spans="1:10" ht="36.75" customHeight="1" x14ac:dyDescent="0.2">
      <c r="A55" s="176"/>
      <c r="B55" s="181" t="s">
        <v>62</v>
      </c>
      <c r="C55" s="182" t="s">
        <v>63</v>
      </c>
      <c r="D55" s="183"/>
      <c r="E55" s="183"/>
      <c r="F55" s="190" t="s">
        <v>26</v>
      </c>
      <c r="G55" s="191"/>
      <c r="H55" s="191"/>
      <c r="I55" s="191">
        <f>'02 1 Pol'!G29</f>
        <v>0</v>
      </c>
      <c r="J55" s="187" t="str">
        <f>IF(I82=0,"",I55/I82*100)</f>
        <v/>
      </c>
    </row>
    <row r="56" spans="1:10" ht="36.75" customHeight="1" x14ac:dyDescent="0.2">
      <c r="A56" s="176"/>
      <c r="B56" s="181" t="s">
        <v>64</v>
      </c>
      <c r="C56" s="182" t="s">
        <v>65</v>
      </c>
      <c r="D56" s="183"/>
      <c r="E56" s="183"/>
      <c r="F56" s="190" t="s">
        <v>26</v>
      </c>
      <c r="G56" s="191"/>
      <c r="H56" s="191"/>
      <c r="I56" s="191">
        <f>'01 1 Pol'!G75</f>
        <v>0</v>
      </c>
      <c r="J56" s="187" t="str">
        <f>IF(I82=0,"",I56/I82*100)</f>
        <v/>
      </c>
    </row>
    <row r="57" spans="1:10" ht="36.75" customHeight="1" x14ac:dyDescent="0.2">
      <c r="A57" s="176"/>
      <c r="B57" s="181" t="s">
        <v>66</v>
      </c>
      <c r="C57" s="182" t="s">
        <v>67</v>
      </c>
      <c r="D57" s="183"/>
      <c r="E57" s="183"/>
      <c r="F57" s="190" t="s">
        <v>26</v>
      </c>
      <c r="G57" s="191"/>
      <c r="H57" s="191"/>
      <c r="I57" s="191">
        <f>'01 1 Pol'!G98</f>
        <v>0</v>
      </c>
      <c r="J57" s="187" t="str">
        <f>IF(I82=0,"",I57/I82*100)</f>
        <v/>
      </c>
    </row>
    <row r="58" spans="1:10" ht="36.75" customHeight="1" x14ac:dyDescent="0.2">
      <c r="A58" s="176"/>
      <c r="B58" s="181" t="s">
        <v>68</v>
      </c>
      <c r="C58" s="182" t="s">
        <v>69</v>
      </c>
      <c r="D58" s="183"/>
      <c r="E58" s="183"/>
      <c r="F58" s="190" t="s">
        <v>26</v>
      </c>
      <c r="G58" s="191"/>
      <c r="H58" s="191"/>
      <c r="I58" s="191">
        <f>'01 1 Pol'!G101</f>
        <v>0</v>
      </c>
      <c r="J58" s="187" t="str">
        <f>IF(I82=0,"",I58/I82*100)</f>
        <v/>
      </c>
    </row>
    <row r="59" spans="1:10" ht="36.75" customHeight="1" x14ac:dyDescent="0.2">
      <c r="A59" s="176"/>
      <c r="B59" s="181" t="s">
        <v>70</v>
      </c>
      <c r="C59" s="182" t="s">
        <v>71</v>
      </c>
      <c r="D59" s="183"/>
      <c r="E59" s="183"/>
      <c r="F59" s="190" t="s">
        <v>26</v>
      </c>
      <c r="G59" s="191"/>
      <c r="H59" s="191"/>
      <c r="I59" s="191">
        <f>'01 1 Pol'!G117</f>
        <v>0</v>
      </c>
      <c r="J59" s="187" t="str">
        <f>IF(I82=0,"",I59/I82*100)</f>
        <v/>
      </c>
    </row>
    <row r="60" spans="1:10" ht="36.75" customHeight="1" x14ac:dyDescent="0.2">
      <c r="A60" s="176"/>
      <c r="B60" s="181" t="s">
        <v>72</v>
      </c>
      <c r="C60" s="182" t="s">
        <v>73</v>
      </c>
      <c r="D60" s="183"/>
      <c r="E60" s="183"/>
      <c r="F60" s="190" t="s">
        <v>26</v>
      </c>
      <c r="G60" s="191"/>
      <c r="H60" s="191"/>
      <c r="I60" s="191">
        <f>'02 1 Pol'!G32</f>
        <v>0</v>
      </c>
      <c r="J60" s="187" t="str">
        <f>IF(I82=0,"",I60/I82*100)</f>
        <v/>
      </c>
    </row>
    <row r="61" spans="1:10" ht="36.75" customHeight="1" x14ac:dyDescent="0.2">
      <c r="A61" s="176"/>
      <c r="B61" s="181" t="s">
        <v>74</v>
      </c>
      <c r="C61" s="182" t="s">
        <v>75</v>
      </c>
      <c r="D61" s="183"/>
      <c r="E61" s="183"/>
      <c r="F61" s="190" t="s">
        <v>26</v>
      </c>
      <c r="G61" s="191"/>
      <c r="H61" s="191"/>
      <c r="I61" s="191">
        <f>'01 1 Pol'!G121+'02 1 Pol'!G34</f>
        <v>0</v>
      </c>
      <c r="J61" s="187" t="str">
        <f>IF(I82=0,"",I61/I82*100)</f>
        <v/>
      </c>
    </row>
    <row r="62" spans="1:10" ht="36.75" customHeight="1" x14ac:dyDescent="0.2">
      <c r="A62" s="176"/>
      <c r="B62" s="181" t="s">
        <v>76</v>
      </c>
      <c r="C62" s="182" t="s">
        <v>77</v>
      </c>
      <c r="D62" s="183"/>
      <c r="E62" s="183"/>
      <c r="F62" s="190" t="s">
        <v>26</v>
      </c>
      <c r="G62" s="191"/>
      <c r="H62" s="191"/>
      <c r="I62" s="191">
        <f>'01 1 Pol'!G124</f>
        <v>0</v>
      </c>
      <c r="J62" s="187" t="str">
        <f>IF(I82=0,"",I62/I82*100)</f>
        <v/>
      </c>
    </row>
    <row r="63" spans="1:10" ht="36.75" customHeight="1" x14ac:dyDescent="0.2">
      <c r="A63" s="176"/>
      <c r="B63" s="181" t="s">
        <v>78</v>
      </c>
      <c r="C63" s="182" t="s">
        <v>79</v>
      </c>
      <c r="D63" s="183"/>
      <c r="E63" s="183"/>
      <c r="F63" s="190" t="s">
        <v>26</v>
      </c>
      <c r="G63" s="191"/>
      <c r="H63" s="191"/>
      <c r="I63" s="191">
        <f>'01 1 Pol'!G126</f>
        <v>0</v>
      </c>
      <c r="J63" s="187" t="str">
        <f>IF(I82=0,"",I63/I82*100)</f>
        <v/>
      </c>
    </row>
    <row r="64" spans="1:10" ht="36.75" customHeight="1" x14ac:dyDescent="0.2">
      <c r="A64" s="176"/>
      <c r="B64" s="181" t="s">
        <v>80</v>
      </c>
      <c r="C64" s="182" t="s">
        <v>81</v>
      </c>
      <c r="D64" s="183"/>
      <c r="E64" s="183"/>
      <c r="F64" s="190" t="s">
        <v>26</v>
      </c>
      <c r="G64" s="191"/>
      <c r="H64" s="191"/>
      <c r="I64" s="191">
        <f>'01 1 Pol'!G129</f>
        <v>0</v>
      </c>
      <c r="J64" s="187" t="str">
        <f>IF(I82=0,"",I64/I82*100)</f>
        <v/>
      </c>
    </row>
    <row r="65" spans="1:10" ht="36.75" customHeight="1" x14ac:dyDescent="0.2">
      <c r="A65" s="176"/>
      <c r="B65" s="181" t="s">
        <v>82</v>
      </c>
      <c r="C65" s="182" t="s">
        <v>83</v>
      </c>
      <c r="D65" s="183"/>
      <c r="E65" s="183"/>
      <c r="F65" s="190" t="s">
        <v>26</v>
      </c>
      <c r="G65" s="191"/>
      <c r="H65" s="191"/>
      <c r="I65" s="191">
        <f>'01 1 Pol'!G204+'02 1 Pol'!G36</f>
        <v>0</v>
      </c>
      <c r="J65" s="187" t="str">
        <f>IF(I82=0,"",I65/I82*100)</f>
        <v/>
      </c>
    </row>
    <row r="66" spans="1:10" ht="36.75" customHeight="1" x14ac:dyDescent="0.2">
      <c r="A66" s="176"/>
      <c r="B66" s="181" t="s">
        <v>84</v>
      </c>
      <c r="C66" s="182" t="s">
        <v>85</v>
      </c>
      <c r="D66" s="183"/>
      <c r="E66" s="183"/>
      <c r="F66" s="190" t="s">
        <v>27</v>
      </c>
      <c r="G66" s="191"/>
      <c r="H66" s="191"/>
      <c r="I66" s="191">
        <f>'01 1 Pol'!G206</f>
        <v>0</v>
      </c>
      <c r="J66" s="187" t="str">
        <f>IF(I82=0,"",I66/I82*100)</f>
        <v/>
      </c>
    </row>
    <row r="67" spans="1:10" ht="36.75" customHeight="1" x14ac:dyDescent="0.2">
      <c r="A67" s="176"/>
      <c r="B67" s="181" t="s">
        <v>86</v>
      </c>
      <c r="C67" s="182" t="s">
        <v>87</v>
      </c>
      <c r="D67" s="183"/>
      <c r="E67" s="183"/>
      <c r="F67" s="190" t="s">
        <v>27</v>
      </c>
      <c r="G67" s="191"/>
      <c r="H67" s="191"/>
      <c r="I67" s="191">
        <f>'01 1 Pol'!G233</f>
        <v>0</v>
      </c>
      <c r="J67" s="187" t="str">
        <f>IF(I82=0,"",I67/I82*100)</f>
        <v/>
      </c>
    </row>
    <row r="68" spans="1:10" ht="36.75" customHeight="1" x14ac:dyDescent="0.2">
      <c r="A68" s="176"/>
      <c r="B68" s="181" t="s">
        <v>88</v>
      </c>
      <c r="C68" s="182" t="s">
        <v>89</v>
      </c>
      <c r="D68" s="183"/>
      <c r="E68" s="183"/>
      <c r="F68" s="190" t="s">
        <v>27</v>
      </c>
      <c r="G68" s="191"/>
      <c r="H68" s="191"/>
      <c r="I68" s="191">
        <f>'02 1 Pol'!G38</f>
        <v>0</v>
      </c>
      <c r="J68" s="187" t="str">
        <f>IF(I82=0,"",I68/I82*100)</f>
        <v/>
      </c>
    </row>
    <row r="69" spans="1:10" ht="36.75" customHeight="1" x14ac:dyDescent="0.2">
      <c r="A69" s="176"/>
      <c r="B69" s="181" t="s">
        <v>90</v>
      </c>
      <c r="C69" s="182" t="s">
        <v>91</v>
      </c>
      <c r="D69" s="183"/>
      <c r="E69" s="183"/>
      <c r="F69" s="190" t="s">
        <v>27</v>
      </c>
      <c r="G69" s="191"/>
      <c r="H69" s="191"/>
      <c r="I69" s="191">
        <f>'02 1 Pol'!G57</f>
        <v>0</v>
      </c>
      <c r="J69" s="187" t="str">
        <f>IF(I82=0,"",I69/I82*100)</f>
        <v/>
      </c>
    </row>
    <row r="70" spans="1:10" ht="36.75" customHeight="1" x14ac:dyDescent="0.2">
      <c r="A70" s="176"/>
      <c r="B70" s="181" t="s">
        <v>92</v>
      </c>
      <c r="C70" s="182" t="s">
        <v>93</v>
      </c>
      <c r="D70" s="183"/>
      <c r="E70" s="183"/>
      <c r="F70" s="190" t="s">
        <v>27</v>
      </c>
      <c r="G70" s="191"/>
      <c r="H70" s="191"/>
      <c r="I70" s="191">
        <f>'01 1 Pol'!G241+'02 1 Pol'!G78</f>
        <v>0</v>
      </c>
      <c r="J70" s="187" t="str">
        <f>IF(I82=0,"",I70/I82*100)</f>
        <v/>
      </c>
    </row>
    <row r="71" spans="1:10" ht="36.75" customHeight="1" x14ac:dyDescent="0.2">
      <c r="A71" s="176"/>
      <c r="B71" s="181" t="s">
        <v>94</v>
      </c>
      <c r="C71" s="182" t="s">
        <v>95</v>
      </c>
      <c r="D71" s="183"/>
      <c r="E71" s="183"/>
      <c r="F71" s="190" t="s">
        <v>27</v>
      </c>
      <c r="G71" s="191"/>
      <c r="H71" s="191"/>
      <c r="I71" s="191">
        <f>'02 1 Pol'!G108</f>
        <v>0</v>
      </c>
      <c r="J71" s="187" t="str">
        <f>IF(I82=0,"",I71/I82*100)</f>
        <v/>
      </c>
    </row>
    <row r="72" spans="1:10" ht="36.75" customHeight="1" x14ac:dyDescent="0.2">
      <c r="A72" s="176"/>
      <c r="B72" s="181" t="s">
        <v>96</v>
      </c>
      <c r="C72" s="182" t="s">
        <v>97</v>
      </c>
      <c r="D72" s="183"/>
      <c r="E72" s="183"/>
      <c r="F72" s="190" t="s">
        <v>27</v>
      </c>
      <c r="G72" s="191"/>
      <c r="H72" s="191"/>
      <c r="I72" s="191">
        <f>'01 1 Pol'!G250+'02 1 Pol'!G114</f>
        <v>0</v>
      </c>
      <c r="J72" s="187" t="str">
        <f>IF(I82=0,"",I72/I82*100)</f>
        <v/>
      </c>
    </row>
    <row r="73" spans="1:10" ht="36.75" customHeight="1" x14ac:dyDescent="0.2">
      <c r="A73" s="176"/>
      <c r="B73" s="181" t="s">
        <v>98</v>
      </c>
      <c r="C73" s="182" t="s">
        <v>99</v>
      </c>
      <c r="D73" s="183"/>
      <c r="E73" s="183"/>
      <c r="F73" s="190" t="s">
        <v>27</v>
      </c>
      <c r="G73" s="191"/>
      <c r="H73" s="191"/>
      <c r="I73" s="191">
        <f>'01 1 Pol'!G256</f>
        <v>0</v>
      </c>
      <c r="J73" s="187" t="str">
        <f>IF(I82=0,"",I73/I82*100)</f>
        <v/>
      </c>
    </row>
    <row r="74" spans="1:10" ht="36.75" customHeight="1" x14ac:dyDescent="0.2">
      <c r="A74" s="176"/>
      <c r="B74" s="181" t="s">
        <v>100</v>
      </c>
      <c r="C74" s="182" t="s">
        <v>101</v>
      </c>
      <c r="D74" s="183"/>
      <c r="E74" s="183"/>
      <c r="F74" s="190" t="s">
        <v>27</v>
      </c>
      <c r="G74" s="191"/>
      <c r="H74" s="191"/>
      <c r="I74" s="191">
        <f>'01 1 Pol'!G261</f>
        <v>0</v>
      </c>
      <c r="J74" s="187" t="str">
        <f>IF(I82=0,"",I74/I82*100)</f>
        <v/>
      </c>
    </row>
    <row r="75" spans="1:10" ht="36.75" customHeight="1" x14ac:dyDescent="0.2">
      <c r="A75" s="176"/>
      <c r="B75" s="181" t="s">
        <v>102</v>
      </c>
      <c r="C75" s="182" t="s">
        <v>103</v>
      </c>
      <c r="D75" s="183"/>
      <c r="E75" s="183"/>
      <c r="F75" s="190" t="s">
        <v>27</v>
      </c>
      <c r="G75" s="191"/>
      <c r="H75" s="191"/>
      <c r="I75" s="191">
        <f>'02 1 Pol'!G116</f>
        <v>0</v>
      </c>
      <c r="J75" s="187" t="str">
        <f>IF(I82=0,"",I75/I82*100)</f>
        <v/>
      </c>
    </row>
    <row r="76" spans="1:10" ht="36.75" customHeight="1" x14ac:dyDescent="0.2">
      <c r="A76" s="176"/>
      <c r="B76" s="181" t="s">
        <v>104</v>
      </c>
      <c r="C76" s="182" t="s">
        <v>105</v>
      </c>
      <c r="D76" s="183"/>
      <c r="E76" s="183"/>
      <c r="F76" s="190" t="s">
        <v>27</v>
      </c>
      <c r="G76" s="191"/>
      <c r="H76" s="191"/>
      <c r="I76" s="191">
        <f>'01 1 Pol'!G288</f>
        <v>0</v>
      </c>
      <c r="J76" s="187" t="str">
        <f>IF(I82=0,"",I76/I82*100)</f>
        <v/>
      </c>
    </row>
    <row r="77" spans="1:10" ht="36.75" customHeight="1" x14ac:dyDescent="0.2">
      <c r="A77" s="176"/>
      <c r="B77" s="181" t="s">
        <v>106</v>
      </c>
      <c r="C77" s="182" t="s">
        <v>107</v>
      </c>
      <c r="D77" s="183"/>
      <c r="E77" s="183"/>
      <c r="F77" s="190" t="s">
        <v>27</v>
      </c>
      <c r="G77" s="191"/>
      <c r="H77" s="191"/>
      <c r="I77" s="191">
        <f>'01 1 Pol'!G305</f>
        <v>0</v>
      </c>
      <c r="J77" s="187" t="str">
        <f>IF(I82=0,"",I77/I82*100)</f>
        <v/>
      </c>
    </row>
    <row r="78" spans="1:10" ht="36.75" customHeight="1" x14ac:dyDescent="0.2">
      <c r="A78" s="176"/>
      <c r="B78" s="181" t="s">
        <v>108</v>
      </c>
      <c r="C78" s="182" t="s">
        <v>109</v>
      </c>
      <c r="D78" s="183"/>
      <c r="E78" s="183"/>
      <c r="F78" s="190" t="s">
        <v>27</v>
      </c>
      <c r="G78" s="191"/>
      <c r="H78" s="191"/>
      <c r="I78" s="191">
        <f>'01 1 Pol'!G310</f>
        <v>0</v>
      </c>
      <c r="J78" s="187" t="str">
        <f>IF(I82=0,"",I78/I82*100)</f>
        <v/>
      </c>
    </row>
    <row r="79" spans="1:10" ht="36.75" customHeight="1" x14ac:dyDescent="0.2">
      <c r="A79" s="176"/>
      <c r="B79" s="181" t="s">
        <v>110</v>
      </c>
      <c r="C79" s="182" t="s">
        <v>111</v>
      </c>
      <c r="D79" s="183"/>
      <c r="E79" s="183"/>
      <c r="F79" s="190" t="s">
        <v>27</v>
      </c>
      <c r="G79" s="191"/>
      <c r="H79" s="191"/>
      <c r="I79" s="191">
        <f>'01 1 Pol'!G334</f>
        <v>0</v>
      </c>
      <c r="J79" s="187" t="str">
        <f>IF(I82=0,"",I79/I82*100)</f>
        <v/>
      </c>
    </row>
    <row r="80" spans="1:10" ht="36.75" customHeight="1" x14ac:dyDescent="0.2">
      <c r="A80" s="176"/>
      <c r="B80" s="181" t="s">
        <v>112</v>
      </c>
      <c r="C80" s="182" t="s">
        <v>113</v>
      </c>
      <c r="D80" s="183"/>
      <c r="E80" s="183"/>
      <c r="F80" s="190" t="s">
        <v>28</v>
      </c>
      <c r="G80" s="191"/>
      <c r="H80" s="191"/>
      <c r="I80" s="191">
        <f>'02 1 Pol'!G120</f>
        <v>0</v>
      </c>
      <c r="J80" s="187" t="str">
        <f>IF(I82=0,"",I80/I82*100)</f>
        <v/>
      </c>
    </row>
    <row r="81" spans="1:10" ht="36.75" customHeight="1" x14ac:dyDescent="0.2">
      <c r="A81" s="176"/>
      <c r="B81" s="181" t="s">
        <v>114</v>
      </c>
      <c r="C81" s="182" t="s">
        <v>115</v>
      </c>
      <c r="D81" s="183"/>
      <c r="E81" s="183"/>
      <c r="F81" s="190" t="s">
        <v>116</v>
      </c>
      <c r="G81" s="191"/>
      <c r="H81" s="191"/>
      <c r="I81" s="191">
        <f>'01 1 Pol'!G337</f>
        <v>0</v>
      </c>
      <c r="J81" s="187" t="str">
        <f>IF(I82=0,"",I81/I82*100)</f>
        <v/>
      </c>
    </row>
    <row r="82" spans="1:10" ht="25.5" customHeight="1" x14ac:dyDescent="0.2">
      <c r="A82" s="177"/>
      <c r="B82" s="184" t="s">
        <v>1</v>
      </c>
      <c r="C82" s="185"/>
      <c r="D82" s="186"/>
      <c r="E82" s="186"/>
      <c r="F82" s="192"/>
      <c r="G82" s="193"/>
      <c r="H82" s="193"/>
      <c r="I82" s="193">
        <f>SUM(I51:I81)</f>
        <v>0</v>
      </c>
      <c r="J82" s="188">
        <f>SUM(J51:J81)</f>
        <v>0</v>
      </c>
    </row>
    <row r="83" spans="1:10" x14ac:dyDescent="0.2">
      <c r="F83" s="133"/>
      <c r="G83" s="133"/>
      <c r="H83" s="133"/>
      <c r="I83" s="133"/>
      <c r="J83" s="189"/>
    </row>
    <row r="84" spans="1:10" x14ac:dyDescent="0.2">
      <c r="F84" s="133"/>
      <c r="G84" s="133"/>
      <c r="H84" s="133"/>
      <c r="I84" s="133"/>
      <c r="J84" s="189"/>
    </row>
    <row r="85" spans="1:10" x14ac:dyDescent="0.2">
      <c r="F85" s="133"/>
      <c r="G85" s="133"/>
      <c r="H85" s="133"/>
      <c r="I85" s="133"/>
      <c r="J85" s="1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8">
    <mergeCell ref="C80:E80"/>
    <mergeCell ref="C81:E81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B44:E44"/>
    <mergeCell ref="C51:E51"/>
    <mergeCell ref="C52:E52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119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120</v>
      </c>
    </row>
    <row r="3" spans="1:60" ht="24.95" customHeight="1" x14ac:dyDescent="0.2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C3" s="174" t="s">
        <v>120</v>
      </c>
      <c r="AG3" t="s">
        <v>121</v>
      </c>
    </row>
    <row r="4" spans="1:60" ht="24.95" customHeight="1" x14ac:dyDescent="0.2">
      <c r="A4" s="200" t="s">
        <v>10</v>
      </c>
      <c r="B4" s="201" t="s">
        <v>48</v>
      </c>
      <c r="C4" s="202" t="s">
        <v>47</v>
      </c>
      <c r="D4" s="203"/>
      <c r="E4" s="203"/>
      <c r="F4" s="203"/>
      <c r="G4" s="204"/>
      <c r="AG4" t="s">
        <v>122</v>
      </c>
    </row>
    <row r="5" spans="1:60" x14ac:dyDescent="0.2">
      <c r="D5" s="10"/>
    </row>
    <row r="6" spans="1:60" ht="38.25" x14ac:dyDescent="0.2">
      <c r="A6" s="206" t="s">
        <v>123</v>
      </c>
      <c r="B6" s="208" t="s">
        <v>124</v>
      </c>
      <c r="C6" s="208" t="s">
        <v>125</v>
      </c>
      <c r="D6" s="207" t="s">
        <v>126</v>
      </c>
      <c r="E6" s="206" t="s">
        <v>127</v>
      </c>
      <c r="F6" s="205" t="s">
        <v>128</v>
      </c>
      <c r="G6" s="206" t="s">
        <v>31</v>
      </c>
      <c r="H6" s="209" t="s">
        <v>32</v>
      </c>
      <c r="I6" s="209" t="s">
        <v>129</v>
      </c>
      <c r="J6" s="209" t="s">
        <v>33</v>
      </c>
      <c r="K6" s="209" t="s">
        <v>130</v>
      </c>
      <c r="L6" s="209" t="s">
        <v>131</v>
      </c>
      <c r="M6" s="209" t="s">
        <v>132</v>
      </c>
      <c r="N6" s="209" t="s">
        <v>133</v>
      </c>
      <c r="O6" s="209" t="s">
        <v>134</v>
      </c>
      <c r="P6" s="209" t="s">
        <v>135</v>
      </c>
      <c r="Q6" s="209" t="s">
        <v>136</v>
      </c>
      <c r="R6" s="209" t="s">
        <v>137</v>
      </c>
      <c r="S6" s="209" t="s">
        <v>138</v>
      </c>
      <c r="T6" s="209" t="s">
        <v>139</v>
      </c>
      <c r="U6" s="209" t="s">
        <v>140</v>
      </c>
      <c r="V6" s="209" t="s">
        <v>141</v>
      </c>
      <c r="W6" s="209" t="s">
        <v>142</v>
      </c>
      <c r="X6" s="209" t="s">
        <v>143</v>
      </c>
      <c r="Y6" s="209" t="s">
        <v>144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145</v>
      </c>
      <c r="B8" s="237" t="s">
        <v>48</v>
      </c>
      <c r="C8" s="255" t="s">
        <v>55</v>
      </c>
      <c r="D8" s="238"/>
      <c r="E8" s="239"/>
      <c r="F8" s="240"/>
      <c r="G8" s="241">
        <f>SUMIF(AG9:AG19,"&lt;&gt;NOR",G9:G19)</f>
        <v>0</v>
      </c>
      <c r="H8" s="235"/>
      <c r="I8" s="235">
        <f>SUM(I9:I19)</f>
        <v>0</v>
      </c>
      <c r="J8" s="235"/>
      <c r="K8" s="235">
        <f>SUM(K9:K19)</f>
        <v>0</v>
      </c>
      <c r="L8" s="235"/>
      <c r="M8" s="235">
        <f>SUM(M9:M19)</f>
        <v>0</v>
      </c>
      <c r="N8" s="234"/>
      <c r="O8" s="234">
        <f>SUM(O9:O19)</f>
        <v>0</v>
      </c>
      <c r="P8" s="234"/>
      <c r="Q8" s="234">
        <f>SUM(Q9:Q19)</f>
        <v>0</v>
      </c>
      <c r="R8" s="235"/>
      <c r="S8" s="235"/>
      <c r="T8" s="235"/>
      <c r="U8" s="235"/>
      <c r="V8" s="235">
        <f>SUM(V9:V19)</f>
        <v>12.209999999999999</v>
      </c>
      <c r="W8" s="235"/>
      <c r="X8" s="235"/>
      <c r="Y8" s="235"/>
      <c r="AG8" t="s">
        <v>146</v>
      </c>
    </row>
    <row r="9" spans="1:60" ht="22.5" outlineLevel="1" x14ac:dyDescent="0.2">
      <c r="A9" s="243">
        <v>1</v>
      </c>
      <c r="B9" s="244" t="s">
        <v>147</v>
      </c>
      <c r="C9" s="256" t="s">
        <v>148</v>
      </c>
      <c r="D9" s="245" t="s">
        <v>149</v>
      </c>
      <c r="E9" s="246">
        <v>2.6351399999999998</v>
      </c>
      <c r="F9" s="247"/>
      <c r="G9" s="248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150</v>
      </c>
      <c r="T9" s="230" t="s">
        <v>150</v>
      </c>
      <c r="U9" s="230">
        <v>3.3</v>
      </c>
      <c r="V9" s="230">
        <f>ROUND(E9*U9,2)</f>
        <v>8.6999999999999993</v>
      </c>
      <c r="W9" s="230"/>
      <c r="X9" s="230" t="s">
        <v>151</v>
      </c>
      <c r="Y9" s="230" t="s">
        <v>152</v>
      </c>
      <c r="Z9" s="210"/>
      <c r="AA9" s="210"/>
      <c r="AB9" s="210"/>
      <c r="AC9" s="210"/>
      <c r="AD9" s="210"/>
      <c r="AE9" s="210"/>
      <c r="AF9" s="210"/>
      <c r="AG9" s="210" t="s">
        <v>153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2" x14ac:dyDescent="0.2">
      <c r="A10" s="227"/>
      <c r="B10" s="228"/>
      <c r="C10" s="257" t="s">
        <v>154</v>
      </c>
      <c r="D10" s="232"/>
      <c r="E10" s="233">
        <v>0.81250999999999995</v>
      </c>
      <c r="F10" s="230"/>
      <c r="G10" s="230"/>
      <c r="H10" s="230"/>
      <c r="I10" s="230"/>
      <c r="J10" s="230"/>
      <c r="K10" s="230"/>
      <c r="L10" s="230"/>
      <c r="M10" s="230"/>
      <c r="N10" s="229"/>
      <c r="O10" s="229"/>
      <c r="P10" s="229"/>
      <c r="Q10" s="229"/>
      <c r="R10" s="230"/>
      <c r="S10" s="230"/>
      <c r="T10" s="230"/>
      <c r="U10" s="230"/>
      <c r="V10" s="230"/>
      <c r="W10" s="230"/>
      <c r="X10" s="230"/>
      <c r="Y10" s="230"/>
      <c r="Z10" s="210"/>
      <c r="AA10" s="210"/>
      <c r="AB10" s="210"/>
      <c r="AC10" s="210"/>
      <c r="AD10" s="210"/>
      <c r="AE10" s="210"/>
      <c r="AF10" s="210"/>
      <c r="AG10" s="210" t="s">
        <v>155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33.75" outlineLevel="3" x14ac:dyDescent="0.2">
      <c r="A11" s="227"/>
      <c r="B11" s="228"/>
      <c r="C11" s="257" t="s">
        <v>156</v>
      </c>
      <c r="D11" s="232"/>
      <c r="E11" s="233">
        <v>0.84055000000000002</v>
      </c>
      <c r="F11" s="230"/>
      <c r="G11" s="230"/>
      <c r="H11" s="230"/>
      <c r="I11" s="230"/>
      <c r="J11" s="230"/>
      <c r="K11" s="230"/>
      <c r="L11" s="230"/>
      <c r="M11" s="230"/>
      <c r="N11" s="229"/>
      <c r="O11" s="229"/>
      <c r="P11" s="229"/>
      <c r="Q11" s="229"/>
      <c r="R11" s="230"/>
      <c r="S11" s="230"/>
      <c r="T11" s="230"/>
      <c r="U11" s="230"/>
      <c r="V11" s="230"/>
      <c r="W11" s="230"/>
      <c r="X11" s="230"/>
      <c r="Y11" s="230"/>
      <c r="Z11" s="210"/>
      <c r="AA11" s="210"/>
      <c r="AB11" s="210"/>
      <c r="AC11" s="210"/>
      <c r="AD11" s="210"/>
      <c r="AE11" s="210"/>
      <c r="AF11" s="210"/>
      <c r="AG11" s="210" t="s">
        <v>155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3" x14ac:dyDescent="0.2">
      <c r="A12" s="227"/>
      <c r="B12" s="228"/>
      <c r="C12" s="257" t="s">
        <v>157</v>
      </c>
      <c r="D12" s="232"/>
      <c r="E12" s="233">
        <v>0.42799999999999999</v>
      </c>
      <c r="F12" s="230"/>
      <c r="G12" s="230"/>
      <c r="H12" s="230"/>
      <c r="I12" s="230"/>
      <c r="J12" s="230"/>
      <c r="K12" s="230"/>
      <c r="L12" s="230"/>
      <c r="M12" s="230"/>
      <c r="N12" s="229"/>
      <c r="O12" s="229"/>
      <c r="P12" s="229"/>
      <c r="Q12" s="229"/>
      <c r="R12" s="230"/>
      <c r="S12" s="230"/>
      <c r="T12" s="230"/>
      <c r="U12" s="230"/>
      <c r="V12" s="230"/>
      <c r="W12" s="230"/>
      <c r="X12" s="230"/>
      <c r="Y12" s="230"/>
      <c r="Z12" s="210"/>
      <c r="AA12" s="210"/>
      <c r="AB12" s="210"/>
      <c r="AC12" s="210"/>
      <c r="AD12" s="210"/>
      <c r="AE12" s="210"/>
      <c r="AF12" s="210"/>
      <c r="AG12" s="210" t="s">
        <v>155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3" x14ac:dyDescent="0.2">
      <c r="A13" s="227"/>
      <c r="B13" s="228"/>
      <c r="C13" s="257" t="s">
        <v>158</v>
      </c>
      <c r="D13" s="232"/>
      <c r="E13" s="233">
        <v>0.55408000000000002</v>
      </c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30"/>
      <c r="Z13" s="210"/>
      <c r="AA13" s="210"/>
      <c r="AB13" s="210"/>
      <c r="AC13" s="210"/>
      <c r="AD13" s="210"/>
      <c r="AE13" s="210"/>
      <c r="AF13" s="210"/>
      <c r="AG13" s="210" t="s">
        <v>155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49">
        <v>2</v>
      </c>
      <c r="B14" s="250" t="s">
        <v>159</v>
      </c>
      <c r="C14" s="258" t="s">
        <v>160</v>
      </c>
      <c r="D14" s="251" t="s">
        <v>149</v>
      </c>
      <c r="E14" s="252">
        <v>2.6349999999999998</v>
      </c>
      <c r="F14" s="253"/>
      <c r="G14" s="254">
        <f>ROUND(E14*F14,2)</f>
        <v>0</v>
      </c>
      <c r="H14" s="231"/>
      <c r="I14" s="230">
        <f>ROUND(E14*H14,2)</f>
        <v>0</v>
      </c>
      <c r="J14" s="231"/>
      <c r="K14" s="230">
        <f>ROUND(E14*J14,2)</f>
        <v>0</v>
      </c>
      <c r="L14" s="230">
        <v>21</v>
      </c>
      <c r="M14" s="230">
        <f>G14*(1+L14/100)</f>
        <v>0</v>
      </c>
      <c r="N14" s="229">
        <v>0</v>
      </c>
      <c r="O14" s="229">
        <f>ROUND(E14*N14,2)</f>
        <v>0</v>
      </c>
      <c r="P14" s="229">
        <v>0</v>
      </c>
      <c r="Q14" s="229">
        <f>ROUND(E14*P14,2)</f>
        <v>0</v>
      </c>
      <c r="R14" s="230"/>
      <c r="S14" s="230" t="s">
        <v>150</v>
      </c>
      <c r="T14" s="230" t="s">
        <v>150</v>
      </c>
      <c r="U14" s="230">
        <v>1.0999999999999999E-2</v>
      </c>
      <c r="V14" s="230">
        <f>ROUND(E14*U14,2)</f>
        <v>0.03</v>
      </c>
      <c r="W14" s="230"/>
      <c r="X14" s="230" t="s">
        <v>151</v>
      </c>
      <c r="Y14" s="230" t="s">
        <v>152</v>
      </c>
      <c r="Z14" s="210"/>
      <c r="AA14" s="210"/>
      <c r="AB14" s="210"/>
      <c r="AC14" s="210"/>
      <c r="AD14" s="210"/>
      <c r="AE14" s="210"/>
      <c r="AF14" s="210"/>
      <c r="AG14" s="210" t="s">
        <v>153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>
        <v>3</v>
      </c>
      <c r="B15" s="244" t="s">
        <v>161</v>
      </c>
      <c r="C15" s="256" t="s">
        <v>162</v>
      </c>
      <c r="D15" s="245" t="s">
        <v>149</v>
      </c>
      <c r="E15" s="246">
        <v>39.524999999999999</v>
      </c>
      <c r="F15" s="247"/>
      <c r="G15" s="248">
        <f>ROUND(E15*F15,2)</f>
        <v>0</v>
      </c>
      <c r="H15" s="231"/>
      <c r="I15" s="230">
        <f>ROUND(E15*H15,2)</f>
        <v>0</v>
      </c>
      <c r="J15" s="231"/>
      <c r="K15" s="230">
        <f>ROUND(E15*J15,2)</f>
        <v>0</v>
      </c>
      <c r="L15" s="230">
        <v>21</v>
      </c>
      <c r="M15" s="230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30"/>
      <c r="S15" s="230" t="s">
        <v>150</v>
      </c>
      <c r="T15" s="230" t="s">
        <v>150</v>
      </c>
      <c r="U15" s="230">
        <v>0</v>
      </c>
      <c r="V15" s="230">
        <f>ROUND(E15*U15,2)</f>
        <v>0</v>
      </c>
      <c r="W15" s="230"/>
      <c r="X15" s="230" t="s">
        <v>151</v>
      </c>
      <c r="Y15" s="230" t="s">
        <v>152</v>
      </c>
      <c r="Z15" s="210"/>
      <c r="AA15" s="210"/>
      <c r="AB15" s="210"/>
      <c r="AC15" s="210"/>
      <c r="AD15" s="210"/>
      <c r="AE15" s="210"/>
      <c r="AF15" s="210"/>
      <c r="AG15" s="210" t="s">
        <v>153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57" t="s">
        <v>163</v>
      </c>
      <c r="D16" s="232"/>
      <c r="E16" s="233">
        <v>39.524999999999999</v>
      </c>
      <c r="F16" s="230"/>
      <c r="G16" s="230"/>
      <c r="H16" s="230"/>
      <c r="I16" s="230"/>
      <c r="J16" s="230"/>
      <c r="K16" s="230"/>
      <c r="L16" s="230"/>
      <c r="M16" s="230"/>
      <c r="N16" s="229"/>
      <c r="O16" s="229"/>
      <c r="P16" s="229"/>
      <c r="Q16" s="229"/>
      <c r="R16" s="230"/>
      <c r="S16" s="230"/>
      <c r="T16" s="230"/>
      <c r="U16" s="230"/>
      <c r="V16" s="230"/>
      <c r="W16" s="230"/>
      <c r="X16" s="230"/>
      <c r="Y16" s="230"/>
      <c r="Z16" s="210"/>
      <c r="AA16" s="210"/>
      <c r="AB16" s="210"/>
      <c r="AC16" s="210"/>
      <c r="AD16" s="210"/>
      <c r="AE16" s="210"/>
      <c r="AF16" s="210"/>
      <c r="AG16" s="210" t="s">
        <v>155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49">
        <v>4</v>
      </c>
      <c r="B17" s="250" t="s">
        <v>164</v>
      </c>
      <c r="C17" s="258" t="s">
        <v>165</v>
      </c>
      <c r="D17" s="251" t="s">
        <v>149</v>
      </c>
      <c r="E17" s="252">
        <v>2.6349999999999998</v>
      </c>
      <c r="F17" s="253"/>
      <c r="G17" s="254">
        <f>ROUND(E17*F17,2)</f>
        <v>0</v>
      </c>
      <c r="H17" s="231"/>
      <c r="I17" s="230">
        <f>ROUND(E17*H17,2)</f>
        <v>0</v>
      </c>
      <c r="J17" s="231"/>
      <c r="K17" s="230">
        <f>ROUND(E17*J17,2)</f>
        <v>0</v>
      </c>
      <c r="L17" s="230">
        <v>21</v>
      </c>
      <c r="M17" s="230">
        <f>G17*(1+L17/100)</f>
        <v>0</v>
      </c>
      <c r="N17" s="229">
        <v>0</v>
      </c>
      <c r="O17" s="229">
        <f>ROUND(E17*N17,2)</f>
        <v>0</v>
      </c>
      <c r="P17" s="229">
        <v>0</v>
      </c>
      <c r="Q17" s="229">
        <f>ROUND(E17*P17,2)</f>
        <v>0</v>
      </c>
      <c r="R17" s="230"/>
      <c r="S17" s="230" t="s">
        <v>150</v>
      </c>
      <c r="T17" s="230" t="s">
        <v>150</v>
      </c>
      <c r="U17" s="230">
        <v>0.66800000000000004</v>
      </c>
      <c r="V17" s="230">
        <f>ROUND(E17*U17,2)</f>
        <v>1.76</v>
      </c>
      <c r="W17" s="230"/>
      <c r="X17" s="230" t="s">
        <v>151</v>
      </c>
      <c r="Y17" s="230" t="s">
        <v>152</v>
      </c>
      <c r="Z17" s="210"/>
      <c r="AA17" s="210"/>
      <c r="AB17" s="210"/>
      <c r="AC17" s="210"/>
      <c r="AD17" s="210"/>
      <c r="AE17" s="210"/>
      <c r="AF17" s="210"/>
      <c r="AG17" s="210" t="s">
        <v>153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49">
        <v>5</v>
      </c>
      <c r="B18" s="250" t="s">
        <v>166</v>
      </c>
      <c r="C18" s="258" t="s">
        <v>167</v>
      </c>
      <c r="D18" s="251" t="s">
        <v>149</v>
      </c>
      <c r="E18" s="252">
        <v>2.6349999999999998</v>
      </c>
      <c r="F18" s="253"/>
      <c r="G18" s="254">
        <f>ROUND(E18*F18,2)</f>
        <v>0</v>
      </c>
      <c r="H18" s="231"/>
      <c r="I18" s="230">
        <f>ROUND(E18*H18,2)</f>
        <v>0</v>
      </c>
      <c r="J18" s="231"/>
      <c r="K18" s="230">
        <f>ROUND(E18*J18,2)</f>
        <v>0</v>
      </c>
      <c r="L18" s="230">
        <v>21</v>
      </c>
      <c r="M18" s="230">
        <f>G18*(1+L18/100)</f>
        <v>0</v>
      </c>
      <c r="N18" s="229">
        <v>0</v>
      </c>
      <c r="O18" s="229">
        <f>ROUND(E18*N18,2)</f>
        <v>0</v>
      </c>
      <c r="P18" s="229">
        <v>0</v>
      </c>
      <c r="Q18" s="229">
        <f>ROUND(E18*P18,2)</f>
        <v>0</v>
      </c>
      <c r="R18" s="230"/>
      <c r="S18" s="230" t="s">
        <v>150</v>
      </c>
      <c r="T18" s="230" t="s">
        <v>150</v>
      </c>
      <c r="U18" s="230">
        <v>0.65200000000000002</v>
      </c>
      <c r="V18" s="230">
        <f>ROUND(E18*U18,2)</f>
        <v>1.72</v>
      </c>
      <c r="W18" s="230"/>
      <c r="X18" s="230" t="s">
        <v>151</v>
      </c>
      <c r="Y18" s="230" t="s">
        <v>152</v>
      </c>
      <c r="Z18" s="210"/>
      <c r="AA18" s="210"/>
      <c r="AB18" s="210"/>
      <c r="AC18" s="210"/>
      <c r="AD18" s="210"/>
      <c r="AE18" s="210"/>
      <c r="AF18" s="210"/>
      <c r="AG18" s="210" t="s">
        <v>153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49">
        <v>6</v>
      </c>
      <c r="B19" s="250" t="s">
        <v>168</v>
      </c>
      <c r="C19" s="258" t="s">
        <v>169</v>
      </c>
      <c r="D19" s="251" t="s">
        <v>149</v>
      </c>
      <c r="E19" s="252">
        <v>2.6349999999999998</v>
      </c>
      <c r="F19" s="253"/>
      <c r="G19" s="254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0</v>
      </c>
      <c r="O19" s="229">
        <f>ROUND(E19*N19,2)</f>
        <v>0</v>
      </c>
      <c r="P19" s="229">
        <v>0</v>
      </c>
      <c r="Q19" s="229">
        <f>ROUND(E19*P19,2)</f>
        <v>0</v>
      </c>
      <c r="R19" s="230"/>
      <c r="S19" s="230" t="s">
        <v>150</v>
      </c>
      <c r="T19" s="230" t="s">
        <v>150</v>
      </c>
      <c r="U19" s="230">
        <v>0</v>
      </c>
      <c r="V19" s="230">
        <f>ROUND(E19*U19,2)</f>
        <v>0</v>
      </c>
      <c r="W19" s="230"/>
      <c r="X19" s="230" t="s">
        <v>151</v>
      </c>
      <c r="Y19" s="230" t="s">
        <v>152</v>
      </c>
      <c r="Z19" s="210"/>
      <c r="AA19" s="210"/>
      <c r="AB19" s="210"/>
      <c r="AC19" s="210"/>
      <c r="AD19" s="210"/>
      <c r="AE19" s="210"/>
      <c r="AF19" s="210"/>
      <c r="AG19" s="210" t="s">
        <v>153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x14ac:dyDescent="0.2">
      <c r="A20" s="236" t="s">
        <v>145</v>
      </c>
      <c r="B20" s="237" t="s">
        <v>56</v>
      </c>
      <c r="C20" s="255" t="s">
        <v>57</v>
      </c>
      <c r="D20" s="238"/>
      <c r="E20" s="239"/>
      <c r="F20" s="240"/>
      <c r="G20" s="241">
        <f>SUMIF(AG21:AG61,"&lt;&gt;NOR",G21:G61)</f>
        <v>0</v>
      </c>
      <c r="H20" s="235"/>
      <c r="I20" s="235">
        <f>SUM(I21:I61)</f>
        <v>0</v>
      </c>
      <c r="J20" s="235"/>
      <c r="K20" s="235">
        <f>SUM(K21:K61)</f>
        <v>0</v>
      </c>
      <c r="L20" s="235"/>
      <c r="M20" s="235">
        <f>SUM(M21:M61)</f>
        <v>0</v>
      </c>
      <c r="N20" s="234"/>
      <c r="O20" s="234">
        <f>SUM(O21:O61)</f>
        <v>4.34</v>
      </c>
      <c r="P20" s="234"/>
      <c r="Q20" s="234">
        <f>SUM(Q21:Q61)</f>
        <v>0</v>
      </c>
      <c r="R20" s="235"/>
      <c r="S20" s="235"/>
      <c r="T20" s="235"/>
      <c r="U20" s="235"/>
      <c r="V20" s="235">
        <f>SUM(V21:V61)</f>
        <v>37.43</v>
      </c>
      <c r="W20" s="235"/>
      <c r="X20" s="235"/>
      <c r="Y20" s="235"/>
      <c r="AG20" t="s">
        <v>146</v>
      </c>
    </row>
    <row r="21" spans="1:60" ht="22.5" outlineLevel="1" x14ac:dyDescent="0.2">
      <c r="A21" s="243">
        <v>7</v>
      </c>
      <c r="B21" s="244" t="s">
        <v>170</v>
      </c>
      <c r="C21" s="256" t="s">
        <v>171</v>
      </c>
      <c r="D21" s="245" t="s">
        <v>149</v>
      </c>
      <c r="E21" s="246">
        <v>0.40143000000000001</v>
      </c>
      <c r="F21" s="247"/>
      <c r="G21" s="248">
        <f>ROUND(E21*F21,2)</f>
        <v>0</v>
      </c>
      <c r="H21" s="231"/>
      <c r="I21" s="230">
        <f>ROUND(E21*H21,2)</f>
        <v>0</v>
      </c>
      <c r="J21" s="231"/>
      <c r="K21" s="230">
        <f>ROUND(E21*J21,2)</f>
        <v>0</v>
      </c>
      <c r="L21" s="230">
        <v>21</v>
      </c>
      <c r="M21" s="230">
        <f>G21*(1+L21/100)</f>
        <v>0</v>
      </c>
      <c r="N21" s="229">
        <v>1.62836</v>
      </c>
      <c r="O21" s="229">
        <f>ROUND(E21*N21,2)</f>
        <v>0.65</v>
      </c>
      <c r="P21" s="229">
        <v>0</v>
      </c>
      <c r="Q21" s="229">
        <f>ROUND(E21*P21,2)</f>
        <v>0</v>
      </c>
      <c r="R21" s="230"/>
      <c r="S21" s="230" t="s">
        <v>150</v>
      </c>
      <c r="T21" s="230" t="s">
        <v>150</v>
      </c>
      <c r="U21" s="230">
        <v>4.8899999999999997</v>
      </c>
      <c r="V21" s="230">
        <f>ROUND(E21*U21,2)</f>
        <v>1.96</v>
      </c>
      <c r="W21" s="230"/>
      <c r="X21" s="230" t="s">
        <v>151</v>
      </c>
      <c r="Y21" s="230" t="s">
        <v>152</v>
      </c>
      <c r="Z21" s="210"/>
      <c r="AA21" s="210"/>
      <c r="AB21" s="210"/>
      <c r="AC21" s="210"/>
      <c r="AD21" s="210"/>
      <c r="AE21" s="210"/>
      <c r="AF21" s="210"/>
      <c r="AG21" s="210" t="s">
        <v>153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27"/>
      <c r="B22" s="228"/>
      <c r="C22" s="257" t="s">
        <v>172</v>
      </c>
      <c r="D22" s="232"/>
      <c r="E22" s="233">
        <v>0.108</v>
      </c>
      <c r="F22" s="230"/>
      <c r="G22" s="230"/>
      <c r="H22" s="230"/>
      <c r="I22" s="230"/>
      <c r="J22" s="230"/>
      <c r="K22" s="230"/>
      <c r="L22" s="230"/>
      <c r="M22" s="230"/>
      <c r="N22" s="229"/>
      <c r="O22" s="229"/>
      <c r="P22" s="229"/>
      <c r="Q22" s="229"/>
      <c r="R22" s="230"/>
      <c r="S22" s="230"/>
      <c r="T22" s="230"/>
      <c r="U22" s="230"/>
      <c r="V22" s="230"/>
      <c r="W22" s="230"/>
      <c r="X22" s="230"/>
      <c r="Y22" s="230"/>
      <c r="Z22" s="210"/>
      <c r="AA22" s="210"/>
      <c r="AB22" s="210"/>
      <c r="AC22" s="210"/>
      <c r="AD22" s="210"/>
      <c r="AE22" s="210"/>
      <c r="AF22" s="210"/>
      <c r="AG22" s="210" t="s">
        <v>155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3" x14ac:dyDescent="0.2">
      <c r="A23" s="227"/>
      <c r="B23" s="228"/>
      <c r="C23" s="257" t="s">
        <v>173</v>
      </c>
      <c r="D23" s="232"/>
      <c r="E23" s="233">
        <v>0.29343000000000002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155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43">
        <v>8</v>
      </c>
      <c r="B24" s="244" t="s">
        <v>174</v>
      </c>
      <c r="C24" s="256" t="s">
        <v>175</v>
      </c>
      <c r="D24" s="245" t="s">
        <v>149</v>
      </c>
      <c r="E24" s="246">
        <v>0.33</v>
      </c>
      <c r="F24" s="247"/>
      <c r="G24" s="248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1.62836</v>
      </c>
      <c r="O24" s="229">
        <f>ROUND(E24*N24,2)</f>
        <v>0.54</v>
      </c>
      <c r="P24" s="229">
        <v>0</v>
      </c>
      <c r="Q24" s="229">
        <f>ROUND(E24*P24,2)</f>
        <v>0</v>
      </c>
      <c r="R24" s="230"/>
      <c r="S24" s="230" t="s">
        <v>150</v>
      </c>
      <c r="T24" s="230" t="s">
        <v>150</v>
      </c>
      <c r="U24" s="230">
        <v>3.9380000000000002</v>
      </c>
      <c r="V24" s="230">
        <f>ROUND(E24*U24,2)</f>
        <v>1.3</v>
      </c>
      <c r="W24" s="230"/>
      <c r="X24" s="230" t="s">
        <v>151</v>
      </c>
      <c r="Y24" s="230" t="s">
        <v>152</v>
      </c>
      <c r="Z24" s="210"/>
      <c r="AA24" s="210"/>
      <c r="AB24" s="210"/>
      <c r="AC24" s="210"/>
      <c r="AD24" s="210"/>
      <c r="AE24" s="210"/>
      <c r="AF24" s="210"/>
      <c r="AG24" s="210" t="s">
        <v>153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57" t="s">
        <v>176</v>
      </c>
      <c r="D25" s="232"/>
      <c r="E25" s="233">
        <v>0.33</v>
      </c>
      <c r="F25" s="230"/>
      <c r="G25" s="230"/>
      <c r="H25" s="230"/>
      <c r="I25" s="230"/>
      <c r="J25" s="230"/>
      <c r="K25" s="230"/>
      <c r="L25" s="230"/>
      <c r="M25" s="230"/>
      <c r="N25" s="229"/>
      <c r="O25" s="229"/>
      <c r="P25" s="229"/>
      <c r="Q25" s="229"/>
      <c r="R25" s="230"/>
      <c r="S25" s="230"/>
      <c r="T25" s="230"/>
      <c r="U25" s="230"/>
      <c r="V25" s="230"/>
      <c r="W25" s="230"/>
      <c r="X25" s="230"/>
      <c r="Y25" s="230"/>
      <c r="Z25" s="210"/>
      <c r="AA25" s="210"/>
      <c r="AB25" s="210"/>
      <c r="AC25" s="210"/>
      <c r="AD25" s="210"/>
      <c r="AE25" s="210"/>
      <c r="AF25" s="210"/>
      <c r="AG25" s="210" t="s">
        <v>155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ht="22.5" outlineLevel="1" x14ac:dyDescent="0.2">
      <c r="A26" s="243">
        <v>9</v>
      </c>
      <c r="B26" s="244" t="s">
        <v>177</v>
      </c>
      <c r="C26" s="256" t="s">
        <v>178</v>
      </c>
      <c r="D26" s="245" t="s">
        <v>179</v>
      </c>
      <c r="E26" s="246">
        <v>10.013</v>
      </c>
      <c r="F26" s="247"/>
      <c r="G26" s="248">
        <f>ROUND(E26*F26,2)</f>
        <v>0</v>
      </c>
      <c r="H26" s="231"/>
      <c r="I26" s="230">
        <f>ROUND(E26*H26,2)</f>
        <v>0</v>
      </c>
      <c r="J26" s="231"/>
      <c r="K26" s="230">
        <f>ROUND(E26*J26,2)</f>
        <v>0</v>
      </c>
      <c r="L26" s="230">
        <v>21</v>
      </c>
      <c r="M26" s="230">
        <f>G26*(1+L26/100)</f>
        <v>0</v>
      </c>
      <c r="N26" s="229">
        <v>0.14766000000000001</v>
      </c>
      <c r="O26" s="229">
        <f>ROUND(E26*N26,2)</f>
        <v>1.48</v>
      </c>
      <c r="P26" s="229">
        <v>0</v>
      </c>
      <c r="Q26" s="229">
        <f>ROUND(E26*P26,2)</f>
        <v>0</v>
      </c>
      <c r="R26" s="230"/>
      <c r="S26" s="230" t="s">
        <v>150</v>
      </c>
      <c r="T26" s="230" t="s">
        <v>150</v>
      </c>
      <c r="U26" s="230">
        <v>0.63270999999999999</v>
      </c>
      <c r="V26" s="230">
        <f>ROUND(E26*U26,2)</f>
        <v>6.34</v>
      </c>
      <c r="W26" s="230"/>
      <c r="X26" s="230" t="s">
        <v>151</v>
      </c>
      <c r="Y26" s="230" t="s">
        <v>152</v>
      </c>
      <c r="Z26" s="210"/>
      <c r="AA26" s="210"/>
      <c r="AB26" s="210"/>
      <c r="AC26" s="210"/>
      <c r="AD26" s="210"/>
      <c r="AE26" s="210"/>
      <c r="AF26" s="210"/>
      <c r="AG26" s="210" t="s">
        <v>153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2" x14ac:dyDescent="0.2">
      <c r="A27" s="227"/>
      <c r="B27" s="228"/>
      <c r="C27" s="257" t="s">
        <v>180</v>
      </c>
      <c r="D27" s="232"/>
      <c r="E27" s="233">
        <v>10.013</v>
      </c>
      <c r="F27" s="230"/>
      <c r="G27" s="230"/>
      <c r="H27" s="230"/>
      <c r="I27" s="230"/>
      <c r="J27" s="230"/>
      <c r="K27" s="230"/>
      <c r="L27" s="230"/>
      <c r="M27" s="230"/>
      <c r="N27" s="229"/>
      <c r="O27" s="229"/>
      <c r="P27" s="229"/>
      <c r="Q27" s="229"/>
      <c r="R27" s="230"/>
      <c r="S27" s="230"/>
      <c r="T27" s="230"/>
      <c r="U27" s="230"/>
      <c r="V27" s="230"/>
      <c r="W27" s="230"/>
      <c r="X27" s="230"/>
      <c r="Y27" s="230"/>
      <c r="Z27" s="210"/>
      <c r="AA27" s="210"/>
      <c r="AB27" s="210"/>
      <c r="AC27" s="210"/>
      <c r="AD27" s="210"/>
      <c r="AE27" s="210"/>
      <c r="AF27" s="210"/>
      <c r="AG27" s="210" t="s">
        <v>155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3">
        <v>10</v>
      </c>
      <c r="B28" s="244" t="s">
        <v>181</v>
      </c>
      <c r="C28" s="256" t="s">
        <v>182</v>
      </c>
      <c r="D28" s="245" t="s">
        <v>149</v>
      </c>
      <c r="E28" s="246">
        <v>0.18</v>
      </c>
      <c r="F28" s="247"/>
      <c r="G28" s="248">
        <f>ROUND(E28*F28,2)</f>
        <v>0</v>
      </c>
      <c r="H28" s="231"/>
      <c r="I28" s="230">
        <f>ROUND(E28*H28,2)</f>
        <v>0</v>
      </c>
      <c r="J28" s="231"/>
      <c r="K28" s="230">
        <f>ROUND(E28*J28,2)</f>
        <v>0</v>
      </c>
      <c r="L28" s="230">
        <v>21</v>
      </c>
      <c r="M28" s="230">
        <f>G28*(1+L28/100)</f>
        <v>0</v>
      </c>
      <c r="N28" s="229">
        <v>2.52501</v>
      </c>
      <c r="O28" s="229">
        <f>ROUND(E28*N28,2)</f>
        <v>0.45</v>
      </c>
      <c r="P28" s="229">
        <v>0</v>
      </c>
      <c r="Q28" s="229">
        <f>ROUND(E28*P28,2)</f>
        <v>0</v>
      </c>
      <c r="R28" s="230"/>
      <c r="S28" s="230" t="s">
        <v>150</v>
      </c>
      <c r="T28" s="230" t="s">
        <v>150</v>
      </c>
      <c r="U28" s="230">
        <v>1.421</v>
      </c>
      <c r="V28" s="230">
        <f>ROUND(E28*U28,2)</f>
        <v>0.26</v>
      </c>
      <c r="W28" s="230"/>
      <c r="X28" s="230" t="s">
        <v>151</v>
      </c>
      <c r="Y28" s="230" t="s">
        <v>152</v>
      </c>
      <c r="Z28" s="210"/>
      <c r="AA28" s="210"/>
      <c r="AB28" s="210"/>
      <c r="AC28" s="210"/>
      <c r="AD28" s="210"/>
      <c r="AE28" s="210"/>
      <c r="AF28" s="210"/>
      <c r="AG28" s="210" t="s">
        <v>153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27"/>
      <c r="B29" s="228"/>
      <c r="C29" s="257" t="s">
        <v>183</v>
      </c>
      <c r="D29" s="232"/>
      <c r="E29" s="233">
        <v>0.18</v>
      </c>
      <c r="F29" s="230"/>
      <c r="G29" s="230"/>
      <c r="H29" s="230"/>
      <c r="I29" s="230"/>
      <c r="J29" s="230"/>
      <c r="K29" s="230"/>
      <c r="L29" s="230"/>
      <c r="M29" s="230"/>
      <c r="N29" s="229"/>
      <c r="O29" s="229"/>
      <c r="P29" s="229"/>
      <c r="Q29" s="229"/>
      <c r="R29" s="230"/>
      <c r="S29" s="230"/>
      <c r="T29" s="230"/>
      <c r="U29" s="230"/>
      <c r="V29" s="230"/>
      <c r="W29" s="230"/>
      <c r="X29" s="230"/>
      <c r="Y29" s="230"/>
      <c r="Z29" s="210"/>
      <c r="AA29" s="210"/>
      <c r="AB29" s="210"/>
      <c r="AC29" s="210"/>
      <c r="AD29" s="210"/>
      <c r="AE29" s="210"/>
      <c r="AF29" s="210"/>
      <c r="AG29" s="210" t="s">
        <v>155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3">
        <v>11</v>
      </c>
      <c r="B30" s="244" t="s">
        <v>184</v>
      </c>
      <c r="C30" s="256" t="s">
        <v>185</v>
      </c>
      <c r="D30" s="245" t="s">
        <v>179</v>
      </c>
      <c r="E30" s="246">
        <v>2.0979999999999999</v>
      </c>
      <c r="F30" s="247"/>
      <c r="G30" s="248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8.8400000000000006E-3</v>
      </c>
      <c r="O30" s="229">
        <f>ROUND(E30*N30,2)</f>
        <v>0.02</v>
      </c>
      <c r="P30" s="229">
        <v>0</v>
      </c>
      <c r="Q30" s="229">
        <f>ROUND(E30*P30,2)</f>
        <v>0</v>
      </c>
      <c r="R30" s="230"/>
      <c r="S30" s="230" t="s">
        <v>150</v>
      </c>
      <c r="T30" s="230" t="s">
        <v>150</v>
      </c>
      <c r="U30" s="230">
        <v>1.179</v>
      </c>
      <c r="V30" s="230">
        <f>ROUND(E30*U30,2)</f>
        <v>2.4700000000000002</v>
      </c>
      <c r="W30" s="230"/>
      <c r="X30" s="230" t="s">
        <v>151</v>
      </c>
      <c r="Y30" s="230" t="s">
        <v>152</v>
      </c>
      <c r="Z30" s="210"/>
      <c r="AA30" s="210"/>
      <c r="AB30" s="210"/>
      <c r="AC30" s="210"/>
      <c r="AD30" s="210"/>
      <c r="AE30" s="210"/>
      <c r="AF30" s="210"/>
      <c r="AG30" s="210" t="s">
        <v>153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27"/>
      <c r="B31" s="228"/>
      <c r="C31" s="257" t="s">
        <v>186</v>
      </c>
      <c r="D31" s="232"/>
      <c r="E31" s="233">
        <v>2.0979999999999999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155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9">
        <v>12</v>
      </c>
      <c r="B32" s="250" t="s">
        <v>187</v>
      </c>
      <c r="C32" s="258" t="s">
        <v>188</v>
      </c>
      <c r="D32" s="251" t="s">
        <v>179</v>
      </c>
      <c r="E32" s="252">
        <v>2.0979999999999999</v>
      </c>
      <c r="F32" s="253"/>
      <c r="G32" s="254">
        <f>ROUND(E32*F32,2)</f>
        <v>0</v>
      </c>
      <c r="H32" s="231"/>
      <c r="I32" s="230">
        <f>ROUND(E32*H32,2)</f>
        <v>0</v>
      </c>
      <c r="J32" s="231"/>
      <c r="K32" s="230">
        <f>ROUND(E32*J32,2)</f>
        <v>0</v>
      </c>
      <c r="L32" s="230">
        <v>21</v>
      </c>
      <c r="M32" s="230">
        <f>G32*(1+L32/100)</f>
        <v>0</v>
      </c>
      <c r="N32" s="229">
        <v>0</v>
      </c>
      <c r="O32" s="229">
        <f>ROUND(E32*N32,2)</f>
        <v>0</v>
      </c>
      <c r="P32" s="229">
        <v>0</v>
      </c>
      <c r="Q32" s="229">
        <f>ROUND(E32*P32,2)</f>
        <v>0</v>
      </c>
      <c r="R32" s="230"/>
      <c r="S32" s="230" t="s">
        <v>150</v>
      </c>
      <c r="T32" s="230" t="s">
        <v>150</v>
      </c>
      <c r="U32" s="230">
        <v>0.497</v>
      </c>
      <c r="V32" s="230">
        <f>ROUND(E32*U32,2)</f>
        <v>1.04</v>
      </c>
      <c r="W32" s="230"/>
      <c r="X32" s="230" t="s">
        <v>151</v>
      </c>
      <c r="Y32" s="230" t="s">
        <v>152</v>
      </c>
      <c r="Z32" s="210"/>
      <c r="AA32" s="210"/>
      <c r="AB32" s="210"/>
      <c r="AC32" s="210"/>
      <c r="AD32" s="210"/>
      <c r="AE32" s="210"/>
      <c r="AF32" s="210"/>
      <c r="AG32" s="210" t="s">
        <v>153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3">
        <v>13</v>
      </c>
      <c r="B33" s="244" t="s">
        <v>189</v>
      </c>
      <c r="C33" s="256" t="s">
        <v>190</v>
      </c>
      <c r="D33" s="245" t="s">
        <v>191</v>
      </c>
      <c r="E33" s="246">
        <v>2.7140000000000001E-2</v>
      </c>
      <c r="F33" s="247"/>
      <c r="G33" s="248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1.9539999999999998E-2</v>
      </c>
      <c r="O33" s="229">
        <f>ROUND(E33*N33,2)</f>
        <v>0</v>
      </c>
      <c r="P33" s="229">
        <v>0</v>
      </c>
      <c r="Q33" s="229">
        <f>ROUND(E33*P33,2)</f>
        <v>0</v>
      </c>
      <c r="R33" s="230"/>
      <c r="S33" s="230" t="s">
        <v>150</v>
      </c>
      <c r="T33" s="230" t="s">
        <v>150</v>
      </c>
      <c r="U33" s="230">
        <v>18.175000000000001</v>
      </c>
      <c r="V33" s="230">
        <f>ROUND(E33*U33,2)</f>
        <v>0.49</v>
      </c>
      <c r="W33" s="230"/>
      <c r="X33" s="230" t="s">
        <v>151</v>
      </c>
      <c r="Y33" s="230" t="s">
        <v>152</v>
      </c>
      <c r="Z33" s="210"/>
      <c r="AA33" s="210"/>
      <c r="AB33" s="210"/>
      <c r="AC33" s="210"/>
      <c r="AD33" s="210"/>
      <c r="AE33" s="210"/>
      <c r="AF33" s="210"/>
      <c r="AG33" s="210" t="s">
        <v>153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57" t="s">
        <v>192</v>
      </c>
      <c r="D34" s="232"/>
      <c r="E34" s="233">
        <v>2.7140000000000001E-2</v>
      </c>
      <c r="F34" s="230"/>
      <c r="G34" s="230"/>
      <c r="H34" s="230"/>
      <c r="I34" s="230"/>
      <c r="J34" s="230"/>
      <c r="K34" s="230"/>
      <c r="L34" s="230"/>
      <c r="M34" s="230"/>
      <c r="N34" s="229"/>
      <c r="O34" s="229"/>
      <c r="P34" s="229"/>
      <c r="Q34" s="229"/>
      <c r="R34" s="230"/>
      <c r="S34" s="230"/>
      <c r="T34" s="230"/>
      <c r="U34" s="230"/>
      <c r="V34" s="230"/>
      <c r="W34" s="230"/>
      <c r="X34" s="230"/>
      <c r="Y34" s="230"/>
      <c r="Z34" s="210"/>
      <c r="AA34" s="210"/>
      <c r="AB34" s="210"/>
      <c r="AC34" s="210"/>
      <c r="AD34" s="210"/>
      <c r="AE34" s="210"/>
      <c r="AF34" s="210"/>
      <c r="AG34" s="210" t="s">
        <v>155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1" x14ac:dyDescent="0.2">
      <c r="A35" s="243">
        <v>14</v>
      </c>
      <c r="B35" s="244" t="s">
        <v>193</v>
      </c>
      <c r="C35" s="256" t="s">
        <v>194</v>
      </c>
      <c r="D35" s="245" t="s">
        <v>191</v>
      </c>
      <c r="E35" s="246">
        <v>0.15840000000000001</v>
      </c>
      <c r="F35" s="247"/>
      <c r="G35" s="248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1.0900000000000001</v>
      </c>
      <c r="O35" s="229">
        <f>ROUND(E35*N35,2)</f>
        <v>0.17</v>
      </c>
      <c r="P35" s="229">
        <v>0</v>
      </c>
      <c r="Q35" s="229">
        <f>ROUND(E35*P35,2)</f>
        <v>0</v>
      </c>
      <c r="R35" s="230"/>
      <c r="S35" s="230" t="s">
        <v>150</v>
      </c>
      <c r="T35" s="230" t="s">
        <v>150</v>
      </c>
      <c r="U35" s="230">
        <v>18.8</v>
      </c>
      <c r="V35" s="230">
        <f>ROUND(E35*U35,2)</f>
        <v>2.98</v>
      </c>
      <c r="W35" s="230"/>
      <c r="X35" s="230" t="s">
        <v>151</v>
      </c>
      <c r="Y35" s="230" t="s">
        <v>152</v>
      </c>
      <c r="Z35" s="210"/>
      <c r="AA35" s="210"/>
      <c r="AB35" s="210"/>
      <c r="AC35" s="210"/>
      <c r="AD35" s="210"/>
      <c r="AE35" s="210"/>
      <c r="AF35" s="210"/>
      <c r="AG35" s="210" t="s">
        <v>153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57" t="s">
        <v>195</v>
      </c>
      <c r="D36" s="232"/>
      <c r="E36" s="233">
        <v>0.14399999999999999</v>
      </c>
      <c r="F36" s="230"/>
      <c r="G36" s="230"/>
      <c r="H36" s="230"/>
      <c r="I36" s="230"/>
      <c r="J36" s="230"/>
      <c r="K36" s="230"/>
      <c r="L36" s="230"/>
      <c r="M36" s="230"/>
      <c r="N36" s="229"/>
      <c r="O36" s="229"/>
      <c r="P36" s="229"/>
      <c r="Q36" s="229"/>
      <c r="R36" s="230"/>
      <c r="S36" s="230"/>
      <c r="T36" s="230"/>
      <c r="U36" s="230"/>
      <c r="V36" s="230"/>
      <c r="W36" s="230"/>
      <c r="X36" s="230"/>
      <c r="Y36" s="230"/>
      <c r="Z36" s="210"/>
      <c r="AA36" s="210"/>
      <c r="AB36" s="210"/>
      <c r="AC36" s="210"/>
      <c r="AD36" s="210"/>
      <c r="AE36" s="210"/>
      <c r="AF36" s="210"/>
      <c r="AG36" s="210" t="s">
        <v>155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27"/>
      <c r="B37" s="228"/>
      <c r="C37" s="257" t="s">
        <v>196</v>
      </c>
      <c r="D37" s="232"/>
      <c r="E37" s="233">
        <v>1.44E-2</v>
      </c>
      <c r="F37" s="230"/>
      <c r="G37" s="230"/>
      <c r="H37" s="230"/>
      <c r="I37" s="230"/>
      <c r="J37" s="230"/>
      <c r="K37" s="230"/>
      <c r="L37" s="230"/>
      <c r="M37" s="230"/>
      <c r="N37" s="229"/>
      <c r="O37" s="229"/>
      <c r="P37" s="229"/>
      <c r="Q37" s="229"/>
      <c r="R37" s="230"/>
      <c r="S37" s="230"/>
      <c r="T37" s="230"/>
      <c r="U37" s="230"/>
      <c r="V37" s="230"/>
      <c r="W37" s="230"/>
      <c r="X37" s="230"/>
      <c r="Y37" s="230"/>
      <c r="Z37" s="210"/>
      <c r="AA37" s="210"/>
      <c r="AB37" s="210"/>
      <c r="AC37" s="210"/>
      <c r="AD37" s="210"/>
      <c r="AE37" s="210"/>
      <c r="AF37" s="210"/>
      <c r="AG37" s="210" t="s">
        <v>155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9">
        <v>15</v>
      </c>
      <c r="B38" s="250" t="s">
        <v>197</v>
      </c>
      <c r="C38" s="258" t="s">
        <v>198</v>
      </c>
      <c r="D38" s="251" t="s">
        <v>199</v>
      </c>
      <c r="E38" s="252">
        <v>11</v>
      </c>
      <c r="F38" s="253"/>
      <c r="G38" s="254">
        <f>ROUND(E38*F38,2)</f>
        <v>0</v>
      </c>
      <c r="H38" s="231"/>
      <c r="I38" s="230">
        <f>ROUND(E38*H38,2)</f>
        <v>0</v>
      </c>
      <c r="J38" s="231"/>
      <c r="K38" s="230">
        <f>ROUND(E38*J38,2)</f>
        <v>0</v>
      </c>
      <c r="L38" s="230">
        <v>21</v>
      </c>
      <c r="M38" s="230">
        <f>G38*(1+L38/100)</f>
        <v>0</v>
      </c>
      <c r="N38" s="229">
        <v>1.6000000000000001E-4</v>
      </c>
      <c r="O38" s="229">
        <f>ROUND(E38*N38,2)</f>
        <v>0</v>
      </c>
      <c r="P38" s="229">
        <v>0</v>
      </c>
      <c r="Q38" s="229">
        <f>ROUND(E38*P38,2)</f>
        <v>0</v>
      </c>
      <c r="R38" s="230"/>
      <c r="S38" s="230" t="s">
        <v>150</v>
      </c>
      <c r="T38" s="230" t="s">
        <v>150</v>
      </c>
      <c r="U38" s="230">
        <v>0.94</v>
      </c>
      <c r="V38" s="230">
        <f>ROUND(E38*U38,2)</f>
        <v>10.34</v>
      </c>
      <c r="W38" s="230"/>
      <c r="X38" s="230" t="s">
        <v>151</v>
      </c>
      <c r="Y38" s="230" t="s">
        <v>152</v>
      </c>
      <c r="Z38" s="210"/>
      <c r="AA38" s="210"/>
      <c r="AB38" s="210"/>
      <c r="AC38" s="210"/>
      <c r="AD38" s="210"/>
      <c r="AE38" s="210"/>
      <c r="AF38" s="210"/>
      <c r="AG38" s="210" t="s">
        <v>153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2.5" outlineLevel="1" x14ac:dyDescent="0.2">
      <c r="A39" s="243">
        <v>16</v>
      </c>
      <c r="B39" s="244" t="s">
        <v>200</v>
      </c>
      <c r="C39" s="256" t="s">
        <v>201</v>
      </c>
      <c r="D39" s="245" t="s">
        <v>179</v>
      </c>
      <c r="E39" s="246">
        <v>9.5254999999999992</v>
      </c>
      <c r="F39" s="247"/>
      <c r="G39" s="248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0.10442</v>
      </c>
      <c r="O39" s="229">
        <f>ROUND(E39*N39,2)</f>
        <v>0.99</v>
      </c>
      <c r="P39" s="229">
        <v>0</v>
      </c>
      <c r="Q39" s="229">
        <f>ROUND(E39*P39,2)</f>
        <v>0</v>
      </c>
      <c r="R39" s="230"/>
      <c r="S39" s="230" t="s">
        <v>150</v>
      </c>
      <c r="T39" s="230" t="s">
        <v>150</v>
      </c>
      <c r="U39" s="230">
        <v>0.57299999999999995</v>
      </c>
      <c r="V39" s="230">
        <f>ROUND(E39*U39,2)</f>
        <v>5.46</v>
      </c>
      <c r="W39" s="230"/>
      <c r="X39" s="230" t="s">
        <v>151</v>
      </c>
      <c r="Y39" s="230" t="s">
        <v>152</v>
      </c>
      <c r="Z39" s="210"/>
      <c r="AA39" s="210"/>
      <c r="AB39" s="210"/>
      <c r="AC39" s="210"/>
      <c r="AD39" s="210"/>
      <c r="AE39" s="210"/>
      <c r="AF39" s="210"/>
      <c r="AG39" s="210" t="s">
        <v>153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27"/>
      <c r="B40" s="228"/>
      <c r="C40" s="257" t="s">
        <v>202</v>
      </c>
      <c r="D40" s="232"/>
      <c r="E40" s="233">
        <v>9.5254999999999992</v>
      </c>
      <c r="F40" s="230"/>
      <c r="G40" s="230"/>
      <c r="H40" s="230"/>
      <c r="I40" s="230"/>
      <c r="J40" s="230"/>
      <c r="K40" s="230"/>
      <c r="L40" s="230"/>
      <c r="M40" s="230"/>
      <c r="N40" s="229"/>
      <c r="O40" s="229"/>
      <c r="P40" s="229"/>
      <c r="Q40" s="229"/>
      <c r="R40" s="230"/>
      <c r="S40" s="230"/>
      <c r="T40" s="230"/>
      <c r="U40" s="230"/>
      <c r="V40" s="230"/>
      <c r="W40" s="230"/>
      <c r="X40" s="230"/>
      <c r="Y40" s="230"/>
      <c r="Z40" s="210"/>
      <c r="AA40" s="210"/>
      <c r="AB40" s="210"/>
      <c r="AC40" s="210"/>
      <c r="AD40" s="210"/>
      <c r="AE40" s="210"/>
      <c r="AF40" s="210"/>
      <c r="AG40" s="210" t="s">
        <v>155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3">
        <v>17</v>
      </c>
      <c r="B41" s="244" t="s">
        <v>203</v>
      </c>
      <c r="C41" s="256" t="s">
        <v>204</v>
      </c>
      <c r="D41" s="245" t="s">
        <v>205</v>
      </c>
      <c r="E41" s="246">
        <v>6.37</v>
      </c>
      <c r="F41" s="247"/>
      <c r="G41" s="248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8.0000000000000007E-5</v>
      </c>
      <c r="O41" s="229">
        <f>ROUND(E41*N41,2)</f>
        <v>0</v>
      </c>
      <c r="P41" s="229">
        <v>0</v>
      </c>
      <c r="Q41" s="229">
        <f>ROUND(E41*P41,2)</f>
        <v>0</v>
      </c>
      <c r="R41" s="230"/>
      <c r="S41" s="230" t="s">
        <v>150</v>
      </c>
      <c r="T41" s="230" t="s">
        <v>150</v>
      </c>
      <c r="U41" s="230">
        <v>0.18</v>
      </c>
      <c r="V41" s="230">
        <f>ROUND(E41*U41,2)</f>
        <v>1.1499999999999999</v>
      </c>
      <c r="W41" s="230"/>
      <c r="X41" s="230" t="s">
        <v>151</v>
      </c>
      <c r="Y41" s="230" t="s">
        <v>152</v>
      </c>
      <c r="Z41" s="210"/>
      <c r="AA41" s="210"/>
      <c r="AB41" s="210"/>
      <c r="AC41" s="210"/>
      <c r="AD41" s="210"/>
      <c r="AE41" s="210"/>
      <c r="AF41" s="210"/>
      <c r="AG41" s="210" t="s">
        <v>153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27"/>
      <c r="B42" s="228"/>
      <c r="C42" s="257" t="s">
        <v>206</v>
      </c>
      <c r="D42" s="232"/>
      <c r="E42" s="233">
        <v>6.37</v>
      </c>
      <c r="F42" s="230"/>
      <c r="G42" s="230"/>
      <c r="H42" s="230"/>
      <c r="I42" s="230"/>
      <c r="J42" s="230"/>
      <c r="K42" s="230"/>
      <c r="L42" s="230"/>
      <c r="M42" s="230"/>
      <c r="N42" s="229"/>
      <c r="O42" s="229"/>
      <c r="P42" s="229"/>
      <c r="Q42" s="229"/>
      <c r="R42" s="230"/>
      <c r="S42" s="230"/>
      <c r="T42" s="230"/>
      <c r="U42" s="230"/>
      <c r="V42" s="230"/>
      <c r="W42" s="230"/>
      <c r="X42" s="230"/>
      <c r="Y42" s="230"/>
      <c r="Z42" s="210"/>
      <c r="AA42" s="210"/>
      <c r="AB42" s="210"/>
      <c r="AC42" s="210"/>
      <c r="AD42" s="210"/>
      <c r="AE42" s="210"/>
      <c r="AF42" s="210"/>
      <c r="AG42" s="210" t="s">
        <v>155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2.5" outlineLevel="1" x14ac:dyDescent="0.2">
      <c r="A43" s="243">
        <v>18</v>
      </c>
      <c r="B43" s="244" t="s">
        <v>207</v>
      </c>
      <c r="C43" s="256" t="s">
        <v>208</v>
      </c>
      <c r="D43" s="245" t="s">
        <v>205</v>
      </c>
      <c r="E43" s="246">
        <v>7.35</v>
      </c>
      <c r="F43" s="247"/>
      <c r="G43" s="248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1.0200000000000001E-3</v>
      </c>
      <c r="O43" s="229">
        <f>ROUND(E43*N43,2)</f>
        <v>0.01</v>
      </c>
      <c r="P43" s="229">
        <v>0</v>
      </c>
      <c r="Q43" s="229">
        <f>ROUND(E43*P43,2)</f>
        <v>0</v>
      </c>
      <c r="R43" s="230"/>
      <c r="S43" s="230" t="s">
        <v>150</v>
      </c>
      <c r="T43" s="230" t="s">
        <v>150</v>
      </c>
      <c r="U43" s="230">
        <v>0.223</v>
      </c>
      <c r="V43" s="230">
        <f>ROUND(E43*U43,2)</f>
        <v>1.64</v>
      </c>
      <c r="W43" s="230"/>
      <c r="X43" s="230" t="s">
        <v>151</v>
      </c>
      <c r="Y43" s="230" t="s">
        <v>152</v>
      </c>
      <c r="Z43" s="210"/>
      <c r="AA43" s="210"/>
      <c r="AB43" s="210"/>
      <c r="AC43" s="210"/>
      <c r="AD43" s="210"/>
      <c r="AE43" s="210"/>
      <c r="AF43" s="210"/>
      <c r="AG43" s="210" t="s">
        <v>153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27"/>
      <c r="B44" s="228"/>
      <c r="C44" s="257" t="s">
        <v>209</v>
      </c>
      <c r="D44" s="232"/>
      <c r="E44" s="233">
        <v>7.35</v>
      </c>
      <c r="F44" s="230"/>
      <c r="G44" s="230"/>
      <c r="H44" s="230"/>
      <c r="I44" s="230"/>
      <c r="J44" s="230"/>
      <c r="K44" s="230"/>
      <c r="L44" s="230"/>
      <c r="M44" s="230"/>
      <c r="N44" s="229"/>
      <c r="O44" s="229"/>
      <c r="P44" s="229"/>
      <c r="Q44" s="229"/>
      <c r="R44" s="230"/>
      <c r="S44" s="230"/>
      <c r="T44" s="230"/>
      <c r="U44" s="230"/>
      <c r="V44" s="230"/>
      <c r="W44" s="230"/>
      <c r="X44" s="230"/>
      <c r="Y44" s="230"/>
      <c r="Z44" s="210"/>
      <c r="AA44" s="210"/>
      <c r="AB44" s="210"/>
      <c r="AC44" s="210"/>
      <c r="AD44" s="210"/>
      <c r="AE44" s="210"/>
      <c r="AF44" s="210"/>
      <c r="AG44" s="210" t="s">
        <v>155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3">
        <v>19</v>
      </c>
      <c r="B45" s="244" t="s">
        <v>210</v>
      </c>
      <c r="C45" s="256" t="s">
        <v>211</v>
      </c>
      <c r="D45" s="245" t="s">
        <v>199</v>
      </c>
      <c r="E45" s="246">
        <v>2</v>
      </c>
      <c r="F45" s="247"/>
      <c r="G45" s="248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212</v>
      </c>
      <c r="T45" s="230" t="s">
        <v>213</v>
      </c>
      <c r="U45" s="230">
        <v>0</v>
      </c>
      <c r="V45" s="230">
        <f>ROUND(E45*U45,2)</f>
        <v>0</v>
      </c>
      <c r="W45" s="230"/>
      <c r="X45" s="230" t="s">
        <v>151</v>
      </c>
      <c r="Y45" s="230" t="s">
        <v>152</v>
      </c>
      <c r="Z45" s="210"/>
      <c r="AA45" s="210"/>
      <c r="AB45" s="210"/>
      <c r="AC45" s="210"/>
      <c r="AD45" s="210"/>
      <c r="AE45" s="210"/>
      <c r="AF45" s="210"/>
      <c r="AG45" s="210" t="s">
        <v>153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27"/>
      <c r="B46" s="228"/>
      <c r="C46" s="257" t="s">
        <v>214</v>
      </c>
      <c r="D46" s="232"/>
      <c r="E46" s="233">
        <v>2</v>
      </c>
      <c r="F46" s="230"/>
      <c r="G46" s="230"/>
      <c r="H46" s="230"/>
      <c r="I46" s="230"/>
      <c r="J46" s="230"/>
      <c r="K46" s="230"/>
      <c r="L46" s="230"/>
      <c r="M46" s="230"/>
      <c r="N46" s="229"/>
      <c r="O46" s="229"/>
      <c r="P46" s="229"/>
      <c r="Q46" s="229"/>
      <c r="R46" s="230"/>
      <c r="S46" s="230"/>
      <c r="T46" s="230"/>
      <c r="U46" s="230"/>
      <c r="V46" s="230"/>
      <c r="W46" s="230"/>
      <c r="X46" s="230"/>
      <c r="Y46" s="230"/>
      <c r="Z46" s="210"/>
      <c r="AA46" s="210"/>
      <c r="AB46" s="210"/>
      <c r="AC46" s="210"/>
      <c r="AD46" s="210"/>
      <c r="AE46" s="210"/>
      <c r="AF46" s="210"/>
      <c r="AG46" s="210" t="s">
        <v>155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3">
        <v>20</v>
      </c>
      <c r="B47" s="244" t="s">
        <v>215</v>
      </c>
      <c r="C47" s="256" t="s">
        <v>216</v>
      </c>
      <c r="D47" s="245" t="s">
        <v>199</v>
      </c>
      <c r="E47" s="246">
        <v>1</v>
      </c>
      <c r="F47" s="247"/>
      <c r="G47" s="248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212</v>
      </c>
      <c r="T47" s="230" t="s">
        <v>213</v>
      </c>
      <c r="U47" s="230">
        <v>0</v>
      </c>
      <c r="V47" s="230">
        <f>ROUND(E47*U47,2)</f>
        <v>0</v>
      </c>
      <c r="W47" s="230"/>
      <c r="X47" s="230" t="s">
        <v>151</v>
      </c>
      <c r="Y47" s="230" t="s">
        <v>152</v>
      </c>
      <c r="Z47" s="210"/>
      <c r="AA47" s="210"/>
      <c r="AB47" s="210"/>
      <c r="AC47" s="210"/>
      <c r="AD47" s="210"/>
      <c r="AE47" s="210"/>
      <c r="AF47" s="210"/>
      <c r="AG47" s="210" t="s">
        <v>153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27"/>
      <c r="B48" s="228"/>
      <c r="C48" s="257" t="s">
        <v>217</v>
      </c>
      <c r="D48" s="232"/>
      <c r="E48" s="233">
        <v>1</v>
      </c>
      <c r="F48" s="230"/>
      <c r="G48" s="230"/>
      <c r="H48" s="230"/>
      <c r="I48" s="230"/>
      <c r="J48" s="230"/>
      <c r="K48" s="230"/>
      <c r="L48" s="230"/>
      <c r="M48" s="230"/>
      <c r="N48" s="229"/>
      <c r="O48" s="229"/>
      <c r="P48" s="229"/>
      <c r="Q48" s="229"/>
      <c r="R48" s="230"/>
      <c r="S48" s="230"/>
      <c r="T48" s="230"/>
      <c r="U48" s="230"/>
      <c r="V48" s="230"/>
      <c r="W48" s="230"/>
      <c r="X48" s="230"/>
      <c r="Y48" s="230"/>
      <c r="Z48" s="210"/>
      <c r="AA48" s="210"/>
      <c r="AB48" s="210"/>
      <c r="AC48" s="210"/>
      <c r="AD48" s="210"/>
      <c r="AE48" s="210"/>
      <c r="AF48" s="210"/>
      <c r="AG48" s="210" t="s">
        <v>155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3">
        <v>21</v>
      </c>
      <c r="B49" s="244" t="s">
        <v>218</v>
      </c>
      <c r="C49" s="256" t="s">
        <v>219</v>
      </c>
      <c r="D49" s="245" t="s">
        <v>199</v>
      </c>
      <c r="E49" s="246">
        <v>1</v>
      </c>
      <c r="F49" s="247"/>
      <c r="G49" s="248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212</v>
      </c>
      <c r="T49" s="230" t="s">
        <v>213</v>
      </c>
      <c r="U49" s="230">
        <v>0</v>
      </c>
      <c r="V49" s="230">
        <f>ROUND(E49*U49,2)</f>
        <v>0</v>
      </c>
      <c r="W49" s="230"/>
      <c r="X49" s="230" t="s">
        <v>151</v>
      </c>
      <c r="Y49" s="230" t="s">
        <v>152</v>
      </c>
      <c r="Z49" s="210"/>
      <c r="AA49" s="210"/>
      <c r="AB49" s="210"/>
      <c r="AC49" s="210"/>
      <c r="AD49" s="210"/>
      <c r="AE49" s="210"/>
      <c r="AF49" s="210"/>
      <c r="AG49" s="210" t="s">
        <v>153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27"/>
      <c r="B50" s="228"/>
      <c r="C50" s="257" t="s">
        <v>220</v>
      </c>
      <c r="D50" s="232"/>
      <c r="E50" s="233">
        <v>1</v>
      </c>
      <c r="F50" s="230"/>
      <c r="G50" s="230"/>
      <c r="H50" s="230"/>
      <c r="I50" s="230"/>
      <c r="J50" s="230"/>
      <c r="K50" s="230"/>
      <c r="L50" s="230"/>
      <c r="M50" s="230"/>
      <c r="N50" s="229"/>
      <c r="O50" s="229"/>
      <c r="P50" s="229"/>
      <c r="Q50" s="229"/>
      <c r="R50" s="230"/>
      <c r="S50" s="230"/>
      <c r="T50" s="230"/>
      <c r="U50" s="230"/>
      <c r="V50" s="230"/>
      <c r="W50" s="230"/>
      <c r="X50" s="230"/>
      <c r="Y50" s="230"/>
      <c r="Z50" s="210"/>
      <c r="AA50" s="210"/>
      <c r="AB50" s="210"/>
      <c r="AC50" s="210"/>
      <c r="AD50" s="210"/>
      <c r="AE50" s="210"/>
      <c r="AF50" s="210"/>
      <c r="AG50" s="210" t="s">
        <v>155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3">
        <v>22</v>
      </c>
      <c r="B51" s="244" t="s">
        <v>221</v>
      </c>
      <c r="C51" s="256" t="s">
        <v>222</v>
      </c>
      <c r="D51" s="245" t="s">
        <v>199</v>
      </c>
      <c r="E51" s="246">
        <v>1</v>
      </c>
      <c r="F51" s="247"/>
      <c r="G51" s="248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0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212</v>
      </c>
      <c r="T51" s="230" t="s">
        <v>213</v>
      </c>
      <c r="U51" s="230">
        <v>0</v>
      </c>
      <c r="V51" s="230">
        <f>ROUND(E51*U51,2)</f>
        <v>0</v>
      </c>
      <c r="W51" s="230"/>
      <c r="X51" s="230" t="s">
        <v>151</v>
      </c>
      <c r="Y51" s="230" t="s">
        <v>152</v>
      </c>
      <c r="Z51" s="210"/>
      <c r="AA51" s="210"/>
      <c r="AB51" s="210"/>
      <c r="AC51" s="210"/>
      <c r="AD51" s="210"/>
      <c r="AE51" s="210"/>
      <c r="AF51" s="210"/>
      <c r="AG51" s="210" t="s">
        <v>153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27"/>
      <c r="B52" s="228"/>
      <c r="C52" s="257" t="s">
        <v>220</v>
      </c>
      <c r="D52" s="232"/>
      <c r="E52" s="233">
        <v>1</v>
      </c>
      <c r="F52" s="230"/>
      <c r="G52" s="230"/>
      <c r="H52" s="230"/>
      <c r="I52" s="230"/>
      <c r="J52" s="230"/>
      <c r="K52" s="230"/>
      <c r="L52" s="230"/>
      <c r="M52" s="230"/>
      <c r="N52" s="229"/>
      <c r="O52" s="229"/>
      <c r="P52" s="229"/>
      <c r="Q52" s="229"/>
      <c r="R52" s="230"/>
      <c r="S52" s="230"/>
      <c r="T52" s="230"/>
      <c r="U52" s="230"/>
      <c r="V52" s="230"/>
      <c r="W52" s="230"/>
      <c r="X52" s="230"/>
      <c r="Y52" s="230"/>
      <c r="Z52" s="210"/>
      <c r="AA52" s="210"/>
      <c r="AB52" s="210"/>
      <c r="AC52" s="210"/>
      <c r="AD52" s="210"/>
      <c r="AE52" s="210"/>
      <c r="AF52" s="210"/>
      <c r="AG52" s="210" t="s">
        <v>155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9">
        <v>23</v>
      </c>
      <c r="B53" s="250" t="s">
        <v>223</v>
      </c>
      <c r="C53" s="258" t="s">
        <v>224</v>
      </c>
      <c r="D53" s="251" t="s">
        <v>199</v>
      </c>
      <c r="E53" s="252">
        <v>4</v>
      </c>
      <c r="F53" s="253"/>
      <c r="G53" s="254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0</v>
      </c>
      <c r="O53" s="229">
        <f>ROUND(E53*N53,2)</f>
        <v>0</v>
      </c>
      <c r="P53" s="229">
        <v>0</v>
      </c>
      <c r="Q53" s="229">
        <f>ROUND(E53*P53,2)</f>
        <v>0</v>
      </c>
      <c r="R53" s="230"/>
      <c r="S53" s="230" t="s">
        <v>212</v>
      </c>
      <c r="T53" s="230" t="s">
        <v>213</v>
      </c>
      <c r="U53" s="230">
        <v>0</v>
      </c>
      <c r="V53" s="230">
        <f>ROUND(E53*U53,2)</f>
        <v>0</v>
      </c>
      <c r="W53" s="230"/>
      <c r="X53" s="230" t="s">
        <v>151</v>
      </c>
      <c r="Y53" s="230" t="s">
        <v>152</v>
      </c>
      <c r="Z53" s="210"/>
      <c r="AA53" s="210"/>
      <c r="AB53" s="210"/>
      <c r="AC53" s="210"/>
      <c r="AD53" s="210"/>
      <c r="AE53" s="210"/>
      <c r="AF53" s="210"/>
      <c r="AG53" s="210" t="s">
        <v>153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9">
        <v>24</v>
      </c>
      <c r="B54" s="250" t="s">
        <v>225</v>
      </c>
      <c r="C54" s="258" t="s">
        <v>226</v>
      </c>
      <c r="D54" s="251" t="s">
        <v>227</v>
      </c>
      <c r="E54" s="252">
        <v>2</v>
      </c>
      <c r="F54" s="253"/>
      <c r="G54" s="254">
        <f>ROUND(E54*F54,2)</f>
        <v>0</v>
      </c>
      <c r="H54" s="231"/>
      <c r="I54" s="230">
        <f>ROUND(E54*H54,2)</f>
        <v>0</v>
      </c>
      <c r="J54" s="231"/>
      <c r="K54" s="230">
        <f>ROUND(E54*J54,2)</f>
        <v>0</v>
      </c>
      <c r="L54" s="230">
        <v>21</v>
      </c>
      <c r="M54" s="230">
        <f>G54*(1+L54/100)</f>
        <v>0</v>
      </c>
      <c r="N54" s="229">
        <v>0</v>
      </c>
      <c r="O54" s="229">
        <f>ROUND(E54*N54,2)</f>
        <v>0</v>
      </c>
      <c r="P54" s="229">
        <v>0</v>
      </c>
      <c r="Q54" s="229">
        <f>ROUND(E54*P54,2)</f>
        <v>0</v>
      </c>
      <c r="R54" s="230" t="s">
        <v>228</v>
      </c>
      <c r="S54" s="230" t="s">
        <v>150</v>
      </c>
      <c r="T54" s="230" t="s">
        <v>150</v>
      </c>
      <c r="U54" s="230">
        <v>1</v>
      </c>
      <c r="V54" s="230">
        <f>ROUND(E54*U54,2)</f>
        <v>2</v>
      </c>
      <c r="W54" s="230"/>
      <c r="X54" s="230" t="s">
        <v>229</v>
      </c>
      <c r="Y54" s="230" t="s">
        <v>152</v>
      </c>
      <c r="Z54" s="210"/>
      <c r="AA54" s="210"/>
      <c r="AB54" s="210"/>
      <c r="AC54" s="210"/>
      <c r="AD54" s="210"/>
      <c r="AE54" s="210"/>
      <c r="AF54" s="210"/>
      <c r="AG54" s="210" t="s">
        <v>230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2.5" outlineLevel="1" x14ac:dyDescent="0.2">
      <c r="A55" s="243">
        <v>25</v>
      </c>
      <c r="B55" s="244" t="s">
        <v>231</v>
      </c>
      <c r="C55" s="256" t="s">
        <v>232</v>
      </c>
      <c r="D55" s="245" t="s">
        <v>233</v>
      </c>
      <c r="E55" s="246">
        <v>29.315519999999999</v>
      </c>
      <c r="F55" s="247"/>
      <c r="G55" s="248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1E-3</v>
      </c>
      <c r="O55" s="229">
        <f>ROUND(E55*N55,2)</f>
        <v>0.03</v>
      </c>
      <c r="P55" s="229">
        <v>0</v>
      </c>
      <c r="Q55" s="229">
        <f>ROUND(E55*P55,2)</f>
        <v>0</v>
      </c>
      <c r="R55" s="230" t="s">
        <v>234</v>
      </c>
      <c r="S55" s="230" t="s">
        <v>150</v>
      </c>
      <c r="T55" s="230" t="s">
        <v>150</v>
      </c>
      <c r="U55" s="230">
        <v>0</v>
      </c>
      <c r="V55" s="230">
        <f>ROUND(E55*U55,2)</f>
        <v>0</v>
      </c>
      <c r="W55" s="230"/>
      <c r="X55" s="230" t="s">
        <v>235</v>
      </c>
      <c r="Y55" s="230" t="s">
        <v>152</v>
      </c>
      <c r="Z55" s="210"/>
      <c r="AA55" s="210"/>
      <c r="AB55" s="210"/>
      <c r="AC55" s="210"/>
      <c r="AD55" s="210"/>
      <c r="AE55" s="210"/>
      <c r="AF55" s="210"/>
      <c r="AG55" s="210" t="s">
        <v>236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27"/>
      <c r="B56" s="228"/>
      <c r="C56" s="257" t="s">
        <v>237</v>
      </c>
      <c r="D56" s="232"/>
      <c r="E56" s="233">
        <v>29.315519999999999</v>
      </c>
      <c r="F56" s="230"/>
      <c r="G56" s="230"/>
      <c r="H56" s="230"/>
      <c r="I56" s="230"/>
      <c r="J56" s="230"/>
      <c r="K56" s="230"/>
      <c r="L56" s="230"/>
      <c r="M56" s="230"/>
      <c r="N56" s="229"/>
      <c r="O56" s="229"/>
      <c r="P56" s="229"/>
      <c r="Q56" s="229"/>
      <c r="R56" s="230"/>
      <c r="S56" s="230"/>
      <c r="T56" s="230"/>
      <c r="U56" s="230"/>
      <c r="V56" s="230"/>
      <c r="W56" s="230"/>
      <c r="X56" s="230"/>
      <c r="Y56" s="230"/>
      <c r="Z56" s="210"/>
      <c r="AA56" s="210"/>
      <c r="AB56" s="210"/>
      <c r="AC56" s="210"/>
      <c r="AD56" s="210"/>
      <c r="AE56" s="210"/>
      <c r="AF56" s="210"/>
      <c r="AG56" s="210" t="s">
        <v>155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43">
        <v>26</v>
      </c>
      <c r="B57" s="244" t="s">
        <v>238</v>
      </c>
      <c r="C57" s="256" t="s">
        <v>239</v>
      </c>
      <c r="D57" s="245" t="s">
        <v>205</v>
      </c>
      <c r="E57" s="246">
        <v>3.024</v>
      </c>
      <c r="F57" s="247"/>
      <c r="G57" s="248">
        <f>ROUND(E57*F57,2)</f>
        <v>0</v>
      </c>
      <c r="H57" s="231"/>
      <c r="I57" s="230">
        <f>ROUND(E57*H57,2)</f>
        <v>0</v>
      </c>
      <c r="J57" s="231"/>
      <c r="K57" s="230">
        <f>ROUND(E57*J57,2)</f>
        <v>0</v>
      </c>
      <c r="L57" s="230">
        <v>21</v>
      </c>
      <c r="M57" s="230">
        <f>G57*(1+L57/100)</f>
        <v>0</v>
      </c>
      <c r="N57" s="229">
        <v>7.2000000000000005E-4</v>
      </c>
      <c r="O57" s="229">
        <f>ROUND(E57*N57,2)</f>
        <v>0</v>
      </c>
      <c r="P57" s="229">
        <v>0</v>
      </c>
      <c r="Q57" s="229">
        <f>ROUND(E57*P57,2)</f>
        <v>0</v>
      </c>
      <c r="R57" s="230" t="s">
        <v>234</v>
      </c>
      <c r="S57" s="230" t="s">
        <v>150</v>
      </c>
      <c r="T57" s="230" t="s">
        <v>150</v>
      </c>
      <c r="U57" s="230">
        <v>0</v>
      </c>
      <c r="V57" s="230">
        <f>ROUND(E57*U57,2)</f>
        <v>0</v>
      </c>
      <c r="W57" s="230"/>
      <c r="X57" s="230" t="s">
        <v>235</v>
      </c>
      <c r="Y57" s="230" t="s">
        <v>152</v>
      </c>
      <c r="Z57" s="210"/>
      <c r="AA57" s="210"/>
      <c r="AB57" s="210"/>
      <c r="AC57" s="210"/>
      <c r="AD57" s="210"/>
      <c r="AE57" s="210"/>
      <c r="AF57" s="210"/>
      <c r="AG57" s="210" t="s">
        <v>236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27"/>
      <c r="B58" s="228"/>
      <c r="C58" s="257" t="s">
        <v>240</v>
      </c>
      <c r="D58" s="232"/>
      <c r="E58" s="233">
        <v>3.024</v>
      </c>
      <c r="F58" s="230"/>
      <c r="G58" s="230"/>
      <c r="H58" s="230"/>
      <c r="I58" s="230"/>
      <c r="J58" s="230"/>
      <c r="K58" s="230"/>
      <c r="L58" s="230"/>
      <c r="M58" s="230"/>
      <c r="N58" s="229"/>
      <c r="O58" s="229"/>
      <c r="P58" s="229"/>
      <c r="Q58" s="229"/>
      <c r="R58" s="230"/>
      <c r="S58" s="230"/>
      <c r="T58" s="230"/>
      <c r="U58" s="230"/>
      <c r="V58" s="230"/>
      <c r="W58" s="230"/>
      <c r="X58" s="230"/>
      <c r="Y58" s="230"/>
      <c r="Z58" s="210"/>
      <c r="AA58" s="210"/>
      <c r="AB58" s="210"/>
      <c r="AC58" s="210"/>
      <c r="AD58" s="210"/>
      <c r="AE58" s="210"/>
      <c r="AF58" s="210"/>
      <c r="AG58" s="210" t="s">
        <v>155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49">
        <v>27</v>
      </c>
      <c r="B59" s="250" t="s">
        <v>241</v>
      </c>
      <c r="C59" s="258" t="s">
        <v>242</v>
      </c>
      <c r="D59" s="251" t="s">
        <v>199</v>
      </c>
      <c r="E59" s="252">
        <v>6</v>
      </c>
      <c r="F59" s="253"/>
      <c r="G59" s="254">
        <f>ROUND(E59*F59,2)</f>
        <v>0</v>
      </c>
      <c r="H59" s="231"/>
      <c r="I59" s="230">
        <f>ROUND(E59*H59,2)</f>
        <v>0</v>
      </c>
      <c r="J59" s="231"/>
      <c r="K59" s="230">
        <f>ROUND(E59*J59,2)</f>
        <v>0</v>
      </c>
      <c r="L59" s="230">
        <v>21</v>
      </c>
      <c r="M59" s="230">
        <f>G59*(1+L59/100)</f>
        <v>0</v>
      </c>
      <c r="N59" s="229">
        <v>0</v>
      </c>
      <c r="O59" s="229">
        <f>ROUND(E59*N59,2)</f>
        <v>0</v>
      </c>
      <c r="P59" s="229">
        <v>0</v>
      </c>
      <c r="Q59" s="229">
        <f>ROUND(E59*P59,2)</f>
        <v>0</v>
      </c>
      <c r="R59" s="230"/>
      <c r="S59" s="230" t="s">
        <v>212</v>
      </c>
      <c r="T59" s="230" t="s">
        <v>213</v>
      </c>
      <c r="U59" s="230">
        <v>0</v>
      </c>
      <c r="V59" s="230">
        <f>ROUND(E59*U59,2)</f>
        <v>0</v>
      </c>
      <c r="W59" s="230"/>
      <c r="X59" s="230" t="s">
        <v>235</v>
      </c>
      <c r="Y59" s="230" t="s">
        <v>152</v>
      </c>
      <c r="Z59" s="210"/>
      <c r="AA59" s="210"/>
      <c r="AB59" s="210"/>
      <c r="AC59" s="210"/>
      <c r="AD59" s="210"/>
      <c r="AE59" s="210"/>
      <c r="AF59" s="210"/>
      <c r="AG59" s="210" t="s">
        <v>236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9">
        <v>28</v>
      </c>
      <c r="B60" s="250" t="s">
        <v>243</v>
      </c>
      <c r="C60" s="258" t="s">
        <v>244</v>
      </c>
      <c r="D60" s="251" t="s">
        <v>199</v>
      </c>
      <c r="E60" s="252">
        <v>1</v>
      </c>
      <c r="F60" s="253"/>
      <c r="G60" s="254">
        <f>ROUND(E60*F60,2)</f>
        <v>0</v>
      </c>
      <c r="H60" s="231"/>
      <c r="I60" s="230">
        <f>ROUND(E60*H60,2)</f>
        <v>0</v>
      </c>
      <c r="J60" s="231"/>
      <c r="K60" s="230">
        <f>ROUND(E60*J60,2)</f>
        <v>0</v>
      </c>
      <c r="L60" s="230">
        <v>21</v>
      </c>
      <c r="M60" s="230">
        <f>G60*(1+L60/100)</f>
        <v>0</v>
      </c>
      <c r="N60" s="229">
        <v>0</v>
      </c>
      <c r="O60" s="229">
        <f>ROUND(E60*N60,2)</f>
        <v>0</v>
      </c>
      <c r="P60" s="229">
        <v>0</v>
      </c>
      <c r="Q60" s="229">
        <f>ROUND(E60*P60,2)</f>
        <v>0</v>
      </c>
      <c r="R60" s="230"/>
      <c r="S60" s="230" t="s">
        <v>212</v>
      </c>
      <c r="T60" s="230" t="s">
        <v>213</v>
      </c>
      <c r="U60" s="230">
        <v>0</v>
      </c>
      <c r="V60" s="230">
        <f>ROUND(E60*U60,2)</f>
        <v>0</v>
      </c>
      <c r="W60" s="230"/>
      <c r="X60" s="230" t="s">
        <v>235</v>
      </c>
      <c r="Y60" s="230" t="s">
        <v>152</v>
      </c>
      <c r="Z60" s="210"/>
      <c r="AA60" s="210"/>
      <c r="AB60" s="210"/>
      <c r="AC60" s="210"/>
      <c r="AD60" s="210"/>
      <c r="AE60" s="210"/>
      <c r="AF60" s="210"/>
      <c r="AG60" s="210" t="s">
        <v>236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49">
        <v>29</v>
      </c>
      <c r="B61" s="250" t="s">
        <v>245</v>
      </c>
      <c r="C61" s="258" t="s">
        <v>246</v>
      </c>
      <c r="D61" s="251" t="s">
        <v>199</v>
      </c>
      <c r="E61" s="252">
        <v>4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0</v>
      </c>
      <c r="O61" s="229">
        <f>ROUND(E61*N61,2)</f>
        <v>0</v>
      </c>
      <c r="P61" s="229">
        <v>0</v>
      </c>
      <c r="Q61" s="229">
        <f>ROUND(E61*P61,2)</f>
        <v>0</v>
      </c>
      <c r="R61" s="230"/>
      <c r="S61" s="230" t="s">
        <v>212</v>
      </c>
      <c r="T61" s="230" t="s">
        <v>213</v>
      </c>
      <c r="U61" s="230">
        <v>0</v>
      </c>
      <c r="V61" s="230">
        <f>ROUND(E61*U61,2)</f>
        <v>0</v>
      </c>
      <c r="W61" s="230"/>
      <c r="X61" s="230" t="s">
        <v>235</v>
      </c>
      <c r="Y61" s="230" t="s">
        <v>152</v>
      </c>
      <c r="Z61" s="210"/>
      <c r="AA61" s="210"/>
      <c r="AB61" s="210"/>
      <c r="AC61" s="210"/>
      <c r="AD61" s="210"/>
      <c r="AE61" s="210"/>
      <c r="AF61" s="210"/>
      <c r="AG61" s="210" t="s">
        <v>236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5.5" x14ac:dyDescent="0.2">
      <c r="A62" s="236" t="s">
        <v>145</v>
      </c>
      <c r="B62" s="237" t="s">
        <v>60</v>
      </c>
      <c r="C62" s="255" t="s">
        <v>61</v>
      </c>
      <c r="D62" s="238"/>
      <c r="E62" s="239"/>
      <c r="F62" s="240"/>
      <c r="G62" s="241">
        <f>SUMIF(AG63:AG74,"&lt;&gt;NOR",G63:G74)</f>
        <v>0</v>
      </c>
      <c r="H62" s="235"/>
      <c r="I62" s="235">
        <f>SUM(I63:I74)</f>
        <v>0</v>
      </c>
      <c r="J62" s="235"/>
      <c r="K62" s="235">
        <f>SUM(K63:K74)</f>
        <v>0</v>
      </c>
      <c r="L62" s="235"/>
      <c r="M62" s="235">
        <f>SUM(M63:M74)</f>
        <v>0</v>
      </c>
      <c r="N62" s="234"/>
      <c r="O62" s="234">
        <f>SUM(O63:O74)</f>
        <v>0.4</v>
      </c>
      <c r="P62" s="234"/>
      <c r="Q62" s="234">
        <f>SUM(Q63:Q74)</f>
        <v>0</v>
      </c>
      <c r="R62" s="235"/>
      <c r="S62" s="235"/>
      <c r="T62" s="235"/>
      <c r="U62" s="235"/>
      <c r="V62" s="235">
        <f>SUM(V63:V74)</f>
        <v>37.779999999999994</v>
      </c>
      <c r="W62" s="235"/>
      <c r="X62" s="235"/>
      <c r="Y62" s="235"/>
      <c r="AG62" t="s">
        <v>146</v>
      </c>
    </row>
    <row r="63" spans="1:60" ht="22.5" outlineLevel="1" x14ac:dyDescent="0.2">
      <c r="A63" s="243">
        <v>30</v>
      </c>
      <c r="B63" s="244" t="s">
        <v>247</v>
      </c>
      <c r="C63" s="256" t="s">
        <v>248</v>
      </c>
      <c r="D63" s="245" t="s">
        <v>179</v>
      </c>
      <c r="E63" s="246">
        <v>23.145150000000001</v>
      </c>
      <c r="F63" s="247"/>
      <c r="G63" s="248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1.2149999999999999E-2</v>
      </c>
      <c r="O63" s="229">
        <f>ROUND(E63*N63,2)</f>
        <v>0.28000000000000003</v>
      </c>
      <c r="P63" s="229">
        <v>0</v>
      </c>
      <c r="Q63" s="229">
        <f>ROUND(E63*P63,2)</f>
        <v>0</v>
      </c>
      <c r="R63" s="230"/>
      <c r="S63" s="230" t="s">
        <v>150</v>
      </c>
      <c r="T63" s="230" t="s">
        <v>150</v>
      </c>
      <c r="U63" s="230">
        <v>1.0109999999999999</v>
      </c>
      <c r="V63" s="230">
        <f>ROUND(E63*U63,2)</f>
        <v>23.4</v>
      </c>
      <c r="W63" s="230"/>
      <c r="X63" s="230" t="s">
        <v>151</v>
      </c>
      <c r="Y63" s="230" t="s">
        <v>152</v>
      </c>
      <c r="Z63" s="210"/>
      <c r="AA63" s="210"/>
      <c r="AB63" s="210"/>
      <c r="AC63" s="210"/>
      <c r="AD63" s="210"/>
      <c r="AE63" s="210"/>
      <c r="AF63" s="210"/>
      <c r="AG63" s="210" t="s">
        <v>153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27"/>
      <c r="B64" s="228"/>
      <c r="C64" s="257" t="s">
        <v>249</v>
      </c>
      <c r="D64" s="232"/>
      <c r="E64" s="233">
        <v>8.8663500000000006</v>
      </c>
      <c r="F64" s="230"/>
      <c r="G64" s="230"/>
      <c r="H64" s="230"/>
      <c r="I64" s="230"/>
      <c r="J64" s="230"/>
      <c r="K64" s="230"/>
      <c r="L64" s="230"/>
      <c r="M64" s="230"/>
      <c r="N64" s="229"/>
      <c r="O64" s="229"/>
      <c r="P64" s="229"/>
      <c r="Q64" s="229"/>
      <c r="R64" s="230"/>
      <c r="S64" s="230"/>
      <c r="T64" s="230"/>
      <c r="U64" s="230"/>
      <c r="V64" s="230"/>
      <c r="W64" s="230"/>
      <c r="X64" s="230"/>
      <c r="Y64" s="230"/>
      <c r="Z64" s="210"/>
      <c r="AA64" s="210"/>
      <c r="AB64" s="210"/>
      <c r="AC64" s="210"/>
      <c r="AD64" s="210"/>
      <c r="AE64" s="210"/>
      <c r="AF64" s="210"/>
      <c r="AG64" s="210" t="s">
        <v>155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27"/>
      <c r="B65" s="228"/>
      <c r="C65" s="257" t="s">
        <v>250</v>
      </c>
      <c r="D65" s="232"/>
      <c r="E65" s="233">
        <v>10.534800000000001</v>
      </c>
      <c r="F65" s="230"/>
      <c r="G65" s="230"/>
      <c r="H65" s="230"/>
      <c r="I65" s="230"/>
      <c r="J65" s="230"/>
      <c r="K65" s="230"/>
      <c r="L65" s="230"/>
      <c r="M65" s="230"/>
      <c r="N65" s="229"/>
      <c r="O65" s="229"/>
      <c r="P65" s="229"/>
      <c r="Q65" s="229"/>
      <c r="R65" s="230"/>
      <c r="S65" s="230"/>
      <c r="T65" s="230"/>
      <c r="U65" s="230"/>
      <c r="V65" s="230"/>
      <c r="W65" s="230"/>
      <c r="X65" s="230"/>
      <c r="Y65" s="230"/>
      <c r="Z65" s="210"/>
      <c r="AA65" s="210"/>
      <c r="AB65" s="210"/>
      <c r="AC65" s="210"/>
      <c r="AD65" s="210"/>
      <c r="AE65" s="210"/>
      <c r="AF65" s="210"/>
      <c r="AG65" s="210" t="s">
        <v>155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3" x14ac:dyDescent="0.2">
      <c r="A66" s="227"/>
      <c r="B66" s="228"/>
      <c r="C66" s="257" t="s">
        <v>251</v>
      </c>
      <c r="D66" s="232"/>
      <c r="E66" s="233">
        <v>3.7440000000000002</v>
      </c>
      <c r="F66" s="230"/>
      <c r="G66" s="230"/>
      <c r="H66" s="230"/>
      <c r="I66" s="230"/>
      <c r="J66" s="230"/>
      <c r="K66" s="230"/>
      <c r="L66" s="230"/>
      <c r="M66" s="230"/>
      <c r="N66" s="229"/>
      <c r="O66" s="229"/>
      <c r="P66" s="229"/>
      <c r="Q66" s="229"/>
      <c r="R66" s="230"/>
      <c r="S66" s="230"/>
      <c r="T66" s="230"/>
      <c r="U66" s="230"/>
      <c r="V66" s="230"/>
      <c r="W66" s="230"/>
      <c r="X66" s="230"/>
      <c r="Y66" s="230"/>
      <c r="Z66" s="210"/>
      <c r="AA66" s="210"/>
      <c r="AB66" s="210"/>
      <c r="AC66" s="210"/>
      <c r="AD66" s="210"/>
      <c r="AE66" s="210"/>
      <c r="AF66" s="210"/>
      <c r="AG66" s="210" t="s">
        <v>155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9">
        <v>31</v>
      </c>
      <c r="B67" s="250" t="s">
        <v>252</v>
      </c>
      <c r="C67" s="258" t="s">
        <v>253</v>
      </c>
      <c r="D67" s="251" t="s">
        <v>199</v>
      </c>
      <c r="E67" s="252">
        <v>4</v>
      </c>
      <c r="F67" s="253"/>
      <c r="G67" s="254">
        <f>ROUND(E67*F67,2)</f>
        <v>0</v>
      </c>
      <c r="H67" s="231"/>
      <c r="I67" s="230">
        <f>ROUND(E67*H67,2)</f>
        <v>0</v>
      </c>
      <c r="J67" s="231"/>
      <c r="K67" s="230">
        <f>ROUND(E67*J67,2)</f>
        <v>0</v>
      </c>
      <c r="L67" s="230">
        <v>21</v>
      </c>
      <c r="M67" s="230">
        <f>G67*(1+L67/100)</f>
        <v>0</v>
      </c>
      <c r="N67" s="229">
        <v>1.6000000000000001E-4</v>
      </c>
      <c r="O67" s="229">
        <f>ROUND(E67*N67,2)</f>
        <v>0</v>
      </c>
      <c r="P67" s="229">
        <v>0</v>
      </c>
      <c r="Q67" s="229">
        <f>ROUND(E67*P67,2)</f>
        <v>0</v>
      </c>
      <c r="R67" s="230"/>
      <c r="S67" s="230" t="s">
        <v>150</v>
      </c>
      <c r="T67" s="230" t="s">
        <v>150</v>
      </c>
      <c r="U67" s="230">
        <v>1.24</v>
      </c>
      <c r="V67" s="230">
        <f>ROUND(E67*U67,2)</f>
        <v>4.96</v>
      </c>
      <c r="W67" s="230"/>
      <c r="X67" s="230" t="s">
        <v>151</v>
      </c>
      <c r="Y67" s="230" t="s">
        <v>152</v>
      </c>
      <c r="Z67" s="210"/>
      <c r="AA67" s="210"/>
      <c r="AB67" s="210"/>
      <c r="AC67" s="210"/>
      <c r="AD67" s="210"/>
      <c r="AE67" s="210"/>
      <c r="AF67" s="210"/>
      <c r="AG67" s="210" t="s">
        <v>153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1" x14ac:dyDescent="0.2">
      <c r="A68" s="243">
        <v>32</v>
      </c>
      <c r="B68" s="244" t="s">
        <v>254</v>
      </c>
      <c r="C68" s="256" t="s">
        <v>255</v>
      </c>
      <c r="D68" s="245" t="s">
        <v>179</v>
      </c>
      <c r="E68" s="246">
        <v>3.7440000000000002</v>
      </c>
      <c r="F68" s="247"/>
      <c r="G68" s="248">
        <f>ROUND(E68*F68,2)</f>
        <v>0</v>
      </c>
      <c r="H68" s="231"/>
      <c r="I68" s="230">
        <f>ROUND(E68*H68,2)</f>
        <v>0</v>
      </c>
      <c r="J68" s="231"/>
      <c r="K68" s="230">
        <f>ROUND(E68*J68,2)</f>
        <v>0</v>
      </c>
      <c r="L68" s="230">
        <v>21</v>
      </c>
      <c r="M68" s="230">
        <f>G68*(1+L68/100)</f>
        <v>0</v>
      </c>
      <c r="N68" s="229">
        <v>0</v>
      </c>
      <c r="O68" s="229">
        <f>ROUND(E68*N68,2)</f>
        <v>0</v>
      </c>
      <c r="P68" s="229">
        <v>0</v>
      </c>
      <c r="Q68" s="229">
        <f>ROUND(E68*P68,2)</f>
        <v>0</v>
      </c>
      <c r="R68" s="230"/>
      <c r="S68" s="230" t="s">
        <v>150</v>
      </c>
      <c r="T68" s="230" t="s">
        <v>150</v>
      </c>
      <c r="U68" s="230">
        <v>0.43</v>
      </c>
      <c r="V68" s="230">
        <f>ROUND(E68*U68,2)</f>
        <v>1.61</v>
      </c>
      <c r="W68" s="230"/>
      <c r="X68" s="230" t="s">
        <v>151</v>
      </c>
      <c r="Y68" s="230" t="s">
        <v>152</v>
      </c>
      <c r="Z68" s="210"/>
      <c r="AA68" s="210"/>
      <c r="AB68" s="210"/>
      <c r="AC68" s="210"/>
      <c r="AD68" s="210"/>
      <c r="AE68" s="210"/>
      <c r="AF68" s="210"/>
      <c r="AG68" s="210" t="s">
        <v>153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2" x14ac:dyDescent="0.2">
      <c r="A69" s="227"/>
      <c r="B69" s="228"/>
      <c r="C69" s="257" t="s">
        <v>251</v>
      </c>
      <c r="D69" s="232"/>
      <c r="E69" s="233">
        <v>3.7440000000000002</v>
      </c>
      <c r="F69" s="230"/>
      <c r="G69" s="230"/>
      <c r="H69" s="230"/>
      <c r="I69" s="230"/>
      <c r="J69" s="230"/>
      <c r="K69" s="230"/>
      <c r="L69" s="230"/>
      <c r="M69" s="230"/>
      <c r="N69" s="229"/>
      <c r="O69" s="229"/>
      <c r="P69" s="229"/>
      <c r="Q69" s="229"/>
      <c r="R69" s="230"/>
      <c r="S69" s="230"/>
      <c r="T69" s="230"/>
      <c r="U69" s="230"/>
      <c r="V69" s="230"/>
      <c r="W69" s="230"/>
      <c r="X69" s="230"/>
      <c r="Y69" s="230"/>
      <c r="Z69" s="210"/>
      <c r="AA69" s="210"/>
      <c r="AB69" s="210"/>
      <c r="AC69" s="210"/>
      <c r="AD69" s="210"/>
      <c r="AE69" s="210"/>
      <c r="AF69" s="210"/>
      <c r="AG69" s="210" t="s">
        <v>155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ht="22.5" outlineLevel="1" x14ac:dyDescent="0.2">
      <c r="A70" s="243">
        <v>33</v>
      </c>
      <c r="B70" s="244" t="s">
        <v>254</v>
      </c>
      <c r="C70" s="256" t="s">
        <v>256</v>
      </c>
      <c r="D70" s="245" t="s">
        <v>179</v>
      </c>
      <c r="E70" s="246">
        <v>8.8663500000000006</v>
      </c>
      <c r="F70" s="247"/>
      <c r="G70" s="248">
        <f>ROUND(E70*F70,2)</f>
        <v>0</v>
      </c>
      <c r="H70" s="231"/>
      <c r="I70" s="230">
        <f>ROUND(E70*H70,2)</f>
        <v>0</v>
      </c>
      <c r="J70" s="231"/>
      <c r="K70" s="230">
        <f>ROUND(E70*J70,2)</f>
        <v>0</v>
      </c>
      <c r="L70" s="230">
        <v>21</v>
      </c>
      <c r="M70" s="230">
        <f>G70*(1+L70/100)</f>
        <v>0</v>
      </c>
      <c r="N70" s="229">
        <v>0</v>
      </c>
      <c r="O70" s="229">
        <f>ROUND(E70*N70,2)</f>
        <v>0</v>
      </c>
      <c r="P70" s="229">
        <v>0</v>
      </c>
      <c r="Q70" s="229">
        <f>ROUND(E70*P70,2)</f>
        <v>0</v>
      </c>
      <c r="R70" s="230"/>
      <c r="S70" s="230" t="s">
        <v>150</v>
      </c>
      <c r="T70" s="230" t="s">
        <v>150</v>
      </c>
      <c r="U70" s="230">
        <v>0.28000000000000003</v>
      </c>
      <c r="V70" s="230">
        <f>ROUND(E70*U70,2)</f>
        <v>2.48</v>
      </c>
      <c r="W70" s="230"/>
      <c r="X70" s="230" t="s">
        <v>151</v>
      </c>
      <c r="Y70" s="230" t="s">
        <v>152</v>
      </c>
      <c r="Z70" s="210"/>
      <c r="AA70" s="210"/>
      <c r="AB70" s="210"/>
      <c r="AC70" s="210"/>
      <c r="AD70" s="210"/>
      <c r="AE70" s="210"/>
      <c r="AF70" s="210"/>
      <c r="AG70" s="210" t="s">
        <v>153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2" x14ac:dyDescent="0.2">
      <c r="A71" s="227"/>
      <c r="B71" s="228"/>
      <c r="C71" s="257" t="s">
        <v>249</v>
      </c>
      <c r="D71" s="232"/>
      <c r="E71" s="233">
        <v>8.8663500000000006</v>
      </c>
      <c r="F71" s="230"/>
      <c r="G71" s="230"/>
      <c r="H71" s="230"/>
      <c r="I71" s="230"/>
      <c r="J71" s="230"/>
      <c r="K71" s="230"/>
      <c r="L71" s="230"/>
      <c r="M71" s="230"/>
      <c r="N71" s="229"/>
      <c r="O71" s="229"/>
      <c r="P71" s="229"/>
      <c r="Q71" s="229"/>
      <c r="R71" s="230"/>
      <c r="S71" s="230"/>
      <c r="T71" s="230"/>
      <c r="U71" s="230"/>
      <c r="V71" s="230"/>
      <c r="W71" s="230"/>
      <c r="X71" s="230"/>
      <c r="Y71" s="230"/>
      <c r="Z71" s="210"/>
      <c r="AA71" s="210"/>
      <c r="AB71" s="210"/>
      <c r="AC71" s="210"/>
      <c r="AD71" s="210"/>
      <c r="AE71" s="210"/>
      <c r="AF71" s="210"/>
      <c r="AG71" s="210" t="s">
        <v>155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ht="22.5" outlineLevel="1" x14ac:dyDescent="0.2">
      <c r="A72" s="243">
        <v>34</v>
      </c>
      <c r="B72" s="244" t="s">
        <v>257</v>
      </c>
      <c r="C72" s="256" t="s">
        <v>258</v>
      </c>
      <c r="D72" s="245" t="s">
        <v>179</v>
      </c>
      <c r="E72" s="246">
        <v>5.5679999999999996</v>
      </c>
      <c r="F72" s="247"/>
      <c r="G72" s="248">
        <f>ROUND(E72*F72,2)</f>
        <v>0</v>
      </c>
      <c r="H72" s="231"/>
      <c r="I72" s="230">
        <f>ROUND(E72*H72,2)</f>
        <v>0</v>
      </c>
      <c r="J72" s="231"/>
      <c r="K72" s="230">
        <f>ROUND(E72*J72,2)</f>
        <v>0</v>
      </c>
      <c r="L72" s="230">
        <v>21</v>
      </c>
      <c r="M72" s="230">
        <f>G72*(1+L72/100)</f>
        <v>0</v>
      </c>
      <c r="N72" s="229">
        <v>2.1350000000000001E-2</v>
      </c>
      <c r="O72" s="229">
        <f>ROUND(E72*N72,2)</f>
        <v>0.12</v>
      </c>
      <c r="P72" s="229">
        <v>0</v>
      </c>
      <c r="Q72" s="229">
        <f>ROUND(E72*P72,2)</f>
        <v>0</v>
      </c>
      <c r="R72" s="230"/>
      <c r="S72" s="230" t="s">
        <v>212</v>
      </c>
      <c r="T72" s="230" t="s">
        <v>213</v>
      </c>
      <c r="U72" s="230">
        <v>0.95799999999999996</v>
      </c>
      <c r="V72" s="230">
        <f>ROUND(E72*U72,2)</f>
        <v>5.33</v>
      </c>
      <c r="W72" s="230"/>
      <c r="X72" s="230" t="s">
        <v>151</v>
      </c>
      <c r="Y72" s="230" t="s">
        <v>152</v>
      </c>
      <c r="Z72" s="210"/>
      <c r="AA72" s="210"/>
      <c r="AB72" s="210"/>
      <c r="AC72" s="210"/>
      <c r="AD72" s="210"/>
      <c r="AE72" s="210"/>
      <c r="AF72" s="210"/>
      <c r="AG72" s="210" t="s">
        <v>153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2" x14ac:dyDescent="0.2">
      <c r="A73" s="227"/>
      <c r="B73" s="228"/>
      <c r="C73" s="257" t="s">
        <v>259</v>
      </c>
      <c r="D73" s="232"/>
      <c r="E73" s="233">
        <v>5.5679999999999996</v>
      </c>
      <c r="F73" s="230"/>
      <c r="G73" s="230"/>
      <c r="H73" s="230"/>
      <c r="I73" s="230"/>
      <c r="J73" s="230"/>
      <c r="K73" s="230"/>
      <c r="L73" s="230"/>
      <c r="M73" s="230"/>
      <c r="N73" s="229"/>
      <c r="O73" s="229"/>
      <c r="P73" s="229"/>
      <c r="Q73" s="229"/>
      <c r="R73" s="230"/>
      <c r="S73" s="230"/>
      <c r="T73" s="230"/>
      <c r="U73" s="230"/>
      <c r="V73" s="230"/>
      <c r="W73" s="230"/>
      <c r="X73" s="230"/>
      <c r="Y73" s="230"/>
      <c r="Z73" s="210"/>
      <c r="AA73" s="210"/>
      <c r="AB73" s="210"/>
      <c r="AC73" s="210"/>
      <c r="AD73" s="210"/>
      <c r="AE73" s="210"/>
      <c r="AF73" s="210"/>
      <c r="AG73" s="210" t="s">
        <v>155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9">
        <v>35</v>
      </c>
      <c r="B74" s="250" t="s">
        <v>260</v>
      </c>
      <c r="C74" s="258" t="s">
        <v>261</v>
      </c>
      <c r="D74" s="251" t="s">
        <v>199</v>
      </c>
      <c r="E74" s="252">
        <v>4</v>
      </c>
      <c r="F74" s="253"/>
      <c r="G74" s="254">
        <f>ROUND(E74*F74,2)</f>
        <v>0</v>
      </c>
      <c r="H74" s="231"/>
      <c r="I74" s="230">
        <f>ROUND(E74*H74,2)</f>
        <v>0</v>
      </c>
      <c r="J74" s="231"/>
      <c r="K74" s="230">
        <f>ROUND(E74*J74,2)</f>
        <v>0</v>
      </c>
      <c r="L74" s="230">
        <v>21</v>
      </c>
      <c r="M74" s="230">
        <f>G74*(1+L74/100)</f>
        <v>0</v>
      </c>
      <c r="N74" s="229">
        <v>0</v>
      </c>
      <c r="O74" s="229">
        <f>ROUND(E74*N74,2)</f>
        <v>0</v>
      </c>
      <c r="P74" s="229">
        <v>0</v>
      </c>
      <c r="Q74" s="229">
        <f>ROUND(E74*P74,2)</f>
        <v>0</v>
      </c>
      <c r="R74" s="230"/>
      <c r="S74" s="230" t="s">
        <v>212</v>
      </c>
      <c r="T74" s="230" t="s">
        <v>213</v>
      </c>
      <c r="U74" s="230">
        <v>0</v>
      </c>
      <c r="V74" s="230">
        <f>ROUND(E74*U74,2)</f>
        <v>0</v>
      </c>
      <c r="W74" s="230"/>
      <c r="X74" s="230" t="s">
        <v>235</v>
      </c>
      <c r="Y74" s="230" t="s">
        <v>152</v>
      </c>
      <c r="Z74" s="210"/>
      <c r="AA74" s="210"/>
      <c r="AB74" s="210"/>
      <c r="AC74" s="210"/>
      <c r="AD74" s="210"/>
      <c r="AE74" s="210"/>
      <c r="AF74" s="210"/>
      <c r="AG74" s="210" t="s">
        <v>236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x14ac:dyDescent="0.2">
      <c r="A75" s="236" t="s">
        <v>145</v>
      </c>
      <c r="B75" s="237" t="s">
        <v>64</v>
      </c>
      <c r="C75" s="255" t="s">
        <v>65</v>
      </c>
      <c r="D75" s="238"/>
      <c r="E75" s="239"/>
      <c r="F75" s="240"/>
      <c r="G75" s="241">
        <f>SUMIF(AG76:AG97,"&lt;&gt;NOR",G76:G97)</f>
        <v>0</v>
      </c>
      <c r="H75" s="235"/>
      <c r="I75" s="235">
        <f>SUM(I76:I97)</f>
        <v>0</v>
      </c>
      <c r="J75" s="235"/>
      <c r="K75" s="235">
        <f>SUM(K76:K97)</f>
        <v>0</v>
      </c>
      <c r="L75" s="235"/>
      <c r="M75" s="235">
        <f>SUM(M76:M97)</f>
        <v>0</v>
      </c>
      <c r="N75" s="234"/>
      <c r="O75" s="234">
        <f>SUM(O76:O97)</f>
        <v>3.32</v>
      </c>
      <c r="P75" s="234"/>
      <c r="Q75" s="234">
        <f>SUM(Q76:Q97)</f>
        <v>0</v>
      </c>
      <c r="R75" s="235"/>
      <c r="S75" s="235"/>
      <c r="T75" s="235"/>
      <c r="U75" s="235"/>
      <c r="V75" s="235">
        <f>SUM(V76:V97)</f>
        <v>64.12</v>
      </c>
      <c r="W75" s="235"/>
      <c r="X75" s="235"/>
      <c r="Y75" s="235"/>
      <c r="AG75" t="s">
        <v>146</v>
      </c>
    </row>
    <row r="76" spans="1:60" outlineLevel="1" x14ac:dyDescent="0.2">
      <c r="A76" s="243">
        <v>36</v>
      </c>
      <c r="B76" s="244" t="s">
        <v>262</v>
      </c>
      <c r="C76" s="256" t="s">
        <v>263</v>
      </c>
      <c r="D76" s="245" t="s">
        <v>179</v>
      </c>
      <c r="E76" s="246">
        <v>7.0726000000000004</v>
      </c>
      <c r="F76" s="247"/>
      <c r="G76" s="248">
        <f>ROUND(E76*F76,2)</f>
        <v>0</v>
      </c>
      <c r="H76" s="231"/>
      <c r="I76" s="230">
        <f>ROUND(E76*H76,2)</f>
        <v>0</v>
      </c>
      <c r="J76" s="231"/>
      <c r="K76" s="230">
        <f>ROUND(E76*J76,2)</f>
        <v>0</v>
      </c>
      <c r="L76" s="230">
        <v>21</v>
      </c>
      <c r="M76" s="230">
        <f>G76*(1+L76/100)</f>
        <v>0</v>
      </c>
      <c r="N76" s="229">
        <v>4.0000000000000003E-5</v>
      </c>
      <c r="O76" s="229">
        <f>ROUND(E76*N76,2)</f>
        <v>0</v>
      </c>
      <c r="P76" s="229">
        <v>0</v>
      </c>
      <c r="Q76" s="229">
        <f>ROUND(E76*P76,2)</f>
        <v>0</v>
      </c>
      <c r="R76" s="230"/>
      <c r="S76" s="230" t="s">
        <v>150</v>
      </c>
      <c r="T76" s="230" t="s">
        <v>150</v>
      </c>
      <c r="U76" s="230">
        <v>7.8E-2</v>
      </c>
      <c r="V76" s="230">
        <f>ROUND(E76*U76,2)</f>
        <v>0.55000000000000004</v>
      </c>
      <c r="W76" s="230"/>
      <c r="X76" s="230" t="s">
        <v>151</v>
      </c>
      <c r="Y76" s="230" t="s">
        <v>152</v>
      </c>
      <c r="Z76" s="210"/>
      <c r="AA76" s="210"/>
      <c r="AB76" s="210"/>
      <c r="AC76" s="210"/>
      <c r="AD76" s="210"/>
      <c r="AE76" s="210"/>
      <c r="AF76" s="210"/>
      <c r="AG76" s="210" t="s">
        <v>153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27"/>
      <c r="B77" s="228"/>
      <c r="C77" s="257" t="s">
        <v>264</v>
      </c>
      <c r="D77" s="232"/>
      <c r="E77" s="233">
        <v>7.0726000000000004</v>
      </c>
      <c r="F77" s="230"/>
      <c r="G77" s="230"/>
      <c r="H77" s="230"/>
      <c r="I77" s="230"/>
      <c r="J77" s="230"/>
      <c r="K77" s="230"/>
      <c r="L77" s="230"/>
      <c r="M77" s="230"/>
      <c r="N77" s="229"/>
      <c r="O77" s="229"/>
      <c r="P77" s="229"/>
      <c r="Q77" s="229"/>
      <c r="R77" s="230"/>
      <c r="S77" s="230"/>
      <c r="T77" s="230"/>
      <c r="U77" s="230"/>
      <c r="V77" s="230"/>
      <c r="W77" s="230"/>
      <c r="X77" s="230"/>
      <c r="Y77" s="230"/>
      <c r="Z77" s="210"/>
      <c r="AA77" s="210"/>
      <c r="AB77" s="210"/>
      <c r="AC77" s="210"/>
      <c r="AD77" s="210"/>
      <c r="AE77" s="210"/>
      <c r="AF77" s="210"/>
      <c r="AG77" s="210" t="s">
        <v>155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43">
        <v>37</v>
      </c>
      <c r="B78" s="244" t="s">
        <v>265</v>
      </c>
      <c r="C78" s="256" t="s">
        <v>266</v>
      </c>
      <c r="D78" s="245" t="s">
        <v>205</v>
      </c>
      <c r="E78" s="246">
        <v>5.88</v>
      </c>
      <c r="F78" s="247"/>
      <c r="G78" s="248">
        <f>ROUND(E78*F78,2)</f>
        <v>0</v>
      </c>
      <c r="H78" s="231"/>
      <c r="I78" s="230">
        <f>ROUND(E78*H78,2)</f>
        <v>0</v>
      </c>
      <c r="J78" s="231"/>
      <c r="K78" s="230">
        <f>ROUND(E78*J78,2)</f>
        <v>0</v>
      </c>
      <c r="L78" s="230">
        <v>21</v>
      </c>
      <c r="M78" s="230">
        <f>G78*(1+L78/100)</f>
        <v>0</v>
      </c>
      <c r="N78" s="229">
        <v>2.3000000000000001E-4</v>
      </c>
      <c r="O78" s="229">
        <f>ROUND(E78*N78,2)</f>
        <v>0</v>
      </c>
      <c r="P78" s="229">
        <v>0</v>
      </c>
      <c r="Q78" s="229">
        <f>ROUND(E78*P78,2)</f>
        <v>0</v>
      </c>
      <c r="R78" s="230"/>
      <c r="S78" s="230" t="s">
        <v>150</v>
      </c>
      <c r="T78" s="230" t="s">
        <v>150</v>
      </c>
      <c r="U78" s="230">
        <v>0.05</v>
      </c>
      <c r="V78" s="230">
        <f>ROUND(E78*U78,2)</f>
        <v>0.28999999999999998</v>
      </c>
      <c r="W78" s="230"/>
      <c r="X78" s="230" t="s">
        <v>151</v>
      </c>
      <c r="Y78" s="230" t="s">
        <v>152</v>
      </c>
      <c r="Z78" s="210"/>
      <c r="AA78" s="210"/>
      <c r="AB78" s="210"/>
      <c r="AC78" s="210"/>
      <c r="AD78" s="210"/>
      <c r="AE78" s="210"/>
      <c r="AF78" s="210"/>
      <c r="AG78" s="210" t="s">
        <v>153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2" x14ac:dyDescent="0.2">
      <c r="A79" s="227"/>
      <c r="B79" s="228"/>
      <c r="C79" s="257" t="s">
        <v>267</v>
      </c>
      <c r="D79" s="232"/>
      <c r="E79" s="233">
        <v>5.88</v>
      </c>
      <c r="F79" s="230"/>
      <c r="G79" s="230"/>
      <c r="H79" s="230"/>
      <c r="I79" s="230"/>
      <c r="J79" s="230"/>
      <c r="K79" s="230"/>
      <c r="L79" s="230"/>
      <c r="M79" s="230"/>
      <c r="N79" s="229"/>
      <c r="O79" s="229"/>
      <c r="P79" s="229"/>
      <c r="Q79" s="229"/>
      <c r="R79" s="230"/>
      <c r="S79" s="230"/>
      <c r="T79" s="230"/>
      <c r="U79" s="230"/>
      <c r="V79" s="230"/>
      <c r="W79" s="230"/>
      <c r="X79" s="230"/>
      <c r="Y79" s="230"/>
      <c r="Z79" s="210"/>
      <c r="AA79" s="210"/>
      <c r="AB79" s="210"/>
      <c r="AC79" s="210"/>
      <c r="AD79" s="210"/>
      <c r="AE79" s="210"/>
      <c r="AF79" s="210"/>
      <c r="AG79" s="210" t="s">
        <v>155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ht="22.5" outlineLevel="1" x14ac:dyDescent="0.2">
      <c r="A80" s="243">
        <v>38</v>
      </c>
      <c r="B80" s="244" t="s">
        <v>268</v>
      </c>
      <c r="C80" s="256" t="s">
        <v>269</v>
      </c>
      <c r="D80" s="245" t="s">
        <v>199</v>
      </c>
      <c r="E80" s="246">
        <v>2</v>
      </c>
      <c r="F80" s="247"/>
      <c r="G80" s="248">
        <f>ROUND(E80*F80,2)</f>
        <v>0</v>
      </c>
      <c r="H80" s="231"/>
      <c r="I80" s="230">
        <f>ROUND(E80*H80,2)</f>
        <v>0</v>
      </c>
      <c r="J80" s="231"/>
      <c r="K80" s="230">
        <f>ROUND(E80*J80,2)</f>
        <v>0</v>
      </c>
      <c r="L80" s="230">
        <v>21</v>
      </c>
      <c r="M80" s="230">
        <f>G80*(1+L80/100)</f>
        <v>0</v>
      </c>
      <c r="N80" s="229">
        <v>3.5619999999999999E-2</v>
      </c>
      <c r="O80" s="229">
        <f>ROUND(E80*N80,2)</f>
        <v>7.0000000000000007E-2</v>
      </c>
      <c r="P80" s="229">
        <v>0</v>
      </c>
      <c r="Q80" s="229">
        <f>ROUND(E80*P80,2)</f>
        <v>0</v>
      </c>
      <c r="R80" s="230"/>
      <c r="S80" s="230" t="s">
        <v>150</v>
      </c>
      <c r="T80" s="230" t="s">
        <v>150</v>
      </c>
      <c r="U80" s="230">
        <v>0.88292999999999999</v>
      </c>
      <c r="V80" s="230">
        <f>ROUND(E80*U80,2)</f>
        <v>1.77</v>
      </c>
      <c r="W80" s="230"/>
      <c r="X80" s="230" t="s">
        <v>151</v>
      </c>
      <c r="Y80" s="230" t="s">
        <v>152</v>
      </c>
      <c r="Z80" s="210"/>
      <c r="AA80" s="210"/>
      <c r="AB80" s="210"/>
      <c r="AC80" s="210"/>
      <c r="AD80" s="210"/>
      <c r="AE80" s="210"/>
      <c r="AF80" s="210"/>
      <c r="AG80" s="210" t="s">
        <v>153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27"/>
      <c r="B81" s="228"/>
      <c r="C81" s="257" t="s">
        <v>214</v>
      </c>
      <c r="D81" s="232"/>
      <c r="E81" s="233">
        <v>2</v>
      </c>
      <c r="F81" s="230"/>
      <c r="G81" s="230"/>
      <c r="H81" s="230"/>
      <c r="I81" s="230"/>
      <c r="J81" s="230"/>
      <c r="K81" s="230"/>
      <c r="L81" s="230"/>
      <c r="M81" s="230"/>
      <c r="N81" s="229"/>
      <c r="O81" s="229"/>
      <c r="P81" s="229"/>
      <c r="Q81" s="229"/>
      <c r="R81" s="230"/>
      <c r="S81" s="230"/>
      <c r="T81" s="230"/>
      <c r="U81" s="230"/>
      <c r="V81" s="230"/>
      <c r="W81" s="230"/>
      <c r="X81" s="230"/>
      <c r="Y81" s="230"/>
      <c r="Z81" s="210"/>
      <c r="AA81" s="210"/>
      <c r="AB81" s="210"/>
      <c r="AC81" s="210"/>
      <c r="AD81" s="210"/>
      <c r="AE81" s="210"/>
      <c r="AF81" s="210"/>
      <c r="AG81" s="210" t="s">
        <v>155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ht="22.5" outlineLevel="1" x14ac:dyDescent="0.2">
      <c r="A82" s="243">
        <v>39</v>
      </c>
      <c r="B82" s="244" t="s">
        <v>270</v>
      </c>
      <c r="C82" s="256" t="s">
        <v>271</v>
      </c>
      <c r="D82" s="245" t="s">
        <v>179</v>
      </c>
      <c r="E82" s="246">
        <v>16.526700000000002</v>
      </c>
      <c r="F82" s="247"/>
      <c r="G82" s="248">
        <f>ROUND(E82*F82,2)</f>
        <v>0</v>
      </c>
      <c r="H82" s="231"/>
      <c r="I82" s="230">
        <f>ROUND(E82*H82,2)</f>
        <v>0</v>
      </c>
      <c r="J82" s="231"/>
      <c r="K82" s="230">
        <f>ROUND(E82*J82,2)</f>
        <v>0</v>
      </c>
      <c r="L82" s="230">
        <v>21</v>
      </c>
      <c r="M82" s="230">
        <f>G82*(1+L82/100)</f>
        <v>0</v>
      </c>
      <c r="N82" s="229">
        <v>3.5500000000000002E-3</v>
      </c>
      <c r="O82" s="229">
        <f>ROUND(E82*N82,2)</f>
        <v>0.06</v>
      </c>
      <c r="P82" s="229">
        <v>0</v>
      </c>
      <c r="Q82" s="229">
        <f>ROUND(E82*P82,2)</f>
        <v>0</v>
      </c>
      <c r="R82" s="230"/>
      <c r="S82" s="230" t="s">
        <v>150</v>
      </c>
      <c r="T82" s="230" t="s">
        <v>150</v>
      </c>
      <c r="U82" s="230">
        <v>0.17016000000000001</v>
      </c>
      <c r="V82" s="230">
        <f>ROUND(E82*U82,2)</f>
        <v>2.81</v>
      </c>
      <c r="W82" s="230"/>
      <c r="X82" s="230" t="s">
        <v>151</v>
      </c>
      <c r="Y82" s="230" t="s">
        <v>152</v>
      </c>
      <c r="Z82" s="210"/>
      <c r="AA82" s="210"/>
      <c r="AB82" s="210"/>
      <c r="AC82" s="210"/>
      <c r="AD82" s="210"/>
      <c r="AE82" s="210"/>
      <c r="AF82" s="210"/>
      <c r="AG82" s="210" t="s">
        <v>153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27"/>
      <c r="B83" s="228"/>
      <c r="C83" s="257" t="s">
        <v>272</v>
      </c>
      <c r="D83" s="232"/>
      <c r="E83" s="233">
        <v>16.526700000000002</v>
      </c>
      <c r="F83" s="230"/>
      <c r="G83" s="230"/>
      <c r="H83" s="230"/>
      <c r="I83" s="230"/>
      <c r="J83" s="230"/>
      <c r="K83" s="230"/>
      <c r="L83" s="230"/>
      <c r="M83" s="230"/>
      <c r="N83" s="229"/>
      <c r="O83" s="229"/>
      <c r="P83" s="229"/>
      <c r="Q83" s="229"/>
      <c r="R83" s="230"/>
      <c r="S83" s="230"/>
      <c r="T83" s="230"/>
      <c r="U83" s="230"/>
      <c r="V83" s="230"/>
      <c r="W83" s="230"/>
      <c r="X83" s="230"/>
      <c r="Y83" s="230"/>
      <c r="Z83" s="210"/>
      <c r="AA83" s="210"/>
      <c r="AB83" s="210"/>
      <c r="AC83" s="210"/>
      <c r="AD83" s="210"/>
      <c r="AE83" s="210"/>
      <c r="AF83" s="210"/>
      <c r="AG83" s="210" t="s">
        <v>155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ht="22.5" outlineLevel="1" x14ac:dyDescent="0.2">
      <c r="A84" s="243">
        <v>40</v>
      </c>
      <c r="B84" s="244" t="s">
        <v>273</v>
      </c>
      <c r="C84" s="256" t="s">
        <v>274</v>
      </c>
      <c r="D84" s="245" t="s">
        <v>179</v>
      </c>
      <c r="E84" s="246">
        <v>16.228000000000002</v>
      </c>
      <c r="F84" s="247"/>
      <c r="G84" s="248">
        <f>ROUND(E84*F84,2)</f>
        <v>0</v>
      </c>
      <c r="H84" s="231"/>
      <c r="I84" s="230">
        <f>ROUND(E84*H84,2)</f>
        <v>0</v>
      </c>
      <c r="J84" s="231"/>
      <c r="K84" s="230">
        <f>ROUND(E84*J84,2)</f>
        <v>0</v>
      </c>
      <c r="L84" s="230">
        <v>21</v>
      </c>
      <c r="M84" s="230">
        <f>G84*(1+L84/100)</f>
        <v>0</v>
      </c>
      <c r="N84" s="229">
        <v>3.4909999999999997E-2</v>
      </c>
      <c r="O84" s="229">
        <f>ROUND(E84*N84,2)</f>
        <v>0.56999999999999995</v>
      </c>
      <c r="P84" s="229">
        <v>0</v>
      </c>
      <c r="Q84" s="229">
        <f>ROUND(E84*P84,2)</f>
        <v>0</v>
      </c>
      <c r="R84" s="230"/>
      <c r="S84" s="230" t="s">
        <v>150</v>
      </c>
      <c r="T84" s="230" t="s">
        <v>150</v>
      </c>
      <c r="U84" s="230">
        <v>1.1841699999999999</v>
      </c>
      <c r="V84" s="230">
        <f>ROUND(E84*U84,2)</f>
        <v>19.22</v>
      </c>
      <c r="W84" s="230"/>
      <c r="X84" s="230" t="s">
        <v>151</v>
      </c>
      <c r="Y84" s="230" t="s">
        <v>152</v>
      </c>
      <c r="Z84" s="210"/>
      <c r="AA84" s="210"/>
      <c r="AB84" s="210"/>
      <c r="AC84" s="210"/>
      <c r="AD84" s="210"/>
      <c r="AE84" s="210"/>
      <c r="AF84" s="210"/>
      <c r="AG84" s="210" t="s">
        <v>153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27"/>
      <c r="B85" s="228"/>
      <c r="C85" s="257" t="s">
        <v>275</v>
      </c>
      <c r="D85" s="232"/>
      <c r="E85" s="233">
        <v>3.948</v>
      </c>
      <c r="F85" s="230"/>
      <c r="G85" s="230"/>
      <c r="H85" s="230"/>
      <c r="I85" s="230"/>
      <c r="J85" s="230"/>
      <c r="K85" s="230"/>
      <c r="L85" s="230"/>
      <c r="M85" s="230"/>
      <c r="N85" s="229"/>
      <c r="O85" s="229"/>
      <c r="P85" s="229"/>
      <c r="Q85" s="229"/>
      <c r="R85" s="230"/>
      <c r="S85" s="230"/>
      <c r="T85" s="230"/>
      <c r="U85" s="230"/>
      <c r="V85" s="230"/>
      <c r="W85" s="230"/>
      <c r="X85" s="230"/>
      <c r="Y85" s="230"/>
      <c r="Z85" s="210"/>
      <c r="AA85" s="210"/>
      <c r="AB85" s="210"/>
      <c r="AC85" s="210"/>
      <c r="AD85" s="210"/>
      <c r="AE85" s="210"/>
      <c r="AF85" s="210"/>
      <c r="AG85" s="210" t="s">
        <v>155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ht="33.75" outlineLevel="3" x14ac:dyDescent="0.2">
      <c r="A86" s="227"/>
      <c r="B86" s="228"/>
      <c r="C86" s="257" t="s">
        <v>276</v>
      </c>
      <c r="D86" s="232"/>
      <c r="E86" s="233">
        <v>4.3600000000000003</v>
      </c>
      <c r="F86" s="230"/>
      <c r="G86" s="230"/>
      <c r="H86" s="230"/>
      <c r="I86" s="230"/>
      <c r="J86" s="230"/>
      <c r="K86" s="230"/>
      <c r="L86" s="230"/>
      <c r="M86" s="230"/>
      <c r="N86" s="229"/>
      <c r="O86" s="229"/>
      <c r="P86" s="229"/>
      <c r="Q86" s="229"/>
      <c r="R86" s="230"/>
      <c r="S86" s="230"/>
      <c r="T86" s="230"/>
      <c r="U86" s="230"/>
      <c r="V86" s="230"/>
      <c r="W86" s="230"/>
      <c r="X86" s="230"/>
      <c r="Y86" s="230"/>
      <c r="Z86" s="210"/>
      <c r="AA86" s="210"/>
      <c r="AB86" s="210"/>
      <c r="AC86" s="210"/>
      <c r="AD86" s="210"/>
      <c r="AE86" s="210"/>
      <c r="AF86" s="210"/>
      <c r="AG86" s="210" t="s">
        <v>155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3" x14ac:dyDescent="0.2">
      <c r="A87" s="227"/>
      <c r="B87" s="228"/>
      <c r="C87" s="257" t="s">
        <v>277</v>
      </c>
      <c r="D87" s="232"/>
      <c r="E87" s="233">
        <v>7.92</v>
      </c>
      <c r="F87" s="230"/>
      <c r="G87" s="230"/>
      <c r="H87" s="230"/>
      <c r="I87" s="230"/>
      <c r="J87" s="230"/>
      <c r="K87" s="230"/>
      <c r="L87" s="230"/>
      <c r="M87" s="230"/>
      <c r="N87" s="229"/>
      <c r="O87" s="229"/>
      <c r="P87" s="229"/>
      <c r="Q87" s="229"/>
      <c r="R87" s="230"/>
      <c r="S87" s="230"/>
      <c r="T87" s="230"/>
      <c r="U87" s="230"/>
      <c r="V87" s="230"/>
      <c r="W87" s="230"/>
      <c r="X87" s="230"/>
      <c r="Y87" s="230"/>
      <c r="Z87" s="210"/>
      <c r="AA87" s="210"/>
      <c r="AB87" s="210"/>
      <c r="AC87" s="210"/>
      <c r="AD87" s="210"/>
      <c r="AE87" s="210"/>
      <c r="AF87" s="210"/>
      <c r="AG87" s="210" t="s">
        <v>155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3">
        <v>41</v>
      </c>
      <c r="B88" s="244" t="s">
        <v>278</v>
      </c>
      <c r="C88" s="256" t="s">
        <v>279</v>
      </c>
      <c r="D88" s="245" t="s">
        <v>179</v>
      </c>
      <c r="E88" s="246">
        <v>103.73399999999999</v>
      </c>
      <c r="F88" s="247"/>
      <c r="G88" s="248">
        <f>ROUND(E88*F88,2)</f>
        <v>0</v>
      </c>
      <c r="H88" s="231"/>
      <c r="I88" s="230">
        <f>ROUND(E88*H88,2)</f>
        <v>0</v>
      </c>
      <c r="J88" s="231"/>
      <c r="K88" s="230">
        <f>ROUND(E88*J88,2)</f>
        <v>0</v>
      </c>
      <c r="L88" s="230">
        <v>21</v>
      </c>
      <c r="M88" s="230">
        <f>G88*(1+L88/100)</f>
        <v>0</v>
      </c>
      <c r="N88" s="229">
        <v>2.495E-2</v>
      </c>
      <c r="O88" s="229">
        <f>ROUND(E88*N88,2)</f>
        <v>2.59</v>
      </c>
      <c r="P88" s="229">
        <v>0</v>
      </c>
      <c r="Q88" s="229">
        <f>ROUND(E88*P88,2)</f>
        <v>0</v>
      </c>
      <c r="R88" s="230"/>
      <c r="S88" s="230" t="s">
        <v>150</v>
      </c>
      <c r="T88" s="230" t="s">
        <v>150</v>
      </c>
      <c r="U88" s="230">
        <v>0.37</v>
      </c>
      <c r="V88" s="230">
        <f>ROUND(E88*U88,2)</f>
        <v>38.380000000000003</v>
      </c>
      <c r="W88" s="230"/>
      <c r="X88" s="230" t="s">
        <v>151</v>
      </c>
      <c r="Y88" s="230" t="s">
        <v>152</v>
      </c>
      <c r="Z88" s="210"/>
      <c r="AA88" s="210"/>
      <c r="AB88" s="210"/>
      <c r="AC88" s="210"/>
      <c r="AD88" s="210"/>
      <c r="AE88" s="210"/>
      <c r="AF88" s="210"/>
      <c r="AG88" s="210" t="s">
        <v>153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27"/>
      <c r="B89" s="228"/>
      <c r="C89" s="257" t="s">
        <v>280</v>
      </c>
      <c r="D89" s="232"/>
      <c r="E89" s="233">
        <v>34.125</v>
      </c>
      <c r="F89" s="230"/>
      <c r="G89" s="230"/>
      <c r="H89" s="230"/>
      <c r="I89" s="230"/>
      <c r="J89" s="230"/>
      <c r="K89" s="230"/>
      <c r="L89" s="230"/>
      <c r="M89" s="230"/>
      <c r="N89" s="229"/>
      <c r="O89" s="229"/>
      <c r="P89" s="229"/>
      <c r="Q89" s="229"/>
      <c r="R89" s="230"/>
      <c r="S89" s="230"/>
      <c r="T89" s="230"/>
      <c r="U89" s="230"/>
      <c r="V89" s="230"/>
      <c r="W89" s="230"/>
      <c r="X89" s="230"/>
      <c r="Y89" s="230"/>
      <c r="Z89" s="210"/>
      <c r="AA89" s="210"/>
      <c r="AB89" s="210"/>
      <c r="AC89" s="210"/>
      <c r="AD89" s="210"/>
      <c r="AE89" s="210"/>
      <c r="AF89" s="210"/>
      <c r="AG89" s="210" t="s">
        <v>155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ht="22.5" outlineLevel="3" x14ac:dyDescent="0.2">
      <c r="A90" s="227"/>
      <c r="B90" s="228"/>
      <c r="C90" s="257" t="s">
        <v>281</v>
      </c>
      <c r="D90" s="232"/>
      <c r="E90" s="233">
        <v>36.582000000000001</v>
      </c>
      <c r="F90" s="230"/>
      <c r="G90" s="230"/>
      <c r="H90" s="230"/>
      <c r="I90" s="230"/>
      <c r="J90" s="230"/>
      <c r="K90" s="230"/>
      <c r="L90" s="230"/>
      <c r="M90" s="230"/>
      <c r="N90" s="229"/>
      <c r="O90" s="229"/>
      <c r="P90" s="229"/>
      <c r="Q90" s="229"/>
      <c r="R90" s="230"/>
      <c r="S90" s="230"/>
      <c r="T90" s="230"/>
      <c r="U90" s="230"/>
      <c r="V90" s="230"/>
      <c r="W90" s="230"/>
      <c r="X90" s="230"/>
      <c r="Y90" s="230"/>
      <c r="Z90" s="210"/>
      <c r="AA90" s="210"/>
      <c r="AB90" s="210"/>
      <c r="AC90" s="210"/>
      <c r="AD90" s="210"/>
      <c r="AE90" s="210"/>
      <c r="AF90" s="210"/>
      <c r="AG90" s="210" t="s">
        <v>155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3" x14ac:dyDescent="0.2">
      <c r="A91" s="227"/>
      <c r="B91" s="228"/>
      <c r="C91" s="257" t="s">
        <v>282</v>
      </c>
      <c r="D91" s="232"/>
      <c r="E91" s="233">
        <v>13.512</v>
      </c>
      <c r="F91" s="230"/>
      <c r="G91" s="230"/>
      <c r="H91" s="230"/>
      <c r="I91" s="230"/>
      <c r="J91" s="230"/>
      <c r="K91" s="230"/>
      <c r="L91" s="230"/>
      <c r="M91" s="230"/>
      <c r="N91" s="229"/>
      <c r="O91" s="229"/>
      <c r="P91" s="229"/>
      <c r="Q91" s="229"/>
      <c r="R91" s="230"/>
      <c r="S91" s="230"/>
      <c r="T91" s="230"/>
      <c r="U91" s="230"/>
      <c r="V91" s="230"/>
      <c r="W91" s="230"/>
      <c r="X91" s="230"/>
      <c r="Y91" s="230"/>
      <c r="Z91" s="210"/>
      <c r="AA91" s="210"/>
      <c r="AB91" s="210"/>
      <c r="AC91" s="210"/>
      <c r="AD91" s="210"/>
      <c r="AE91" s="210"/>
      <c r="AF91" s="210"/>
      <c r="AG91" s="210" t="s">
        <v>155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3" x14ac:dyDescent="0.2">
      <c r="A92" s="227"/>
      <c r="B92" s="228"/>
      <c r="C92" s="257" t="s">
        <v>283</v>
      </c>
      <c r="D92" s="232"/>
      <c r="E92" s="233">
        <v>19.515000000000001</v>
      </c>
      <c r="F92" s="230"/>
      <c r="G92" s="230"/>
      <c r="H92" s="230"/>
      <c r="I92" s="230"/>
      <c r="J92" s="230"/>
      <c r="K92" s="230"/>
      <c r="L92" s="230"/>
      <c r="M92" s="230"/>
      <c r="N92" s="229"/>
      <c r="O92" s="229"/>
      <c r="P92" s="229"/>
      <c r="Q92" s="229"/>
      <c r="R92" s="230"/>
      <c r="S92" s="230"/>
      <c r="T92" s="230"/>
      <c r="U92" s="230"/>
      <c r="V92" s="230"/>
      <c r="W92" s="230"/>
      <c r="X92" s="230"/>
      <c r="Y92" s="230"/>
      <c r="Z92" s="210"/>
      <c r="AA92" s="210"/>
      <c r="AB92" s="210"/>
      <c r="AC92" s="210"/>
      <c r="AD92" s="210"/>
      <c r="AE92" s="210"/>
      <c r="AF92" s="210"/>
      <c r="AG92" s="210" t="s">
        <v>155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43">
        <v>42</v>
      </c>
      <c r="B93" s="244" t="s">
        <v>284</v>
      </c>
      <c r="C93" s="256" t="s">
        <v>285</v>
      </c>
      <c r="D93" s="245" t="s">
        <v>205</v>
      </c>
      <c r="E93" s="246">
        <v>41.32</v>
      </c>
      <c r="F93" s="247"/>
      <c r="G93" s="248">
        <f>ROUND(E93*F93,2)</f>
        <v>0</v>
      </c>
      <c r="H93" s="231"/>
      <c r="I93" s="230">
        <f>ROUND(E93*H93,2)</f>
        <v>0</v>
      </c>
      <c r="J93" s="231"/>
      <c r="K93" s="230">
        <f>ROUND(E93*J93,2)</f>
        <v>0</v>
      </c>
      <c r="L93" s="230">
        <v>21</v>
      </c>
      <c r="M93" s="230">
        <f>G93*(1+L93/100)</f>
        <v>0</v>
      </c>
      <c r="N93" s="229">
        <v>4.6000000000000001E-4</v>
      </c>
      <c r="O93" s="229">
        <f>ROUND(E93*N93,2)</f>
        <v>0.02</v>
      </c>
      <c r="P93" s="229">
        <v>0</v>
      </c>
      <c r="Q93" s="229">
        <f>ROUND(E93*P93,2)</f>
        <v>0</v>
      </c>
      <c r="R93" s="230"/>
      <c r="S93" s="230" t="s">
        <v>150</v>
      </c>
      <c r="T93" s="230" t="s">
        <v>150</v>
      </c>
      <c r="U93" s="230">
        <v>0</v>
      </c>
      <c r="V93" s="230">
        <f>ROUND(E93*U93,2)</f>
        <v>0</v>
      </c>
      <c r="W93" s="230"/>
      <c r="X93" s="230" t="s">
        <v>151</v>
      </c>
      <c r="Y93" s="230" t="s">
        <v>152</v>
      </c>
      <c r="Z93" s="210"/>
      <c r="AA93" s="210"/>
      <c r="AB93" s="210"/>
      <c r="AC93" s="210"/>
      <c r="AD93" s="210"/>
      <c r="AE93" s="210"/>
      <c r="AF93" s="210"/>
      <c r="AG93" s="210" t="s">
        <v>153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27"/>
      <c r="B94" s="228"/>
      <c r="C94" s="257" t="s">
        <v>286</v>
      </c>
      <c r="D94" s="232"/>
      <c r="E94" s="233">
        <v>17.440000000000001</v>
      </c>
      <c r="F94" s="230"/>
      <c r="G94" s="230"/>
      <c r="H94" s="230"/>
      <c r="I94" s="230"/>
      <c r="J94" s="230"/>
      <c r="K94" s="230"/>
      <c r="L94" s="230"/>
      <c r="M94" s="230"/>
      <c r="N94" s="229"/>
      <c r="O94" s="229"/>
      <c r="P94" s="229"/>
      <c r="Q94" s="229"/>
      <c r="R94" s="230"/>
      <c r="S94" s="230"/>
      <c r="T94" s="230"/>
      <c r="U94" s="230"/>
      <c r="V94" s="230"/>
      <c r="W94" s="230"/>
      <c r="X94" s="230"/>
      <c r="Y94" s="230"/>
      <c r="Z94" s="210"/>
      <c r="AA94" s="210"/>
      <c r="AB94" s="210"/>
      <c r="AC94" s="210"/>
      <c r="AD94" s="210"/>
      <c r="AE94" s="210"/>
      <c r="AF94" s="210"/>
      <c r="AG94" s="210" t="s">
        <v>155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3" x14ac:dyDescent="0.2">
      <c r="A95" s="227"/>
      <c r="B95" s="228"/>
      <c r="C95" s="257" t="s">
        <v>287</v>
      </c>
      <c r="D95" s="232"/>
      <c r="E95" s="233">
        <v>23.88</v>
      </c>
      <c r="F95" s="230"/>
      <c r="G95" s="230"/>
      <c r="H95" s="230"/>
      <c r="I95" s="230"/>
      <c r="J95" s="230"/>
      <c r="K95" s="230"/>
      <c r="L95" s="230"/>
      <c r="M95" s="230"/>
      <c r="N95" s="229"/>
      <c r="O95" s="229"/>
      <c r="P95" s="229"/>
      <c r="Q95" s="229"/>
      <c r="R95" s="230"/>
      <c r="S95" s="230"/>
      <c r="T95" s="230"/>
      <c r="U95" s="230"/>
      <c r="V95" s="230"/>
      <c r="W95" s="230"/>
      <c r="X95" s="230"/>
      <c r="Y95" s="230"/>
      <c r="Z95" s="210"/>
      <c r="AA95" s="210"/>
      <c r="AB95" s="210"/>
      <c r="AC95" s="210"/>
      <c r="AD95" s="210"/>
      <c r="AE95" s="210"/>
      <c r="AF95" s="210"/>
      <c r="AG95" s="210" t="s">
        <v>155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22.5" outlineLevel="1" x14ac:dyDescent="0.2">
      <c r="A96" s="243">
        <v>43</v>
      </c>
      <c r="B96" s="244" t="s">
        <v>288</v>
      </c>
      <c r="C96" s="256" t="s">
        <v>289</v>
      </c>
      <c r="D96" s="245" t="s">
        <v>179</v>
      </c>
      <c r="E96" s="246">
        <v>2.0979999999999999</v>
      </c>
      <c r="F96" s="247"/>
      <c r="G96" s="248">
        <f>ROUND(E96*F96,2)</f>
        <v>0</v>
      </c>
      <c r="H96" s="231"/>
      <c r="I96" s="230">
        <f>ROUND(E96*H96,2)</f>
        <v>0</v>
      </c>
      <c r="J96" s="231"/>
      <c r="K96" s="230">
        <f>ROUND(E96*J96,2)</f>
        <v>0</v>
      </c>
      <c r="L96" s="230">
        <v>21</v>
      </c>
      <c r="M96" s="230">
        <f>G96*(1+L96/100)</f>
        <v>0</v>
      </c>
      <c r="N96" s="229">
        <v>4.1999999999999997E-3</v>
      </c>
      <c r="O96" s="229">
        <f>ROUND(E96*N96,2)</f>
        <v>0.01</v>
      </c>
      <c r="P96" s="229">
        <v>0</v>
      </c>
      <c r="Q96" s="229">
        <f>ROUND(E96*P96,2)</f>
        <v>0</v>
      </c>
      <c r="R96" s="230"/>
      <c r="S96" s="230" t="s">
        <v>150</v>
      </c>
      <c r="T96" s="230" t="s">
        <v>150</v>
      </c>
      <c r="U96" s="230">
        <v>0.52600000000000002</v>
      </c>
      <c r="V96" s="230">
        <f>ROUND(E96*U96,2)</f>
        <v>1.1000000000000001</v>
      </c>
      <c r="W96" s="230"/>
      <c r="X96" s="230" t="s">
        <v>151</v>
      </c>
      <c r="Y96" s="230" t="s">
        <v>152</v>
      </c>
      <c r="Z96" s="210"/>
      <c r="AA96" s="210"/>
      <c r="AB96" s="210"/>
      <c r="AC96" s="210"/>
      <c r="AD96" s="210"/>
      <c r="AE96" s="210"/>
      <c r="AF96" s="210"/>
      <c r="AG96" s="210" t="s">
        <v>153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27"/>
      <c r="B97" s="228"/>
      <c r="C97" s="257" t="s">
        <v>186</v>
      </c>
      <c r="D97" s="232"/>
      <c r="E97" s="233">
        <v>2.0979999999999999</v>
      </c>
      <c r="F97" s="230"/>
      <c r="G97" s="230"/>
      <c r="H97" s="230"/>
      <c r="I97" s="230"/>
      <c r="J97" s="230"/>
      <c r="K97" s="230"/>
      <c r="L97" s="230"/>
      <c r="M97" s="230"/>
      <c r="N97" s="229"/>
      <c r="O97" s="229"/>
      <c r="P97" s="229"/>
      <c r="Q97" s="229"/>
      <c r="R97" s="230"/>
      <c r="S97" s="230"/>
      <c r="T97" s="230"/>
      <c r="U97" s="230"/>
      <c r="V97" s="230"/>
      <c r="W97" s="230"/>
      <c r="X97" s="230"/>
      <c r="Y97" s="230"/>
      <c r="Z97" s="210"/>
      <c r="AA97" s="210"/>
      <c r="AB97" s="210"/>
      <c r="AC97" s="210"/>
      <c r="AD97" s="210"/>
      <c r="AE97" s="210"/>
      <c r="AF97" s="210"/>
      <c r="AG97" s="210" t="s">
        <v>155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x14ac:dyDescent="0.2">
      <c r="A98" s="236" t="s">
        <v>145</v>
      </c>
      <c r="B98" s="237" t="s">
        <v>66</v>
      </c>
      <c r="C98" s="255" t="s">
        <v>67</v>
      </c>
      <c r="D98" s="238"/>
      <c r="E98" s="239"/>
      <c r="F98" s="240"/>
      <c r="G98" s="241">
        <f>SUMIF(AG99:AG100,"&lt;&gt;NOR",G99:G100)</f>
        <v>0</v>
      </c>
      <c r="H98" s="235"/>
      <c r="I98" s="235">
        <f>SUM(I99:I100)</f>
        <v>0</v>
      </c>
      <c r="J98" s="235"/>
      <c r="K98" s="235">
        <f>SUM(K99:K100)</f>
        <v>0</v>
      </c>
      <c r="L98" s="235"/>
      <c r="M98" s="235">
        <f>SUM(M99:M100)</f>
        <v>0</v>
      </c>
      <c r="N98" s="234"/>
      <c r="O98" s="234">
        <f>SUM(O99:O100)</f>
        <v>0</v>
      </c>
      <c r="P98" s="234"/>
      <c r="Q98" s="234">
        <f>SUM(Q99:Q100)</f>
        <v>0</v>
      </c>
      <c r="R98" s="235"/>
      <c r="S98" s="235"/>
      <c r="T98" s="235"/>
      <c r="U98" s="235"/>
      <c r="V98" s="235">
        <f>SUM(V99:V100)</f>
        <v>0.28999999999999998</v>
      </c>
      <c r="W98" s="235"/>
      <c r="X98" s="235"/>
      <c r="Y98" s="235"/>
      <c r="AG98" t="s">
        <v>146</v>
      </c>
    </row>
    <row r="99" spans="1:60" outlineLevel="1" x14ac:dyDescent="0.2">
      <c r="A99" s="243">
        <v>44</v>
      </c>
      <c r="B99" s="244" t="s">
        <v>290</v>
      </c>
      <c r="C99" s="256" t="s">
        <v>291</v>
      </c>
      <c r="D99" s="245" t="s">
        <v>205</v>
      </c>
      <c r="E99" s="246">
        <v>5.88</v>
      </c>
      <c r="F99" s="247"/>
      <c r="G99" s="248">
        <f>ROUND(E99*F99,2)</f>
        <v>0</v>
      </c>
      <c r="H99" s="231"/>
      <c r="I99" s="230">
        <f>ROUND(E99*H99,2)</f>
        <v>0</v>
      </c>
      <c r="J99" s="231"/>
      <c r="K99" s="230">
        <f>ROUND(E99*J99,2)</f>
        <v>0</v>
      </c>
      <c r="L99" s="230">
        <v>21</v>
      </c>
      <c r="M99" s="230">
        <f>G99*(1+L99/100)</f>
        <v>0</v>
      </c>
      <c r="N99" s="229">
        <v>1.2E-4</v>
      </c>
      <c r="O99" s="229">
        <f>ROUND(E99*N99,2)</f>
        <v>0</v>
      </c>
      <c r="P99" s="229">
        <v>0</v>
      </c>
      <c r="Q99" s="229">
        <f>ROUND(E99*P99,2)</f>
        <v>0</v>
      </c>
      <c r="R99" s="230"/>
      <c r="S99" s="230" t="s">
        <v>150</v>
      </c>
      <c r="T99" s="230" t="s">
        <v>150</v>
      </c>
      <c r="U99" s="230">
        <v>0.05</v>
      </c>
      <c r="V99" s="230">
        <f>ROUND(E99*U99,2)</f>
        <v>0.28999999999999998</v>
      </c>
      <c r="W99" s="230"/>
      <c r="X99" s="230" t="s">
        <v>151</v>
      </c>
      <c r="Y99" s="230" t="s">
        <v>152</v>
      </c>
      <c r="Z99" s="210"/>
      <c r="AA99" s="210"/>
      <c r="AB99" s="210"/>
      <c r="AC99" s="210"/>
      <c r="AD99" s="210"/>
      <c r="AE99" s="210"/>
      <c r="AF99" s="210"/>
      <c r="AG99" s="210" t="s">
        <v>153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2" x14ac:dyDescent="0.2">
      <c r="A100" s="227"/>
      <c r="B100" s="228"/>
      <c r="C100" s="257" t="s">
        <v>267</v>
      </c>
      <c r="D100" s="232"/>
      <c r="E100" s="233">
        <v>5.88</v>
      </c>
      <c r="F100" s="230"/>
      <c r="G100" s="230"/>
      <c r="H100" s="230"/>
      <c r="I100" s="230"/>
      <c r="J100" s="230"/>
      <c r="K100" s="230"/>
      <c r="L100" s="230"/>
      <c r="M100" s="230"/>
      <c r="N100" s="229"/>
      <c r="O100" s="229"/>
      <c r="P100" s="229"/>
      <c r="Q100" s="229"/>
      <c r="R100" s="230"/>
      <c r="S100" s="230"/>
      <c r="T100" s="230"/>
      <c r="U100" s="230"/>
      <c r="V100" s="230"/>
      <c r="W100" s="230"/>
      <c r="X100" s="230"/>
      <c r="Y100" s="230"/>
      <c r="Z100" s="210"/>
      <c r="AA100" s="210"/>
      <c r="AB100" s="210"/>
      <c r="AC100" s="210"/>
      <c r="AD100" s="210"/>
      <c r="AE100" s="210"/>
      <c r="AF100" s="210"/>
      <c r="AG100" s="210" t="s">
        <v>155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x14ac:dyDescent="0.2">
      <c r="A101" s="236" t="s">
        <v>145</v>
      </c>
      <c r="B101" s="237" t="s">
        <v>68</v>
      </c>
      <c r="C101" s="255" t="s">
        <v>69</v>
      </c>
      <c r="D101" s="238"/>
      <c r="E101" s="239"/>
      <c r="F101" s="240"/>
      <c r="G101" s="241">
        <f>SUMIF(AG102:AG116,"&lt;&gt;NOR",G102:G116)</f>
        <v>0</v>
      </c>
      <c r="H101" s="235"/>
      <c r="I101" s="235">
        <f>SUM(I102:I116)</f>
        <v>0</v>
      </c>
      <c r="J101" s="235"/>
      <c r="K101" s="235">
        <f>SUM(K102:K116)</f>
        <v>0</v>
      </c>
      <c r="L101" s="235"/>
      <c r="M101" s="235">
        <f>SUM(M102:M116)</f>
        <v>0</v>
      </c>
      <c r="N101" s="234"/>
      <c r="O101" s="234">
        <f>SUM(O102:O116)</f>
        <v>10.86</v>
      </c>
      <c r="P101" s="234"/>
      <c r="Q101" s="234">
        <f>SUM(Q102:Q116)</f>
        <v>0</v>
      </c>
      <c r="R101" s="235"/>
      <c r="S101" s="235"/>
      <c r="T101" s="235"/>
      <c r="U101" s="235"/>
      <c r="V101" s="235">
        <f>SUM(V102:V116)</f>
        <v>29.880000000000003</v>
      </c>
      <c r="W101" s="235"/>
      <c r="X101" s="235"/>
      <c r="Y101" s="235"/>
      <c r="AG101" t="s">
        <v>146</v>
      </c>
    </row>
    <row r="102" spans="1:60" outlineLevel="1" x14ac:dyDescent="0.2">
      <c r="A102" s="243">
        <v>45</v>
      </c>
      <c r="B102" s="244" t="s">
        <v>292</v>
      </c>
      <c r="C102" s="256" t="s">
        <v>293</v>
      </c>
      <c r="D102" s="245" t="s">
        <v>149</v>
      </c>
      <c r="E102" s="246">
        <v>3.09396</v>
      </c>
      <c r="F102" s="247"/>
      <c r="G102" s="248">
        <f>ROUND(E102*F102,2)</f>
        <v>0</v>
      </c>
      <c r="H102" s="231"/>
      <c r="I102" s="230">
        <f>ROUND(E102*H102,2)</f>
        <v>0</v>
      </c>
      <c r="J102" s="231"/>
      <c r="K102" s="230">
        <f>ROUND(E102*J102,2)</f>
        <v>0</v>
      </c>
      <c r="L102" s="230">
        <v>21</v>
      </c>
      <c r="M102" s="230">
        <f>G102*(1+L102/100)</f>
        <v>0</v>
      </c>
      <c r="N102" s="229">
        <v>2.5249999999999999</v>
      </c>
      <c r="O102" s="229">
        <f>ROUND(E102*N102,2)</f>
        <v>7.81</v>
      </c>
      <c r="P102" s="229">
        <v>0</v>
      </c>
      <c r="Q102" s="229">
        <f>ROUND(E102*P102,2)</f>
        <v>0</v>
      </c>
      <c r="R102" s="230"/>
      <c r="S102" s="230" t="s">
        <v>150</v>
      </c>
      <c r="T102" s="230" t="s">
        <v>150</v>
      </c>
      <c r="U102" s="230">
        <v>2.58</v>
      </c>
      <c r="V102" s="230">
        <f>ROUND(E102*U102,2)</f>
        <v>7.98</v>
      </c>
      <c r="W102" s="230"/>
      <c r="X102" s="230" t="s">
        <v>151</v>
      </c>
      <c r="Y102" s="230" t="s">
        <v>152</v>
      </c>
      <c r="Z102" s="210"/>
      <c r="AA102" s="210"/>
      <c r="AB102" s="210"/>
      <c r="AC102" s="210"/>
      <c r="AD102" s="210"/>
      <c r="AE102" s="210"/>
      <c r="AF102" s="210"/>
      <c r="AG102" s="210" t="s">
        <v>153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ht="22.5" outlineLevel="2" x14ac:dyDescent="0.2">
      <c r="A103" s="227"/>
      <c r="B103" s="228"/>
      <c r="C103" s="257" t="s">
        <v>294</v>
      </c>
      <c r="D103" s="232"/>
      <c r="E103" s="233">
        <v>2.9499599999999999</v>
      </c>
      <c r="F103" s="230"/>
      <c r="G103" s="230"/>
      <c r="H103" s="230"/>
      <c r="I103" s="230"/>
      <c r="J103" s="230"/>
      <c r="K103" s="230"/>
      <c r="L103" s="230"/>
      <c r="M103" s="230"/>
      <c r="N103" s="229"/>
      <c r="O103" s="229"/>
      <c r="P103" s="229"/>
      <c r="Q103" s="229"/>
      <c r="R103" s="230"/>
      <c r="S103" s="230"/>
      <c r="T103" s="230"/>
      <c r="U103" s="230"/>
      <c r="V103" s="230"/>
      <c r="W103" s="230"/>
      <c r="X103" s="230"/>
      <c r="Y103" s="230"/>
      <c r="Z103" s="210"/>
      <c r="AA103" s="210"/>
      <c r="AB103" s="210"/>
      <c r="AC103" s="210"/>
      <c r="AD103" s="210"/>
      <c r="AE103" s="210"/>
      <c r="AF103" s="210"/>
      <c r="AG103" s="210" t="s">
        <v>155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27"/>
      <c r="B104" s="228"/>
      <c r="C104" s="257" t="s">
        <v>295</v>
      </c>
      <c r="D104" s="232"/>
      <c r="E104" s="233">
        <v>0.14399999999999999</v>
      </c>
      <c r="F104" s="230"/>
      <c r="G104" s="230"/>
      <c r="H104" s="230"/>
      <c r="I104" s="230"/>
      <c r="J104" s="230"/>
      <c r="K104" s="230"/>
      <c r="L104" s="230"/>
      <c r="M104" s="230"/>
      <c r="N104" s="229"/>
      <c r="O104" s="229"/>
      <c r="P104" s="229"/>
      <c r="Q104" s="229"/>
      <c r="R104" s="230"/>
      <c r="S104" s="230"/>
      <c r="T104" s="230"/>
      <c r="U104" s="230"/>
      <c r="V104" s="230"/>
      <c r="W104" s="230"/>
      <c r="X104" s="230"/>
      <c r="Y104" s="230"/>
      <c r="Z104" s="210"/>
      <c r="AA104" s="210"/>
      <c r="AB104" s="210"/>
      <c r="AC104" s="210"/>
      <c r="AD104" s="210"/>
      <c r="AE104" s="210"/>
      <c r="AF104" s="210"/>
      <c r="AG104" s="210" t="s">
        <v>155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9">
        <v>46</v>
      </c>
      <c r="B105" s="250" t="s">
        <v>296</v>
      </c>
      <c r="C105" s="258" t="s">
        <v>297</v>
      </c>
      <c r="D105" s="251" t="s">
        <v>149</v>
      </c>
      <c r="E105" s="252">
        <v>3.0939999999999999</v>
      </c>
      <c r="F105" s="253"/>
      <c r="G105" s="254">
        <f>ROUND(E105*F105,2)</f>
        <v>0</v>
      </c>
      <c r="H105" s="231"/>
      <c r="I105" s="230">
        <f>ROUND(E105*H105,2)</f>
        <v>0</v>
      </c>
      <c r="J105" s="231"/>
      <c r="K105" s="230">
        <f>ROUND(E105*J105,2)</f>
        <v>0</v>
      </c>
      <c r="L105" s="230">
        <v>21</v>
      </c>
      <c r="M105" s="230">
        <f>G105*(1+L105/100)</f>
        <v>0</v>
      </c>
      <c r="N105" s="229">
        <v>0</v>
      </c>
      <c r="O105" s="229">
        <f>ROUND(E105*N105,2)</f>
        <v>0</v>
      </c>
      <c r="P105" s="229">
        <v>0</v>
      </c>
      <c r="Q105" s="229">
        <f>ROUND(E105*P105,2)</f>
        <v>0</v>
      </c>
      <c r="R105" s="230"/>
      <c r="S105" s="230" t="s">
        <v>150</v>
      </c>
      <c r="T105" s="230" t="s">
        <v>150</v>
      </c>
      <c r="U105" s="230">
        <v>1.35</v>
      </c>
      <c r="V105" s="230">
        <f>ROUND(E105*U105,2)</f>
        <v>4.18</v>
      </c>
      <c r="W105" s="230"/>
      <c r="X105" s="230" t="s">
        <v>151</v>
      </c>
      <c r="Y105" s="230" t="s">
        <v>152</v>
      </c>
      <c r="Z105" s="210"/>
      <c r="AA105" s="210"/>
      <c r="AB105" s="210"/>
      <c r="AC105" s="210"/>
      <c r="AD105" s="210"/>
      <c r="AE105" s="210"/>
      <c r="AF105" s="210"/>
      <c r="AG105" s="210" t="s">
        <v>153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9">
        <v>47</v>
      </c>
      <c r="B106" s="250" t="s">
        <v>298</v>
      </c>
      <c r="C106" s="258" t="s">
        <v>299</v>
      </c>
      <c r="D106" s="251" t="s">
        <v>149</v>
      </c>
      <c r="E106" s="252">
        <v>3.0939999999999999</v>
      </c>
      <c r="F106" s="253"/>
      <c r="G106" s="254">
        <f>ROUND(E106*F106,2)</f>
        <v>0</v>
      </c>
      <c r="H106" s="231"/>
      <c r="I106" s="230">
        <f>ROUND(E106*H106,2)</f>
        <v>0</v>
      </c>
      <c r="J106" s="231"/>
      <c r="K106" s="230">
        <f>ROUND(E106*J106,2)</f>
        <v>0</v>
      </c>
      <c r="L106" s="230">
        <v>21</v>
      </c>
      <c r="M106" s="230">
        <f>G106*(1+L106/100)</f>
        <v>0</v>
      </c>
      <c r="N106" s="229">
        <v>0</v>
      </c>
      <c r="O106" s="229">
        <f>ROUND(E106*N106,2)</f>
        <v>0</v>
      </c>
      <c r="P106" s="229">
        <v>0</v>
      </c>
      <c r="Q106" s="229">
        <f>ROUND(E106*P106,2)</f>
        <v>0</v>
      </c>
      <c r="R106" s="230"/>
      <c r="S106" s="230" t="s">
        <v>150</v>
      </c>
      <c r="T106" s="230" t="s">
        <v>150</v>
      </c>
      <c r="U106" s="230">
        <v>0.41</v>
      </c>
      <c r="V106" s="230">
        <f>ROUND(E106*U106,2)</f>
        <v>1.27</v>
      </c>
      <c r="W106" s="230"/>
      <c r="X106" s="230" t="s">
        <v>151</v>
      </c>
      <c r="Y106" s="230" t="s">
        <v>152</v>
      </c>
      <c r="Z106" s="210"/>
      <c r="AA106" s="210"/>
      <c r="AB106" s="210"/>
      <c r="AC106" s="210"/>
      <c r="AD106" s="210"/>
      <c r="AE106" s="210"/>
      <c r="AF106" s="210"/>
      <c r="AG106" s="210" t="s">
        <v>153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43">
        <v>48</v>
      </c>
      <c r="B107" s="244" t="s">
        <v>300</v>
      </c>
      <c r="C107" s="256" t="s">
        <v>301</v>
      </c>
      <c r="D107" s="245" t="s">
        <v>179</v>
      </c>
      <c r="E107" s="246">
        <v>0.96</v>
      </c>
      <c r="F107" s="247"/>
      <c r="G107" s="248">
        <f>ROUND(E107*F107,2)</f>
        <v>0</v>
      </c>
      <c r="H107" s="231"/>
      <c r="I107" s="230">
        <f>ROUND(E107*H107,2)</f>
        <v>0</v>
      </c>
      <c r="J107" s="231"/>
      <c r="K107" s="230">
        <f>ROUND(E107*J107,2)</f>
        <v>0</v>
      </c>
      <c r="L107" s="230">
        <v>21</v>
      </c>
      <c r="M107" s="230">
        <f>G107*(1+L107/100)</f>
        <v>0</v>
      </c>
      <c r="N107" s="229">
        <v>1.41E-2</v>
      </c>
      <c r="O107" s="229">
        <f>ROUND(E107*N107,2)</f>
        <v>0.01</v>
      </c>
      <c r="P107" s="229">
        <v>0</v>
      </c>
      <c r="Q107" s="229">
        <f>ROUND(E107*P107,2)</f>
        <v>0</v>
      </c>
      <c r="R107" s="230"/>
      <c r="S107" s="230" t="s">
        <v>150</v>
      </c>
      <c r="T107" s="230" t="s">
        <v>150</v>
      </c>
      <c r="U107" s="230">
        <v>0.39600000000000002</v>
      </c>
      <c r="V107" s="230">
        <f>ROUND(E107*U107,2)</f>
        <v>0.38</v>
      </c>
      <c r="W107" s="230"/>
      <c r="X107" s="230" t="s">
        <v>151</v>
      </c>
      <c r="Y107" s="230" t="s">
        <v>152</v>
      </c>
      <c r="Z107" s="210"/>
      <c r="AA107" s="210"/>
      <c r="AB107" s="210"/>
      <c r="AC107" s="210"/>
      <c r="AD107" s="210"/>
      <c r="AE107" s="210"/>
      <c r="AF107" s="210"/>
      <c r="AG107" s="210" t="s">
        <v>153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27"/>
      <c r="B108" s="228"/>
      <c r="C108" s="257" t="s">
        <v>302</v>
      </c>
      <c r="D108" s="232"/>
      <c r="E108" s="233">
        <v>0.96</v>
      </c>
      <c r="F108" s="230"/>
      <c r="G108" s="230"/>
      <c r="H108" s="230"/>
      <c r="I108" s="230"/>
      <c r="J108" s="230"/>
      <c r="K108" s="230"/>
      <c r="L108" s="230"/>
      <c r="M108" s="230"/>
      <c r="N108" s="229"/>
      <c r="O108" s="229"/>
      <c r="P108" s="229"/>
      <c r="Q108" s="229"/>
      <c r="R108" s="230"/>
      <c r="S108" s="230"/>
      <c r="T108" s="230"/>
      <c r="U108" s="230"/>
      <c r="V108" s="230"/>
      <c r="W108" s="230"/>
      <c r="X108" s="230"/>
      <c r="Y108" s="230"/>
      <c r="Z108" s="210"/>
      <c r="AA108" s="210"/>
      <c r="AB108" s="210"/>
      <c r="AC108" s="210"/>
      <c r="AD108" s="210"/>
      <c r="AE108" s="210"/>
      <c r="AF108" s="210"/>
      <c r="AG108" s="210" t="s">
        <v>155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49">
        <v>49</v>
      </c>
      <c r="B109" s="250" t="s">
        <v>303</v>
      </c>
      <c r="C109" s="258" t="s">
        <v>304</v>
      </c>
      <c r="D109" s="251" t="s">
        <v>179</v>
      </c>
      <c r="E109" s="252">
        <v>0.96</v>
      </c>
      <c r="F109" s="253"/>
      <c r="G109" s="254">
        <f>ROUND(E109*F109,2)</f>
        <v>0</v>
      </c>
      <c r="H109" s="231"/>
      <c r="I109" s="230">
        <f>ROUND(E109*H109,2)</f>
        <v>0</v>
      </c>
      <c r="J109" s="231"/>
      <c r="K109" s="230">
        <f>ROUND(E109*J109,2)</f>
        <v>0</v>
      </c>
      <c r="L109" s="230">
        <v>21</v>
      </c>
      <c r="M109" s="230">
        <f>G109*(1+L109/100)</f>
        <v>0</v>
      </c>
      <c r="N109" s="229">
        <v>0</v>
      </c>
      <c r="O109" s="229">
        <f>ROUND(E109*N109,2)</f>
        <v>0</v>
      </c>
      <c r="P109" s="229">
        <v>0</v>
      </c>
      <c r="Q109" s="229">
        <f>ROUND(E109*P109,2)</f>
        <v>0</v>
      </c>
      <c r="R109" s="230"/>
      <c r="S109" s="230" t="s">
        <v>150</v>
      </c>
      <c r="T109" s="230" t="s">
        <v>150</v>
      </c>
      <c r="U109" s="230">
        <v>0.24</v>
      </c>
      <c r="V109" s="230">
        <f>ROUND(E109*U109,2)</f>
        <v>0.23</v>
      </c>
      <c r="W109" s="230"/>
      <c r="X109" s="230" t="s">
        <v>151</v>
      </c>
      <c r="Y109" s="230" t="s">
        <v>152</v>
      </c>
      <c r="Z109" s="210"/>
      <c r="AA109" s="210"/>
      <c r="AB109" s="210"/>
      <c r="AC109" s="210"/>
      <c r="AD109" s="210"/>
      <c r="AE109" s="210"/>
      <c r="AF109" s="210"/>
      <c r="AG109" s="210" t="s">
        <v>153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1" x14ac:dyDescent="0.2">
      <c r="A110" s="243">
        <v>50</v>
      </c>
      <c r="B110" s="244" t="s">
        <v>305</v>
      </c>
      <c r="C110" s="256" t="s">
        <v>306</v>
      </c>
      <c r="D110" s="245" t="s">
        <v>191</v>
      </c>
      <c r="E110" s="246">
        <v>9.7379999999999994E-2</v>
      </c>
      <c r="F110" s="247"/>
      <c r="G110" s="248">
        <f>ROUND(E110*F110,2)</f>
        <v>0</v>
      </c>
      <c r="H110" s="231"/>
      <c r="I110" s="230">
        <f>ROUND(E110*H110,2)</f>
        <v>0</v>
      </c>
      <c r="J110" s="231"/>
      <c r="K110" s="230">
        <f>ROUND(E110*J110,2)</f>
        <v>0</v>
      </c>
      <c r="L110" s="230">
        <v>21</v>
      </c>
      <c r="M110" s="230">
        <f>G110*(1+L110/100)</f>
        <v>0</v>
      </c>
      <c r="N110" s="229">
        <v>1.0662499999999999</v>
      </c>
      <c r="O110" s="229">
        <f>ROUND(E110*N110,2)</f>
        <v>0.1</v>
      </c>
      <c r="P110" s="229">
        <v>0</v>
      </c>
      <c r="Q110" s="229">
        <f>ROUND(E110*P110,2)</f>
        <v>0</v>
      </c>
      <c r="R110" s="230"/>
      <c r="S110" s="230" t="s">
        <v>150</v>
      </c>
      <c r="T110" s="230" t="s">
        <v>150</v>
      </c>
      <c r="U110" s="230">
        <v>15.231</v>
      </c>
      <c r="V110" s="230">
        <f>ROUND(E110*U110,2)</f>
        <v>1.48</v>
      </c>
      <c r="W110" s="230"/>
      <c r="X110" s="230" t="s">
        <v>151</v>
      </c>
      <c r="Y110" s="230" t="s">
        <v>152</v>
      </c>
      <c r="Z110" s="210"/>
      <c r="AA110" s="210"/>
      <c r="AB110" s="210"/>
      <c r="AC110" s="210"/>
      <c r="AD110" s="210"/>
      <c r="AE110" s="210"/>
      <c r="AF110" s="210"/>
      <c r="AG110" s="210" t="s">
        <v>153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22.5" outlineLevel="2" x14ac:dyDescent="0.2">
      <c r="A111" s="227"/>
      <c r="B111" s="228"/>
      <c r="C111" s="257" t="s">
        <v>307</v>
      </c>
      <c r="D111" s="232"/>
      <c r="E111" s="233">
        <v>9.7379999999999994E-2</v>
      </c>
      <c r="F111" s="230"/>
      <c r="G111" s="230"/>
      <c r="H111" s="230"/>
      <c r="I111" s="230"/>
      <c r="J111" s="230"/>
      <c r="K111" s="230"/>
      <c r="L111" s="230"/>
      <c r="M111" s="230"/>
      <c r="N111" s="229"/>
      <c r="O111" s="229"/>
      <c r="P111" s="229"/>
      <c r="Q111" s="229"/>
      <c r="R111" s="230"/>
      <c r="S111" s="230"/>
      <c r="T111" s="230"/>
      <c r="U111" s="230"/>
      <c r="V111" s="230"/>
      <c r="W111" s="230"/>
      <c r="X111" s="230"/>
      <c r="Y111" s="230"/>
      <c r="Z111" s="210"/>
      <c r="AA111" s="210"/>
      <c r="AB111" s="210"/>
      <c r="AC111" s="210"/>
      <c r="AD111" s="210"/>
      <c r="AE111" s="210"/>
      <c r="AF111" s="210"/>
      <c r="AG111" s="210" t="s">
        <v>155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3">
        <v>51</v>
      </c>
      <c r="B112" s="244" t="s">
        <v>308</v>
      </c>
      <c r="C112" s="256" t="s">
        <v>309</v>
      </c>
      <c r="D112" s="245" t="s">
        <v>179</v>
      </c>
      <c r="E112" s="246">
        <v>23.893149999999999</v>
      </c>
      <c r="F112" s="247"/>
      <c r="G112" s="248">
        <f>ROUND(E112*F112,2)</f>
        <v>0</v>
      </c>
      <c r="H112" s="231"/>
      <c r="I112" s="230">
        <f>ROUND(E112*H112,2)</f>
        <v>0</v>
      </c>
      <c r="J112" s="231"/>
      <c r="K112" s="230">
        <f>ROUND(E112*J112,2)</f>
        <v>0</v>
      </c>
      <c r="L112" s="230">
        <v>21</v>
      </c>
      <c r="M112" s="230">
        <f>G112*(1+L112/100)</f>
        <v>0</v>
      </c>
      <c r="N112" s="229">
        <v>0.12288</v>
      </c>
      <c r="O112" s="229">
        <f>ROUND(E112*N112,2)</f>
        <v>2.94</v>
      </c>
      <c r="P112" s="229">
        <v>0</v>
      </c>
      <c r="Q112" s="229">
        <f>ROUND(E112*P112,2)</f>
        <v>0</v>
      </c>
      <c r="R112" s="230"/>
      <c r="S112" s="230" t="s">
        <v>150</v>
      </c>
      <c r="T112" s="230" t="s">
        <v>150</v>
      </c>
      <c r="U112" s="230">
        <v>0.60099999999999998</v>
      </c>
      <c r="V112" s="230">
        <f>ROUND(E112*U112,2)</f>
        <v>14.36</v>
      </c>
      <c r="W112" s="230"/>
      <c r="X112" s="230" t="s">
        <v>151</v>
      </c>
      <c r="Y112" s="230" t="s">
        <v>152</v>
      </c>
      <c r="Z112" s="210"/>
      <c r="AA112" s="210"/>
      <c r="AB112" s="210"/>
      <c r="AC112" s="210"/>
      <c r="AD112" s="210"/>
      <c r="AE112" s="210"/>
      <c r="AF112" s="210"/>
      <c r="AG112" s="210" t="s">
        <v>153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2" x14ac:dyDescent="0.2">
      <c r="A113" s="227"/>
      <c r="B113" s="228"/>
      <c r="C113" s="257" t="s">
        <v>310</v>
      </c>
      <c r="D113" s="232"/>
      <c r="E113" s="233"/>
      <c r="F113" s="230"/>
      <c r="G113" s="230"/>
      <c r="H113" s="230"/>
      <c r="I113" s="230"/>
      <c r="J113" s="230"/>
      <c r="K113" s="230"/>
      <c r="L113" s="230"/>
      <c r="M113" s="230"/>
      <c r="N113" s="229"/>
      <c r="O113" s="229"/>
      <c r="P113" s="229"/>
      <c r="Q113" s="229"/>
      <c r="R113" s="230"/>
      <c r="S113" s="230"/>
      <c r="T113" s="230"/>
      <c r="U113" s="230"/>
      <c r="V113" s="230"/>
      <c r="W113" s="230"/>
      <c r="X113" s="230"/>
      <c r="Y113" s="230"/>
      <c r="Z113" s="210"/>
      <c r="AA113" s="210"/>
      <c r="AB113" s="210"/>
      <c r="AC113" s="210"/>
      <c r="AD113" s="210"/>
      <c r="AE113" s="210"/>
      <c r="AF113" s="210"/>
      <c r="AG113" s="210" t="s">
        <v>155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3" x14ac:dyDescent="0.2">
      <c r="A114" s="227"/>
      <c r="B114" s="228"/>
      <c r="C114" s="257" t="s">
        <v>311</v>
      </c>
      <c r="D114" s="232"/>
      <c r="E114" s="233">
        <v>9.1363500000000002</v>
      </c>
      <c r="F114" s="230"/>
      <c r="G114" s="230"/>
      <c r="H114" s="230"/>
      <c r="I114" s="230"/>
      <c r="J114" s="230"/>
      <c r="K114" s="230"/>
      <c r="L114" s="230"/>
      <c r="M114" s="230"/>
      <c r="N114" s="229"/>
      <c r="O114" s="229"/>
      <c r="P114" s="229"/>
      <c r="Q114" s="229"/>
      <c r="R114" s="230"/>
      <c r="S114" s="230"/>
      <c r="T114" s="230"/>
      <c r="U114" s="230"/>
      <c r="V114" s="230"/>
      <c r="W114" s="230"/>
      <c r="X114" s="230"/>
      <c r="Y114" s="230"/>
      <c r="Z114" s="210"/>
      <c r="AA114" s="210"/>
      <c r="AB114" s="210"/>
      <c r="AC114" s="210"/>
      <c r="AD114" s="210"/>
      <c r="AE114" s="210"/>
      <c r="AF114" s="210"/>
      <c r="AG114" s="210" t="s">
        <v>155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3" x14ac:dyDescent="0.2">
      <c r="A115" s="227"/>
      <c r="B115" s="228"/>
      <c r="C115" s="257" t="s">
        <v>312</v>
      </c>
      <c r="D115" s="232"/>
      <c r="E115" s="233">
        <v>10.8048</v>
      </c>
      <c r="F115" s="230"/>
      <c r="G115" s="230"/>
      <c r="H115" s="230"/>
      <c r="I115" s="230"/>
      <c r="J115" s="230"/>
      <c r="K115" s="230"/>
      <c r="L115" s="230"/>
      <c r="M115" s="230"/>
      <c r="N115" s="229"/>
      <c r="O115" s="229"/>
      <c r="P115" s="229"/>
      <c r="Q115" s="229"/>
      <c r="R115" s="230"/>
      <c r="S115" s="230"/>
      <c r="T115" s="230"/>
      <c r="U115" s="230"/>
      <c r="V115" s="230"/>
      <c r="W115" s="230"/>
      <c r="X115" s="230"/>
      <c r="Y115" s="230"/>
      <c r="Z115" s="210"/>
      <c r="AA115" s="210"/>
      <c r="AB115" s="210"/>
      <c r="AC115" s="210"/>
      <c r="AD115" s="210"/>
      <c r="AE115" s="210"/>
      <c r="AF115" s="210"/>
      <c r="AG115" s="210" t="s">
        <v>155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3" x14ac:dyDescent="0.2">
      <c r="A116" s="227"/>
      <c r="B116" s="228"/>
      <c r="C116" s="257" t="s">
        <v>313</v>
      </c>
      <c r="D116" s="232"/>
      <c r="E116" s="233">
        <v>3.952</v>
      </c>
      <c r="F116" s="230"/>
      <c r="G116" s="230"/>
      <c r="H116" s="230"/>
      <c r="I116" s="230"/>
      <c r="J116" s="230"/>
      <c r="K116" s="230"/>
      <c r="L116" s="230"/>
      <c r="M116" s="230"/>
      <c r="N116" s="229"/>
      <c r="O116" s="229"/>
      <c r="P116" s="229"/>
      <c r="Q116" s="229"/>
      <c r="R116" s="230"/>
      <c r="S116" s="230"/>
      <c r="T116" s="230"/>
      <c r="U116" s="230"/>
      <c r="V116" s="230"/>
      <c r="W116" s="230"/>
      <c r="X116" s="230"/>
      <c r="Y116" s="230"/>
      <c r="Z116" s="210"/>
      <c r="AA116" s="210"/>
      <c r="AB116" s="210"/>
      <c r="AC116" s="210"/>
      <c r="AD116" s="210"/>
      <c r="AE116" s="210"/>
      <c r="AF116" s="210"/>
      <c r="AG116" s="210" t="s">
        <v>155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x14ac:dyDescent="0.2">
      <c r="A117" s="236" t="s">
        <v>145</v>
      </c>
      <c r="B117" s="237" t="s">
        <v>70</v>
      </c>
      <c r="C117" s="255" t="s">
        <v>71</v>
      </c>
      <c r="D117" s="238"/>
      <c r="E117" s="239"/>
      <c r="F117" s="240"/>
      <c r="G117" s="241">
        <f>SUMIF(AG118:AG120,"&lt;&gt;NOR",G118:G120)</f>
        <v>0</v>
      </c>
      <c r="H117" s="235"/>
      <c r="I117" s="235">
        <f>SUM(I118:I120)</f>
        <v>0</v>
      </c>
      <c r="J117" s="235"/>
      <c r="K117" s="235">
        <f>SUM(K118:K120)</f>
        <v>0</v>
      </c>
      <c r="L117" s="235"/>
      <c r="M117" s="235">
        <f>SUM(M118:M120)</f>
        <v>0</v>
      </c>
      <c r="N117" s="234"/>
      <c r="O117" s="234">
        <f>SUM(O118:O120)</f>
        <v>0.06</v>
      </c>
      <c r="P117" s="234"/>
      <c r="Q117" s="234">
        <f>SUM(Q118:Q120)</f>
        <v>0</v>
      </c>
      <c r="R117" s="235"/>
      <c r="S117" s="235"/>
      <c r="T117" s="235"/>
      <c r="U117" s="235"/>
      <c r="V117" s="235">
        <f>SUM(V118:V120)</f>
        <v>3.6</v>
      </c>
      <c r="W117" s="235"/>
      <c r="X117" s="235"/>
      <c r="Y117" s="235"/>
      <c r="AG117" t="s">
        <v>146</v>
      </c>
    </row>
    <row r="118" spans="1:60" outlineLevel="1" x14ac:dyDescent="0.2">
      <c r="A118" s="249">
        <v>52</v>
      </c>
      <c r="B118" s="250" t="s">
        <v>314</v>
      </c>
      <c r="C118" s="258" t="s">
        <v>315</v>
      </c>
      <c r="D118" s="251" t="s">
        <v>199</v>
      </c>
      <c r="E118" s="252">
        <v>3</v>
      </c>
      <c r="F118" s="253"/>
      <c r="G118" s="254">
        <f>ROUND(E118*F118,2)</f>
        <v>0</v>
      </c>
      <c r="H118" s="231"/>
      <c r="I118" s="230">
        <f>ROUND(E118*H118,2)</f>
        <v>0</v>
      </c>
      <c r="J118" s="231"/>
      <c r="K118" s="230">
        <f>ROUND(E118*J118,2)</f>
        <v>0</v>
      </c>
      <c r="L118" s="230">
        <v>21</v>
      </c>
      <c r="M118" s="230">
        <f>G118*(1+L118/100)</f>
        <v>0</v>
      </c>
      <c r="N118" s="229">
        <v>1.0000000000000001E-5</v>
      </c>
      <c r="O118" s="229">
        <f>ROUND(E118*N118,2)</f>
        <v>0</v>
      </c>
      <c r="P118" s="229">
        <v>0</v>
      </c>
      <c r="Q118" s="229">
        <f>ROUND(E118*P118,2)</f>
        <v>0</v>
      </c>
      <c r="R118" s="230"/>
      <c r="S118" s="230" t="s">
        <v>150</v>
      </c>
      <c r="T118" s="230" t="s">
        <v>150</v>
      </c>
      <c r="U118" s="230">
        <v>1.2</v>
      </c>
      <c r="V118" s="230">
        <f>ROUND(E118*U118,2)</f>
        <v>3.6</v>
      </c>
      <c r="W118" s="230"/>
      <c r="X118" s="230" t="s">
        <v>151</v>
      </c>
      <c r="Y118" s="230" t="s">
        <v>152</v>
      </c>
      <c r="Z118" s="210"/>
      <c r="AA118" s="210"/>
      <c r="AB118" s="210"/>
      <c r="AC118" s="210"/>
      <c r="AD118" s="210"/>
      <c r="AE118" s="210"/>
      <c r="AF118" s="210"/>
      <c r="AG118" s="210" t="s">
        <v>153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ht="22.5" outlineLevel="1" x14ac:dyDescent="0.2">
      <c r="A119" s="249">
        <v>53</v>
      </c>
      <c r="B119" s="250" t="s">
        <v>316</v>
      </c>
      <c r="C119" s="258" t="s">
        <v>317</v>
      </c>
      <c r="D119" s="251" t="s">
        <v>199</v>
      </c>
      <c r="E119" s="252">
        <v>2</v>
      </c>
      <c r="F119" s="253"/>
      <c r="G119" s="254">
        <f>ROUND(E119*F119,2)</f>
        <v>0</v>
      </c>
      <c r="H119" s="231"/>
      <c r="I119" s="230">
        <f>ROUND(E119*H119,2)</f>
        <v>0</v>
      </c>
      <c r="J119" s="231"/>
      <c r="K119" s="230">
        <f>ROUND(E119*J119,2)</f>
        <v>0</v>
      </c>
      <c r="L119" s="230">
        <v>21</v>
      </c>
      <c r="M119" s="230">
        <f>G119*(1+L119/100)</f>
        <v>0</v>
      </c>
      <c r="N119" s="229">
        <v>0.02</v>
      </c>
      <c r="O119" s="229">
        <f>ROUND(E119*N119,2)</f>
        <v>0.04</v>
      </c>
      <c r="P119" s="229">
        <v>0</v>
      </c>
      <c r="Q119" s="229">
        <f>ROUND(E119*P119,2)</f>
        <v>0</v>
      </c>
      <c r="R119" s="230" t="s">
        <v>234</v>
      </c>
      <c r="S119" s="230" t="s">
        <v>150</v>
      </c>
      <c r="T119" s="230" t="s">
        <v>150</v>
      </c>
      <c r="U119" s="230">
        <v>0</v>
      </c>
      <c r="V119" s="230">
        <f>ROUND(E119*U119,2)</f>
        <v>0</v>
      </c>
      <c r="W119" s="230"/>
      <c r="X119" s="230" t="s">
        <v>235</v>
      </c>
      <c r="Y119" s="230" t="s">
        <v>152</v>
      </c>
      <c r="Z119" s="210"/>
      <c r="AA119" s="210"/>
      <c r="AB119" s="210"/>
      <c r="AC119" s="210"/>
      <c r="AD119" s="210"/>
      <c r="AE119" s="210"/>
      <c r="AF119" s="210"/>
      <c r="AG119" s="210" t="s">
        <v>236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ht="22.5" outlineLevel="1" x14ac:dyDescent="0.2">
      <c r="A120" s="249">
        <v>54</v>
      </c>
      <c r="B120" s="250" t="s">
        <v>318</v>
      </c>
      <c r="C120" s="258" t="s">
        <v>319</v>
      </c>
      <c r="D120" s="251" t="s">
        <v>199</v>
      </c>
      <c r="E120" s="252">
        <v>1</v>
      </c>
      <c r="F120" s="253"/>
      <c r="G120" s="254">
        <f>ROUND(E120*F120,2)</f>
        <v>0</v>
      </c>
      <c r="H120" s="231"/>
      <c r="I120" s="230">
        <f>ROUND(E120*H120,2)</f>
        <v>0</v>
      </c>
      <c r="J120" s="231"/>
      <c r="K120" s="230">
        <f>ROUND(E120*J120,2)</f>
        <v>0</v>
      </c>
      <c r="L120" s="230">
        <v>21</v>
      </c>
      <c r="M120" s="230">
        <f>G120*(1+L120/100)</f>
        <v>0</v>
      </c>
      <c r="N120" s="229">
        <v>2.1999999999999999E-2</v>
      </c>
      <c r="O120" s="229">
        <f>ROUND(E120*N120,2)</f>
        <v>0.02</v>
      </c>
      <c r="P120" s="229">
        <v>0</v>
      </c>
      <c r="Q120" s="229">
        <f>ROUND(E120*P120,2)</f>
        <v>0</v>
      </c>
      <c r="R120" s="230" t="s">
        <v>234</v>
      </c>
      <c r="S120" s="230" t="s">
        <v>150</v>
      </c>
      <c r="T120" s="230" t="s">
        <v>150</v>
      </c>
      <c r="U120" s="230">
        <v>0</v>
      </c>
      <c r="V120" s="230">
        <f>ROUND(E120*U120,2)</f>
        <v>0</v>
      </c>
      <c r="W120" s="230"/>
      <c r="X120" s="230" t="s">
        <v>235</v>
      </c>
      <c r="Y120" s="230" t="s">
        <v>152</v>
      </c>
      <c r="Z120" s="210"/>
      <c r="AA120" s="210"/>
      <c r="AB120" s="210"/>
      <c r="AC120" s="210"/>
      <c r="AD120" s="210"/>
      <c r="AE120" s="210"/>
      <c r="AF120" s="210"/>
      <c r="AG120" s="210" t="s">
        <v>236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x14ac:dyDescent="0.2">
      <c r="A121" s="236" t="s">
        <v>145</v>
      </c>
      <c r="B121" s="237" t="s">
        <v>74</v>
      </c>
      <c r="C121" s="255" t="s">
        <v>75</v>
      </c>
      <c r="D121" s="238"/>
      <c r="E121" s="239"/>
      <c r="F121" s="240"/>
      <c r="G121" s="241">
        <f>SUMIF(AG122:AG123,"&lt;&gt;NOR",G122:G123)</f>
        <v>0</v>
      </c>
      <c r="H121" s="235"/>
      <c r="I121" s="235">
        <f>SUM(I122:I123)</f>
        <v>0</v>
      </c>
      <c r="J121" s="235"/>
      <c r="K121" s="235">
        <f>SUM(K122:K123)</f>
        <v>0</v>
      </c>
      <c r="L121" s="235"/>
      <c r="M121" s="235">
        <f>SUM(M122:M123)</f>
        <v>0</v>
      </c>
      <c r="N121" s="234"/>
      <c r="O121" s="234">
        <f>SUM(O122:O123)</f>
        <v>0.04</v>
      </c>
      <c r="P121" s="234"/>
      <c r="Q121" s="234">
        <f>SUM(Q122:Q123)</f>
        <v>0</v>
      </c>
      <c r="R121" s="235"/>
      <c r="S121" s="235"/>
      <c r="T121" s="235"/>
      <c r="U121" s="235"/>
      <c r="V121" s="235">
        <f>SUM(V122:V123)</f>
        <v>6.19</v>
      </c>
      <c r="W121" s="235"/>
      <c r="X121" s="235"/>
      <c r="Y121" s="235"/>
      <c r="AG121" t="s">
        <v>146</v>
      </c>
    </row>
    <row r="122" spans="1:60" outlineLevel="1" x14ac:dyDescent="0.2">
      <c r="A122" s="243">
        <v>55</v>
      </c>
      <c r="B122" s="244" t="s">
        <v>320</v>
      </c>
      <c r="C122" s="256" t="s">
        <v>321</v>
      </c>
      <c r="D122" s="245" t="s">
        <v>179</v>
      </c>
      <c r="E122" s="246">
        <v>34.945</v>
      </c>
      <c r="F122" s="247"/>
      <c r="G122" s="248">
        <f>ROUND(E122*F122,2)</f>
        <v>0</v>
      </c>
      <c r="H122" s="231"/>
      <c r="I122" s="230">
        <f>ROUND(E122*H122,2)</f>
        <v>0</v>
      </c>
      <c r="J122" s="231"/>
      <c r="K122" s="230">
        <f>ROUND(E122*J122,2)</f>
        <v>0</v>
      </c>
      <c r="L122" s="230">
        <v>21</v>
      </c>
      <c r="M122" s="230">
        <f>G122*(1+L122/100)</f>
        <v>0</v>
      </c>
      <c r="N122" s="229">
        <v>1.2099999999999999E-3</v>
      </c>
      <c r="O122" s="229">
        <f>ROUND(E122*N122,2)</f>
        <v>0.04</v>
      </c>
      <c r="P122" s="229">
        <v>0</v>
      </c>
      <c r="Q122" s="229">
        <f>ROUND(E122*P122,2)</f>
        <v>0</v>
      </c>
      <c r="R122" s="230"/>
      <c r="S122" s="230" t="s">
        <v>150</v>
      </c>
      <c r="T122" s="230" t="s">
        <v>150</v>
      </c>
      <c r="U122" s="230">
        <v>0.17699999999999999</v>
      </c>
      <c r="V122" s="230">
        <f>ROUND(E122*U122,2)</f>
        <v>6.19</v>
      </c>
      <c r="W122" s="230"/>
      <c r="X122" s="230" t="s">
        <v>151</v>
      </c>
      <c r="Y122" s="230" t="s">
        <v>152</v>
      </c>
      <c r="Z122" s="210"/>
      <c r="AA122" s="210"/>
      <c r="AB122" s="210"/>
      <c r="AC122" s="210"/>
      <c r="AD122" s="210"/>
      <c r="AE122" s="210"/>
      <c r="AF122" s="210"/>
      <c r="AG122" s="210" t="s">
        <v>153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2" x14ac:dyDescent="0.2">
      <c r="A123" s="227"/>
      <c r="B123" s="228"/>
      <c r="C123" s="257" t="s">
        <v>322</v>
      </c>
      <c r="D123" s="232"/>
      <c r="E123" s="233">
        <v>34.945</v>
      </c>
      <c r="F123" s="230"/>
      <c r="G123" s="230"/>
      <c r="H123" s="230"/>
      <c r="I123" s="230"/>
      <c r="J123" s="230"/>
      <c r="K123" s="230"/>
      <c r="L123" s="230"/>
      <c r="M123" s="230"/>
      <c r="N123" s="229"/>
      <c r="O123" s="229"/>
      <c r="P123" s="229"/>
      <c r="Q123" s="229"/>
      <c r="R123" s="230"/>
      <c r="S123" s="230"/>
      <c r="T123" s="230"/>
      <c r="U123" s="230"/>
      <c r="V123" s="230"/>
      <c r="W123" s="230"/>
      <c r="X123" s="230"/>
      <c r="Y123" s="230"/>
      <c r="Z123" s="210"/>
      <c r="AA123" s="210"/>
      <c r="AB123" s="210"/>
      <c r="AC123" s="210"/>
      <c r="AD123" s="210"/>
      <c r="AE123" s="210"/>
      <c r="AF123" s="210"/>
      <c r="AG123" s="210" t="s">
        <v>155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ht="25.5" x14ac:dyDescent="0.2">
      <c r="A124" s="236" t="s">
        <v>145</v>
      </c>
      <c r="B124" s="237" t="s">
        <v>76</v>
      </c>
      <c r="C124" s="255" t="s">
        <v>77</v>
      </c>
      <c r="D124" s="238"/>
      <c r="E124" s="239"/>
      <c r="F124" s="240"/>
      <c r="G124" s="241">
        <f>SUMIF(AG125:AG125,"&lt;&gt;NOR",G125:G125)</f>
        <v>0</v>
      </c>
      <c r="H124" s="235"/>
      <c r="I124" s="235">
        <f>SUM(I125:I125)</f>
        <v>0</v>
      </c>
      <c r="J124" s="235"/>
      <c r="K124" s="235">
        <f>SUM(K125:K125)</f>
        <v>0</v>
      </c>
      <c r="L124" s="235"/>
      <c r="M124" s="235">
        <f>SUM(M125:M125)</f>
        <v>0</v>
      </c>
      <c r="N124" s="234"/>
      <c r="O124" s="234">
        <f>SUM(O125:O125)</f>
        <v>0</v>
      </c>
      <c r="P124" s="234"/>
      <c r="Q124" s="234">
        <f>SUM(Q125:Q125)</f>
        <v>0</v>
      </c>
      <c r="R124" s="235"/>
      <c r="S124" s="235"/>
      <c r="T124" s="235"/>
      <c r="U124" s="235"/>
      <c r="V124" s="235">
        <f>SUM(V125:V125)</f>
        <v>7.36</v>
      </c>
      <c r="W124" s="235"/>
      <c r="X124" s="235"/>
      <c r="Y124" s="235"/>
      <c r="AG124" t="s">
        <v>146</v>
      </c>
    </row>
    <row r="125" spans="1:60" outlineLevel="1" x14ac:dyDescent="0.2">
      <c r="A125" s="249">
        <v>56</v>
      </c>
      <c r="B125" s="250" t="s">
        <v>323</v>
      </c>
      <c r="C125" s="258" t="s">
        <v>324</v>
      </c>
      <c r="D125" s="251" t="s">
        <v>179</v>
      </c>
      <c r="E125" s="252">
        <v>23.893000000000001</v>
      </c>
      <c r="F125" s="253"/>
      <c r="G125" s="254">
        <f>ROUND(E125*F125,2)</f>
        <v>0</v>
      </c>
      <c r="H125" s="231"/>
      <c r="I125" s="230">
        <f>ROUND(E125*H125,2)</f>
        <v>0</v>
      </c>
      <c r="J125" s="231"/>
      <c r="K125" s="230">
        <f>ROUND(E125*J125,2)</f>
        <v>0</v>
      </c>
      <c r="L125" s="230">
        <v>21</v>
      </c>
      <c r="M125" s="230">
        <f>G125*(1+L125/100)</f>
        <v>0</v>
      </c>
      <c r="N125" s="229">
        <v>4.0000000000000003E-5</v>
      </c>
      <c r="O125" s="229">
        <f>ROUND(E125*N125,2)</f>
        <v>0</v>
      </c>
      <c r="P125" s="229">
        <v>0</v>
      </c>
      <c r="Q125" s="229">
        <f>ROUND(E125*P125,2)</f>
        <v>0</v>
      </c>
      <c r="R125" s="230"/>
      <c r="S125" s="230" t="s">
        <v>150</v>
      </c>
      <c r="T125" s="230" t="s">
        <v>150</v>
      </c>
      <c r="U125" s="230">
        <v>0.308</v>
      </c>
      <c r="V125" s="230">
        <f>ROUND(E125*U125,2)</f>
        <v>7.36</v>
      </c>
      <c r="W125" s="230"/>
      <c r="X125" s="230" t="s">
        <v>151</v>
      </c>
      <c r="Y125" s="230" t="s">
        <v>152</v>
      </c>
      <c r="Z125" s="210"/>
      <c r="AA125" s="210"/>
      <c r="AB125" s="210"/>
      <c r="AC125" s="210"/>
      <c r="AD125" s="210"/>
      <c r="AE125" s="210"/>
      <c r="AF125" s="210"/>
      <c r="AG125" s="210" t="s">
        <v>153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5.5" x14ac:dyDescent="0.2">
      <c r="A126" s="236" t="s">
        <v>145</v>
      </c>
      <c r="B126" s="237" t="s">
        <v>78</v>
      </c>
      <c r="C126" s="255" t="s">
        <v>79</v>
      </c>
      <c r="D126" s="238"/>
      <c r="E126" s="239"/>
      <c r="F126" s="240"/>
      <c r="G126" s="241">
        <f>SUMIF(AG127:AG128,"&lt;&gt;NOR",G127:G128)</f>
        <v>0</v>
      </c>
      <c r="H126" s="235"/>
      <c r="I126" s="235">
        <f>SUM(I127:I128)</f>
        <v>0</v>
      </c>
      <c r="J126" s="235"/>
      <c r="K126" s="235">
        <f>SUM(K127:K128)</f>
        <v>0</v>
      </c>
      <c r="L126" s="235"/>
      <c r="M126" s="235">
        <f>SUM(M127:M128)</f>
        <v>0</v>
      </c>
      <c r="N126" s="234"/>
      <c r="O126" s="234">
        <f>SUM(O127:O128)</f>
        <v>0.04</v>
      </c>
      <c r="P126" s="234"/>
      <c r="Q126" s="234">
        <f>SUM(Q127:Q128)</f>
        <v>0</v>
      </c>
      <c r="R126" s="235"/>
      <c r="S126" s="235"/>
      <c r="T126" s="235"/>
      <c r="U126" s="235"/>
      <c r="V126" s="235">
        <f>SUM(V127:V128)</f>
        <v>5.48</v>
      </c>
      <c r="W126" s="235"/>
      <c r="X126" s="235"/>
      <c r="Y126" s="235"/>
      <c r="AG126" t="s">
        <v>146</v>
      </c>
    </row>
    <row r="127" spans="1:60" ht="22.5" outlineLevel="1" x14ac:dyDescent="0.2">
      <c r="A127" s="249">
        <v>57</v>
      </c>
      <c r="B127" s="250" t="s">
        <v>325</v>
      </c>
      <c r="C127" s="258" t="s">
        <v>326</v>
      </c>
      <c r="D127" s="251" t="s">
        <v>205</v>
      </c>
      <c r="E127" s="252">
        <v>1.5</v>
      </c>
      <c r="F127" s="253"/>
      <c r="G127" s="254">
        <f>ROUND(E127*F127,2)</f>
        <v>0</v>
      </c>
      <c r="H127" s="231"/>
      <c r="I127" s="230">
        <f>ROUND(E127*H127,2)</f>
        <v>0</v>
      </c>
      <c r="J127" s="231"/>
      <c r="K127" s="230">
        <f>ROUND(E127*J127,2)</f>
        <v>0</v>
      </c>
      <c r="L127" s="230">
        <v>21</v>
      </c>
      <c r="M127" s="230">
        <f>G127*(1+L127/100)</f>
        <v>0</v>
      </c>
      <c r="N127" s="229">
        <v>1.1560000000000001E-2</v>
      </c>
      <c r="O127" s="229">
        <f>ROUND(E127*N127,2)</f>
        <v>0.02</v>
      </c>
      <c r="P127" s="229">
        <v>0</v>
      </c>
      <c r="Q127" s="229">
        <f>ROUND(E127*P127,2)</f>
        <v>0</v>
      </c>
      <c r="R127" s="230"/>
      <c r="S127" s="230" t="s">
        <v>150</v>
      </c>
      <c r="T127" s="230" t="s">
        <v>150</v>
      </c>
      <c r="U127" s="230">
        <v>1.6579999999999999</v>
      </c>
      <c r="V127" s="230">
        <f>ROUND(E127*U127,2)</f>
        <v>2.4900000000000002</v>
      </c>
      <c r="W127" s="230"/>
      <c r="X127" s="230" t="s">
        <v>151</v>
      </c>
      <c r="Y127" s="230" t="s">
        <v>152</v>
      </c>
      <c r="Z127" s="210"/>
      <c r="AA127" s="210"/>
      <c r="AB127" s="210"/>
      <c r="AC127" s="210"/>
      <c r="AD127" s="210"/>
      <c r="AE127" s="210"/>
      <c r="AF127" s="210"/>
      <c r="AG127" s="210" t="s">
        <v>153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ht="22.5" outlineLevel="1" x14ac:dyDescent="0.2">
      <c r="A128" s="249">
        <v>58</v>
      </c>
      <c r="B128" s="250" t="s">
        <v>327</v>
      </c>
      <c r="C128" s="258" t="s">
        <v>328</v>
      </c>
      <c r="D128" s="251" t="s">
        <v>205</v>
      </c>
      <c r="E128" s="252">
        <v>1.4</v>
      </c>
      <c r="F128" s="253"/>
      <c r="G128" s="254">
        <f>ROUND(E128*F128,2)</f>
        <v>0</v>
      </c>
      <c r="H128" s="231"/>
      <c r="I128" s="230">
        <f>ROUND(E128*H128,2)</f>
        <v>0</v>
      </c>
      <c r="J128" s="231"/>
      <c r="K128" s="230">
        <f>ROUND(E128*J128,2)</f>
        <v>0</v>
      </c>
      <c r="L128" s="230">
        <v>21</v>
      </c>
      <c r="M128" s="230">
        <f>G128*(1+L128/100)</f>
        <v>0</v>
      </c>
      <c r="N128" s="229">
        <v>1.7160000000000002E-2</v>
      </c>
      <c r="O128" s="229">
        <f>ROUND(E128*N128,2)</f>
        <v>0.02</v>
      </c>
      <c r="P128" s="229">
        <v>0</v>
      </c>
      <c r="Q128" s="229">
        <f>ROUND(E128*P128,2)</f>
        <v>0</v>
      </c>
      <c r="R128" s="230"/>
      <c r="S128" s="230" t="s">
        <v>150</v>
      </c>
      <c r="T128" s="230" t="s">
        <v>150</v>
      </c>
      <c r="U128" s="230">
        <v>2.1379999999999999</v>
      </c>
      <c r="V128" s="230">
        <f>ROUND(E128*U128,2)</f>
        <v>2.99</v>
      </c>
      <c r="W128" s="230"/>
      <c r="X128" s="230" t="s">
        <v>151</v>
      </c>
      <c r="Y128" s="230" t="s">
        <v>152</v>
      </c>
      <c r="Z128" s="210"/>
      <c r="AA128" s="210"/>
      <c r="AB128" s="210"/>
      <c r="AC128" s="210"/>
      <c r="AD128" s="210"/>
      <c r="AE128" s="210"/>
      <c r="AF128" s="210"/>
      <c r="AG128" s="210" t="s">
        <v>153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x14ac:dyDescent="0.2">
      <c r="A129" s="236" t="s">
        <v>145</v>
      </c>
      <c r="B129" s="237" t="s">
        <v>80</v>
      </c>
      <c r="C129" s="255" t="s">
        <v>81</v>
      </c>
      <c r="D129" s="238"/>
      <c r="E129" s="239"/>
      <c r="F129" s="240"/>
      <c r="G129" s="241">
        <f>SUMIF(AG130:AG203,"&lt;&gt;NOR",G130:G203)</f>
        <v>0</v>
      </c>
      <c r="H129" s="235"/>
      <c r="I129" s="235">
        <f>SUM(I130:I203)</f>
        <v>0</v>
      </c>
      <c r="J129" s="235"/>
      <c r="K129" s="235">
        <f>SUM(K130:K203)</f>
        <v>0</v>
      </c>
      <c r="L129" s="235"/>
      <c r="M129" s="235">
        <f>SUM(M130:M203)</f>
        <v>0</v>
      </c>
      <c r="N129" s="234"/>
      <c r="O129" s="234">
        <f>SUM(O130:O203)</f>
        <v>0.04</v>
      </c>
      <c r="P129" s="234"/>
      <c r="Q129" s="234">
        <f>SUM(Q130:Q203)</f>
        <v>37.5</v>
      </c>
      <c r="R129" s="235"/>
      <c r="S129" s="235"/>
      <c r="T129" s="235"/>
      <c r="U129" s="235"/>
      <c r="V129" s="235">
        <f>SUM(V130:V203)</f>
        <v>159.98999999999995</v>
      </c>
      <c r="W129" s="235"/>
      <c r="X129" s="235"/>
      <c r="Y129" s="235"/>
      <c r="AG129" t="s">
        <v>146</v>
      </c>
    </row>
    <row r="130" spans="1:60" outlineLevel="1" x14ac:dyDescent="0.2">
      <c r="A130" s="243">
        <v>59</v>
      </c>
      <c r="B130" s="244" t="s">
        <v>329</v>
      </c>
      <c r="C130" s="256" t="s">
        <v>330</v>
      </c>
      <c r="D130" s="245" t="s">
        <v>179</v>
      </c>
      <c r="E130" s="246">
        <v>28.035</v>
      </c>
      <c r="F130" s="247"/>
      <c r="G130" s="248">
        <f>ROUND(E130*F130,2)</f>
        <v>0</v>
      </c>
      <c r="H130" s="231"/>
      <c r="I130" s="230">
        <f>ROUND(E130*H130,2)</f>
        <v>0</v>
      </c>
      <c r="J130" s="231"/>
      <c r="K130" s="230">
        <f>ROUND(E130*J130,2)</f>
        <v>0</v>
      </c>
      <c r="L130" s="230">
        <v>21</v>
      </c>
      <c r="M130" s="230">
        <f>G130*(1+L130/100)</f>
        <v>0</v>
      </c>
      <c r="N130" s="229">
        <v>6.7000000000000002E-4</v>
      </c>
      <c r="O130" s="229">
        <f>ROUND(E130*N130,2)</f>
        <v>0.02</v>
      </c>
      <c r="P130" s="229">
        <v>0.31900000000000001</v>
      </c>
      <c r="Q130" s="229">
        <f>ROUND(E130*P130,2)</f>
        <v>8.94</v>
      </c>
      <c r="R130" s="230"/>
      <c r="S130" s="230" t="s">
        <v>150</v>
      </c>
      <c r="T130" s="230" t="s">
        <v>150</v>
      </c>
      <c r="U130" s="230">
        <v>0.317</v>
      </c>
      <c r="V130" s="230">
        <f>ROUND(E130*U130,2)</f>
        <v>8.89</v>
      </c>
      <c r="W130" s="230"/>
      <c r="X130" s="230" t="s">
        <v>151</v>
      </c>
      <c r="Y130" s="230" t="s">
        <v>152</v>
      </c>
      <c r="Z130" s="210"/>
      <c r="AA130" s="210"/>
      <c r="AB130" s="210"/>
      <c r="AC130" s="210"/>
      <c r="AD130" s="210"/>
      <c r="AE130" s="210"/>
      <c r="AF130" s="210"/>
      <c r="AG130" s="210" t="s">
        <v>153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27"/>
      <c r="B131" s="228"/>
      <c r="C131" s="257" t="s">
        <v>331</v>
      </c>
      <c r="D131" s="232"/>
      <c r="E131" s="233">
        <v>8.0909999999999993</v>
      </c>
      <c r="F131" s="230"/>
      <c r="G131" s="230"/>
      <c r="H131" s="230"/>
      <c r="I131" s="230"/>
      <c r="J131" s="230"/>
      <c r="K131" s="230"/>
      <c r="L131" s="230"/>
      <c r="M131" s="230"/>
      <c r="N131" s="229"/>
      <c r="O131" s="229"/>
      <c r="P131" s="229"/>
      <c r="Q131" s="229"/>
      <c r="R131" s="230"/>
      <c r="S131" s="230"/>
      <c r="T131" s="230"/>
      <c r="U131" s="230"/>
      <c r="V131" s="230"/>
      <c r="W131" s="230"/>
      <c r="X131" s="230"/>
      <c r="Y131" s="230"/>
      <c r="Z131" s="210"/>
      <c r="AA131" s="210"/>
      <c r="AB131" s="210"/>
      <c r="AC131" s="210"/>
      <c r="AD131" s="210"/>
      <c r="AE131" s="210"/>
      <c r="AF131" s="210"/>
      <c r="AG131" s="210" t="s">
        <v>155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27"/>
      <c r="B132" s="228"/>
      <c r="C132" s="257" t="s">
        <v>332</v>
      </c>
      <c r="D132" s="232"/>
      <c r="E132" s="233">
        <v>19.943999999999999</v>
      </c>
      <c r="F132" s="230"/>
      <c r="G132" s="230"/>
      <c r="H132" s="230"/>
      <c r="I132" s="230"/>
      <c r="J132" s="230"/>
      <c r="K132" s="230"/>
      <c r="L132" s="230"/>
      <c r="M132" s="230"/>
      <c r="N132" s="229"/>
      <c r="O132" s="229"/>
      <c r="P132" s="229"/>
      <c r="Q132" s="229"/>
      <c r="R132" s="230"/>
      <c r="S132" s="230"/>
      <c r="T132" s="230"/>
      <c r="U132" s="230"/>
      <c r="V132" s="230"/>
      <c r="W132" s="230"/>
      <c r="X132" s="230"/>
      <c r="Y132" s="230"/>
      <c r="Z132" s="210"/>
      <c r="AA132" s="210"/>
      <c r="AB132" s="210"/>
      <c r="AC132" s="210"/>
      <c r="AD132" s="210"/>
      <c r="AE132" s="210"/>
      <c r="AF132" s="210"/>
      <c r="AG132" s="210" t="s">
        <v>155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43">
        <v>60</v>
      </c>
      <c r="B133" s="244" t="s">
        <v>333</v>
      </c>
      <c r="C133" s="256" t="s">
        <v>334</v>
      </c>
      <c r="D133" s="245" t="s">
        <v>179</v>
      </c>
      <c r="E133" s="246">
        <v>5.5439999999999996</v>
      </c>
      <c r="F133" s="247"/>
      <c r="G133" s="248">
        <f>ROUND(E133*F133,2)</f>
        <v>0</v>
      </c>
      <c r="H133" s="231"/>
      <c r="I133" s="230">
        <f>ROUND(E133*H133,2)</f>
        <v>0</v>
      </c>
      <c r="J133" s="231"/>
      <c r="K133" s="230">
        <f>ROUND(E133*J133,2)</f>
        <v>0</v>
      </c>
      <c r="L133" s="230">
        <v>21</v>
      </c>
      <c r="M133" s="230">
        <f>G133*(1+L133/100)</f>
        <v>0</v>
      </c>
      <c r="N133" s="229">
        <v>6.7000000000000002E-4</v>
      </c>
      <c r="O133" s="229">
        <f>ROUND(E133*N133,2)</f>
        <v>0</v>
      </c>
      <c r="P133" s="229">
        <v>0.20399999999999999</v>
      </c>
      <c r="Q133" s="229">
        <f>ROUND(E133*P133,2)</f>
        <v>1.1299999999999999</v>
      </c>
      <c r="R133" s="230"/>
      <c r="S133" s="230" t="s">
        <v>150</v>
      </c>
      <c r="T133" s="230" t="s">
        <v>150</v>
      </c>
      <c r="U133" s="230">
        <v>0.254</v>
      </c>
      <c r="V133" s="230">
        <f>ROUND(E133*U133,2)</f>
        <v>1.41</v>
      </c>
      <c r="W133" s="230"/>
      <c r="X133" s="230" t="s">
        <v>151</v>
      </c>
      <c r="Y133" s="230" t="s">
        <v>152</v>
      </c>
      <c r="Z133" s="210"/>
      <c r="AA133" s="210"/>
      <c r="AB133" s="210"/>
      <c r="AC133" s="210"/>
      <c r="AD133" s="210"/>
      <c r="AE133" s="210"/>
      <c r="AF133" s="210"/>
      <c r="AG133" s="210" t="s">
        <v>153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27"/>
      <c r="B134" s="228"/>
      <c r="C134" s="257" t="s">
        <v>335</v>
      </c>
      <c r="D134" s="232"/>
      <c r="E134" s="233">
        <v>5.5439999999999996</v>
      </c>
      <c r="F134" s="230"/>
      <c r="G134" s="230"/>
      <c r="H134" s="230"/>
      <c r="I134" s="230"/>
      <c r="J134" s="230"/>
      <c r="K134" s="230"/>
      <c r="L134" s="230"/>
      <c r="M134" s="230"/>
      <c r="N134" s="229"/>
      <c r="O134" s="229"/>
      <c r="P134" s="229"/>
      <c r="Q134" s="229"/>
      <c r="R134" s="230"/>
      <c r="S134" s="230"/>
      <c r="T134" s="230"/>
      <c r="U134" s="230"/>
      <c r="V134" s="230"/>
      <c r="W134" s="230"/>
      <c r="X134" s="230"/>
      <c r="Y134" s="230"/>
      <c r="Z134" s="210"/>
      <c r="AA134" s="210"/>
      <c r="AB134" s="210"/>
      <c r="AC134" s="210"/>
      <c r="AD134" s="210"/>
      <c r="AE134" s="210"/>
      <c r="AF134" s="210"/>
      <c r="AG134" s="210" t="s">
        <v>155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43">
        <v>61</v>
      </c>
      <c r="B135" s="244" t="s">
        <v>336</v>
      </c>
      <c r="C135" s="256" t="s">
        <v>337</v>
      </c>
      <c r="D135" s="245" t="s">
        <v>149</v>
      </c>
      <c r="E135" s="246">
        <v>1.7958000000000001</v>
      </c>
      <c r="F135" s="247"/>
      <c r="G135" s="248">
        <f>ROUND(E135*F135,2)</f>
        <v>0</v>
      </c>
      <c r="H135" s="231"/>
      <c r="I135" s="230">
        <f>ROUND(E135*H135,2)</f>
        <v>0</v>
      </c>
      <c r="J135" s="231"/>
      <c r="K135" s="230">
        <f>ROUND(E135*J135,2)</f>
        <v>0</v>
      </c>
      <c r="L135" s="230">
        <v>21</v>
      </c>
      <c r="M135" s="230">
        <f>G135*(1+L135/100)</f>
        <v>0</v>
      </c>
      <c r="N135" s="229">
        <v>1.2800000000000001E-3</v>
      </c>
      <c r="O135" s="229">
        <f>ROUND(E135*N135,2)</f>
        <v>0</v>
      </c>
      <c r="P135" s="229">
        <v>1.8</v>
      </c>
      <c r="Q135" s="229">
        <f>ROUND(E135*P135,2)</f>
        <v>3.23</v>
      </c>
      <c r="R135" s="230"/>
      <c r="S135" s="230" t="s">
        <v>150</v>
      </c>
      <c r="T135" s="230" t="s">
        <v>150</v>
      </c>
      <c r="U135" s="230">
        <v>1.52</v>
      </c>
      <c r="V135" s="230">
        <f>ROUND(E135*U135,2)</f>
        <v>2.73</v>
      </c>
      <c r="W135" s="230"/>
      <c r="X135" s="230" t="s">
        <v>151</v>
      </c>
      <c r="Y135" s="230" t="s">
        <v>152</v>
      </c>
      <c r="Z135" s="210"/>
      <c r="AA135" s="210"/>
      <c r="AB135" s="210"/>
      <c r="AC135" s="210"/>
      <c r="AD135" s="210"/>
      <c r="AE135" s="210"/>
      <c r="AF135" s="210"/>
      <c r="AG135" s="210" t="s">
        <v>153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2" x14ac:dyDescent="0.2">
      <c r="A136" s="227"/>
      <c r="B136" s="228"/>
      <c r="C136" s="257" t="s">
        <v>338</v>
      </c>
      <c r="D136" s="232"/>
      <c r="E136" s="233">
        <v>1.5458000000000001</v>
      </c>
      <c r="F136" s="230"/>
      <c r="G136" s="230"/>
      <c r="H136" s="230"/>
      <c r="I136" s="230"/>
      <c r="J136" s="230"/>
      <c r="K136" s="230"/>
      <c r="L136" s="230"/>
      <c r="M136" s="230"/>
      <c r="N136" s="229"/>
      <c r="O136" s="229"/>
      <c r="P136" s="229"/>
      <c r="Q136" s="229"/>
      <c r="R136" s="230"/>
      <c r="S136" s="230"/>
      <c r="T136" s="230"/>
      <c r="U136" s="230"/>
      <c r="V136" s="230"/>
      <c r="W136" s="230"/>
      <c r="X136" s="230"/>
      <c r="Y136" s="230"/>
      <c r="Z136" s="210"/>
      <c r="AA136" s="210"/>
      <c r="AB136" s="210"/>
      <c r="AC136" s="210"/>
      <c r="AD136" s="210"/>
      <c r="AE136" s="210"/>
      <c r="AF136" s="210"/>
      <c r="AG136" s="210" t="s">
        <v>155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3" x14ac:dyDescent="0.2">
      <c r="A137" s="227"/>
      <c r="B137" s="228"/>
      <c r="C137" s="257" t="s">
        <v>339</v>
      </c>
      <c r="D137" s="232"/>
      <c r="E137" s="233">
        <v>0.25</v>
      </c>
      <c r="F137" s="230"/>
      <c r="G137" s="230"/>
      <c r="H137" s="230"/>
      <c r="I137" s="230"/>
      <c r="J137" s="230"/>
      <c r="K137" s="230"/>
      <c r="L137" s="230"/>
      <c r="M137" s="230"/>
      <c r="N137" s="229"/>
      <c r="O137" s="229"/>
      <c r="P137" s="229"/>
      <c r="Q137" s="229"/>
      <c r="R137" s="230"/>
      <c r="S137" s="230"/>
      <c r="T137" s="230"/>
      <c r="U137" s="230"/>
      <c r="V137" s="230"/>
      <c r="W137" s="230"/>
      <c r="X137" s="230"/>
      <c r="Y137" s="230"/>
      <c r="Z137" s="210"/>
      <c r="AA137" s="210"/>
      <c r="AB137" s="210"/>
      <c r="AC137" s="210"/>
      <c r="AD137" s="210"/>
      <c r="AE137" s="210"/>
      <c r="AF137" s="210"/>
      <c r="AG137" s="210" t="s">
        <v>155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43">
        <v>62</v>
      </c>
      <c r="B138" s="244" t="s">
        <v>340</v>
      </c>
      <c r="C138" s="256" t="s">
        <v>341</v>
      </c>
      <c r="D138" s="245" t="s">
        <v>149</v>
      </c>
      <c r="E138" s="246">
        <v>0.27704000000000001</v>
      </c>
      <c r="F138" s="247"/>
      <c r="G138" s="248">
        <f>ROUND(E138*F138,2)</f>
        <v>0</v>
      </c>
      <c r="H138" s="231"/>
      <c r="I138" s="230">
        <f>ROUND(E138*H138,2)</f>
        <v>0</v>
      </c>
      <c r="J138" s="231"/>
      <c r="K138" s="230">
        <f>ROUND(E138*J138,2)</f>
        <v>0</v>
      </c>
      <c r="L138" s="230">
        <v>21</v>
      </c>
      <c r="M138" s="230">
        <f>G138*(1+L138/100)</f>
        <v>0</v>
      </c>
      <c r="N138" s="229">
        <v>0</v>
      </c>
      <c r="O138" s="229">
        <f>ROUND(E138*N138,2)</f>
        <v>0</v>
      </c>
      <c r="P138" s="229">
        <v>2.2000000000000002</v>
      </c>
      <c r="Q138" s="229">
        <f>ROUND(E138*P138,2)</f>
        <v>0.61</v>
      </c>
      <c r="R138" s="230"/>
      <c r="S138" s="230" t="s">
        <v>150</v>
      </c>
      <c r="T138" s="230" t="s">
        <v>150</v>
      </c>
      <c r="U138" s="230">
        <v>10.88</v>
      </c>
      <c r="V138" s="230">
        <f>ROUND(E138*U138,2)</f>
        <v>3.01</v>
      </c>
      <c r="W138" s="230"/>
      <c r="X138" s="230" t="s">
        <v>151</v>
      </c>
      <c r="Y138" s="230" t="s">
        <v>152</v>
      </c>
      <c r="Z138" s="210"/>
      <c r="AA138" s="210"/>
      <c r="AB138" s="210"/>
      <c r="AC138" s="210"/>
      <c r="AD138" s="210"/>
      <c r="AE138" s="210"/>
      <c r="AF138" s="210"/>
      <c r="AG138" s="210" t="s">
        <v>153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2" x14ac:dyDescent="0.2">
      <c r="A139" s="227"/>
      <c r="B139" s="228"/>
      <c r="C139" s="257" t="s">
        <v>342</v>
      </c>
      <c r="D139" s="232"/>
      <c r="E139" s="233">
        <v>0.27704000000000001</v>
      </c>
      <c r="F139" s="230"/>
      <c r="G139" s="230"/>
      <c r="H139" s="230"/>
      <c r="I139" s="230"/>
      <c r="J139" s="230"/>
      <c r="K139" s="230"/>
      <c r="L139" s="230"/>
      <c r="M139" s="230"/>
      <c r="N139" s="229"/>
      <c r="O139" s="229"/>
      <c r="P139" s="229"/>
      <c r="Q139" s="229"/>
      <c r="R139" s="230"/>
      <c r="S139" s="230"/>
      <c r="T139" s="230"/>
      <c r="U139" s="230"/>
      <c r="V139" s="230"/>
      <c r="W139" s="230"/>
      <c r="X139" s="230"/>
      <c r="Y139" s="230"/>
      <c r="Z139" s="210"/>
      <c r="AA139" s="210"/>
      <c r="AB139" s="210"/>
      <c r="AC139" s="210"/>
      <c r="AD139" s="210"/>
      <c r="AE139" s="210"/>
      <c r="AF139" s="210"/>
      <c r="AG139" s="210" t="s">
        <v>155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43">
        <v>63</v>
      </c>
      <c r="B140" s="244" t="s">
        <v>343</v>
      </c>
      <c r="C140" s="256" t="s">
        <v>344</v>
      </c>
      <c r="D140" s="245" t="s">
        <v>149</v>
      </c>
      <c r="E140" s="246">
        <v>3.2256399999999998</v>
      </c>
      <c r="F140" s="247"/>
      <c r="G140" s="248">
        <f>ROUND(E140*F140,2)</f>
        <v>0</v>
      </c>
      <c r="H140" s="231"/>
      <c r="I140" s="230">
        <f>ROUND(E140*H140,2)</f>
        <v>0</v>
      </c>
      <c r="J140" s="231"/>
      <c r="K140" s="230">
        <f>ROUND(E140*J140,2)</f>
        <v>0</v>
      </c>
      <c r="L140" s="230">
        <v>21</v>
      </c>
      <c r="M140" s="230">
        <f>G140*(1+L140/100)</f>
        <v>0</v>
      </c>
      <c r="N140" s="229">
        <v>0</v>
      </c>
      <c r="O140" s="229">
        <f>ROUND(E140*N140,2)</f>
        <v>0</v>
      </c>
      <c r="P140" s="229">
        <v>2.2000000000000002</v>
      </c>
      <c r="Q140" s="229">
        <f>ROUND(E140*P140,2)</f>
        <v>7.1</v>
      </c>
      <c r="R140" s="230"/>
      <c r="S140" s="230" t="s">
        <v>150</v>
      </c>
      <c r="T140" s="230" t="s">
        <v>150</v>
      </c>
      <c r="U140" s="230">
        <v>7.1950000000000003</v>
      </c>
      <c r="V140" s="230">
        <f>ROUND(E140*U140,2)</f>
        <v>23.21</v>
      </c>
      <c r="W140" s="230"/>
      <c r="X140" s="230" t="s">
        <v>151</v>
      </c>
      <c r="Y140" s="230" t="s">
        <v>152</v>
      </c>
      <c r="Z140" s="210"/>
      <c r="AA140" s="210"/>
      <c r="AB140" s="210"/>
      <c r="AC140" s="210"/>
      <c r="AD140" s="210"/>
      <c r="AE140" s="210"/>
      <c r="AF140" s="210"/>
      <c r="AG140" s="210" t="s">
        <v>153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ht="33.75" outlineLevel="2" x14ac:dyDescent="0.2">
      <c r="A141" s="227"/>
      <c r="B141" s="228"/>
      <c r="C141" s="257" t="s">
        <v>154</v>
      </c>
      <c r="D141" s="232"/>
      <c r="E141" s="233">
        <v>0.81250999999999995</v>
      </c>
      <c r="F141" s="230"/>
      <c r="G141" s="230"/>
      <c r="H141" s="230"/>
      <c r="I141" s="230"/>
      <c r="J141" s="230"/>
      <c r="K141" s="230"/>
      <c r="L141" s="230"/>
      <c r="M141" s="230"/>
      <c r="N141" s="229"/>
      <c r="O141" s="229"/>
      <c r="P141" s="229"/>
      <c r="Q141" s="229"/>
      <c r="R141" s="230"/>
      <c r="S141" s="230"/>
      <c r="T141" s="230"/>
      <c r="U141" s="230"/>
      <c r="V141" s="230"/>
      <c r="W141" s="230"/>
      <c r="X141" s="230"/>
      <c r="Y141" s="230"/>
      <c r="Z141" s="210"/>
      <c r="AA141" s="210"/>
      <c r="AB141" s="210"/>
      <c r="AC141" s="210"/>
      <c r="AD141" s="210"/>
      <c r="AE141" s="210"/>
      <c r="AF141" s="210"/>
      <c r="AG141" s="210" t="s">
        <v>155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ht="33.75" outlineLevel="3" x14ac:dyDescent="0.2">
      <c r="A142" s="227"/>
      <c r="B142" s="228"/>
      <c r="C142" s="257" t="s">
        <v>156</v>
      </c>
      <c r="D142" s="232"/>
      <c r="E142" s="233">
        <v>0.84055000000000002</v>
      </c>
      <c r="F142" s="230"/>
      <c r="G142" s="230"/>
      <c r="H142" s="230"/>
      <c r="I142" s="230"/>
      <c r="J142" s="230"/>
      <c r="K142" s="230"/>
      <c r="L142" s="230"/>
      <c r="M142" s="230"/>
      <c r="N142" s="229"/>
      <c r="O142" s="229"/>
      <c r="P142" s="229"/>
      <c r="Q142" s="229"/>
      <c r="R142" s="230"/>
      <c r="S142" s="230"/>
      <c r="T142" s="230"/>
      <c r="U142" s="230"/>
      <c r="V142" s="230"/>
      <c r="W142" s="230"/>
      <c r="X142" s="230"/>
      <c r="Y142" s="230"/>
      <c r="Z142" s="210"/>
      <c r="AA142" s="210"/>
      <c r="AB142" s="210"/>
      <c r="AC142" s="210"/>
      <c r="AD142" s="210"/>
      <c r="AE142" s="210"/>
      <c r="AF142" s="210"/>
      <c r="AG142" s="210" t="s">
        <v>155</v>
      </c>
      <c r="AH142" s="210">
        <v>0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3" x14ac:dyDescent="0.2">
      <c r="A143" s="227"/>
      <c r="B143" s="228"/>
      <c r="C143" s="257" t="s">
        <v>157</v>
      </c>
      <c r="D143" s="232"/>
      <c r="E143" s="233">
        <v>0.42799999999999999</v>
      </c>
      <c r="F143" s="230"/>
      <c r="G143" s="230"/>
      <c r="H143" s="230"/>
      <c r="I143" s="230"/>
      <c r="J143" s="230"/>
      <c r="K143" s="230"/>
      <c r="L143" s="230"/>
      <c r="M143" s="230"/>
      <c r="N143" s="229"/>
      <c r="O143" s="229"/>
      <c r="P143" s="229"/>
      <c r="Q143" s="229"/>
      <c r="R143" s="230"/>
      <c r="S143" s="230"/>
      <c r="T143" s="230"/>
      <c r="U143" s="230"/>
      <c r="V143" s="230"/>
      <c r="W143" s="230"/>
      <c r="X143" s="230"/>
      <c r="Y143" s="230"/>
      <c r="Z143" s="210"/>
      <c r="AA143" s="210"/>
      <c r="AB143" s="210"/>
      <c r="AC143" s="210"/>
      <c r="AD143" s="210"/>
      <c r="AE143" s="210"/>
      <c r="AF143" s="210"/>
      <c r="AG143" s="210" t="s">
        <v>155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ht="33.75" outlineLevel="3" x14ac:dyDescent="0.2">
      <c r="A144" s="227"/>
      <c r="B144" s="228"/>
      <c r="C144" s="257" t="s">
        <v>345</v>
      </c>
      <c r="D144" s="232"/>
      <c r="E144" s="233">
        <v>0.44688</v>
      </c>
      <c r="F144" s="230"/>
      <c r="G144" s="230"/>
      <c r="H144" s="230"/>
      <c r="I144" s="230"/>
      <c r="J144" s="230"/>
      <c r="K144" s="230"/>
      <c r="L144" s="230"/>
      <c r="M144" s="230"/>
      <c r="N144" s="229"/>
      <c r="O144" s="229"/>
      <c r="P144" s="229"/>
      <c r="Q144" s="229"/>
      <c r="R144" s="230"/>
      <c r="S144" s="230"/>
      <c r="T144" s="230"/>
      <c r="U144" s="230"/>
      <c r="V144" s="230"/>
      <c r="W144" s="230"/>
      <c r="X144" s="230"/>
      <c r="Y144" s="230"/>
      <c r="Z144" s="210"/>
      <c r="AA144" s="210"/>
      <c r="AB144" s="210"/>
      <c r="AC144" s="210"/>
      <c r="AD144" s="210"/>
      <c r="AE144" s="210"/>
      <c r="AF144" s="210"/>
      <c r="AG144" s="210" t="s">
        <v>155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ht="33.75" outlineLevel="3" x14ac:dyDescent="0.2">
      <c r="A145" s="227"/>
      <c r="B145" s="228"/>
      <c r="C145" s="257" t="s">
        <v>346</v>
      </c>
      <c r="D145" s="232"/>
      <c r="E145" s="233">
        <v>0.46229999999999999</v>
      </c>
      <c r="F145" s="230"/>
      <c r="G145" s="230"/>
      <c r="H145" s="230"/>
      <c r="I145" s="230"/>
      <c r="J145" s="230"/>
      <c r="K145" s="230"/>
      <c r="L145" s="230"/>
      <c r="M145" s="230"/>
      <c r="N145" s="229"/>
      <c r="O145" s="229"/>
      <c r="P145" s="229"/>
      <c r="Q145" s="229"/>
      <c r="R145" s="230"/>
      <c r="S145" s="230"/>
      <c r="T145" s="230"/>
      <c r="U145" s="230"/>
      <c r="V145" s="230"/>
      <c r="W145" s="230"/>
      <c r="X145" s="230"/>
      <c r="Y145" s="230"/>
      <c r="Z145" s="210"/>
      <c r="AA145" s="210"/>
      <c r="AB145" s="210"/>
      <c r="AC145" s="210"/>
      <c r="AD145" s="210"/>
      <c r="AE145" s="210"/>
      <c r="AF145" s="210"/>
      <c r="AG145" s="210" t="s">
        <v>155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3" x14ac:dyDescent="0.2">
      <c r="A146" s="227"/>
      <c r="B146" s="228"/>
      <c r="C146" s="257" t="s">
        <v>347</v>
      </c>
      <c r="D146" s="232"/>
      <c r="E146" s="233">
        <v>0.2354</v>
      </c>
      <c r="F146" s="230"/>
      <c r="G146" s="230"/>
      <c r="H146" s="230"/>
      <c r="I146" s="230"/>
      <c r="J146" s="230"/>
      <c r="K146" s="230"/>
      <c r="L146" s="230"/>
      <c r="M146" s="230"/>
      <c r="N146" s="229"/>
      <c r="O146" s="229"/>
      <c r="P146" s="229"/>
      <c r="Q146" s="229"/>
      <c r="R146" s="230"/>
      <c r="S146" s="230"/>
      <c r="T146" s="230"/>
      <c r="U146" s="230"/>
      <c r="V146" s="230"/>
      <c r="W146" s="230"/>
      <c r="X146" s="230"/>
      <c r="Y146" s="230"/>
      <c r="Z146" s="210"/>
      <c r="AA146" s="210"/>
      <c r="AB146" s="210"/>
      <c r="AC146" s="210"/>
      <c r="AD146" s="210"/>
      <c r="AE146" s="210"/>
      <c r="AF146" s="210"/>
      <c r="AG146" s="210" t="s">
        <v>155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43">
        <v>64</v>
      </c>
      <c r="B147" s="244" t="s">
        <v>348</v>
      </c>
      <c r="C147" s="256" t="s">
        <v>349</v>
      </c>
      <c r="D147" s="245" t="s">
        <v>179</v>
      </c>
      <c r="E147" s="246">
        <v>20.810600000000001</v>
      </c>
      <c r="F147" s="247"/>
      <c r="G147" s="248">
        <f>ROUND(E147*F147,2)</f>
        <v>0</v>
      </c>
      <c r="H147" s="231"/>
      <c r="I147" s="230">
        <f>ROUND(E147*H147,2)</f>
        <v>0</v>
      </c>
      <c r="J147" s="231"/>
      <c r="K147" s="230">
        <f>ROUND(E147*J147,2)</f>
        <v>0</v>
      </c>
      <c r="L147" s="230">
        <v>21</v>
      </c>
      <c r="M147" s="230">
        <f>G147*(1+L147/100)</f>
        <v>0</v>
      </c>
      <c r="N147" s="229">
        <v>0</v>
      </c>
      <c r="O147" s="229">
        <f>ROUND(E147*N147,2)</f>
        <v>0</v>
      </c>
      <c r="P147" s="229">
        <v>0.02</v>
      </c>
      <c r="Q147" s="229">
        <f>ROUND(E147*P147,2)</f>
        <v>0.42</v>
      </c>
      <c r="R147" s="230"/>
      <c r="S147" s="230" t="s">
        <v>150</v>
      </c>
      <c r="T147" s="230" t="s">
        <v>150</v>
      </c>
      <c r="U147" s="230">
        <v>0.14699999999999999</v>
      </c>
      <c r="V147" s="230">
        <f>ROUND(E147*U147,2)</f>
        <v>3.06</v>
      </c>
      <c r="W147" s="230"/>
      <c r="X147" s="230" t="s">
        <v>151</v>
      </c>
      <c r="Y147" s="230" t="s">
        <v>152</v>
      </c>
      <c r="Z147" s="210"/>
      <c r="AA147" s="210"/>
      <c r="AB147" s="210"/>
      <c r="AC147" s="210"/>
      <c r="AD147" s="210"/>
      <c r="AE147" s="210"/>
      <c r="AF147" s="210"/>
      <c r="AG147" s="210" t="s">
        <v>153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ht="33.75" outlineLevel="2" x14ac:dyDescent="0.2">
      <c r="A148" s="227"/>
      <c r="B148" s="228"/>
      <c r="C148" s="257" t="s">
        <v>350</v>
      </c>
      <c r="D148" s="232"/>
      <c r="E148" s="233">
        <v>8.1250999999999998</v>
      </c>
      <c r="F148" s="230"/>
      <c r="G148" s="230"/>
      <c r="H148" s="230"/>
      <c r="I148" s="230"/>
      <c r="J148" s="230"/>
      <c r="K148" s="230"/>
      <c r="L148" s="230"/>
      <c r="M148" s="230"/>
      <c r="N148" s="229"/>
      <c r="O148" s="229"/>
      <c r="P148" s="229"/>
      <c r="Q148" s="229"/>
      <c r="R148" s="230"/>
      <c r="S148" s="230"/>
      <c r="T148" s="230"/>
      <c r="U148" s="230"/>
      <c r="V148" s="230"/>
      <c r="W148" s="230"/>
      <c r="X148" s="230"/>
      <c r="Y148" s="230"/>
      <c r="Z148" s="210"/>
      <c r="AA148" s="210"/>
      <c r="AB148" s="210"/>
      <c r="AC148" s="210"/>
      <c r="AD148" s="210"/>
      <c r="AE148" s="210"/>
      <c r="AF148" s="210"/>
      <c r="AG148" s="210" t="s">
        <v>155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3" x14ac:dyDescent="0.2">
      <c r="A149" s="227"/>
      <c r="B149" s="228"/>
      <c r="C149" s="257" t="s">
        <v>351</v>
      </c>
      <c r="D149" s="232"/>
      <c r="E149" s="233">
        <v>8.4055</v>
      </c>
      <c r="F149" s="230"/>
      <c r="G149" s="230"/>
      <c r="H149" s="230"/>
      <c r="I149" s="230"/>
      <c r="J149" s="230"/>
      <c r="K149" s="230"/>
      <c r="L149" s="230"/>
      <c r="M149" s="230"/>
      <c r="N149" s="229"/>
      <c r="O149" s="229"/>
      <c r="P149" s="229"/>
      <c r="Q149" s="229"/>
      <c r="R149" s="230"/>
      <c r="S149" s="230"/>
      <c r="T149" s="230"/>
      <c r="U149" s="230"/>
      <c r="V149" s="230"/>
      <c r="W149" s="230"/>
      <c r="X149" s="230"/>
      <c r="Y149" s="230"/>
      <c r="Z149" s="210"/>
      <c r="AA149" s="210"/>
      <c r="AB149" s="210"/>
      <c r="AC149" s="210"/>
      <c r="AD149" s="210"/>
      <c r="AE149" s="210"/>
      <c r="AF149" s="210"/>
      <c r="AG149" s="210" t="s">
        <v>155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3" x14ac:dyDescent="0.2">
      <c r="A150" s="227"/>
      <c r="B150" s="228"/>
      <c r="C150" s="257" t="s">
        <v>352</v>
      </c>
      <c r="D150" s="232"/>
      <c r="E150" s="233">
        <v>4.28</v>
      </c>
      <c r="F150" s="230"/>
      <c r="G150" s="230"/>
      <c r="H150" s="230"/>
      <c r="I150" s="230"/>
      <c r="J150" s="230"/>
      <c r="K150" s="230"/>
      <c r="L150" s="230"/>
      <c r="M150" s="230"/>
      <c r="N150" s="229"/>
      <c r="O150" s="229"/>
      <c r="P150" s="229"/>
      <c r="Q150" s="229"/>
      <c r="R150" s="230"/>
      <c r="S150" s="230"/>
      <c r="T150" s="230"/>
      <c r="U150" s="230"/>
      <c r="V150" s="230"/>
      <c r="W150" s="230"/>
      <c r="X150" s="230"/>
      <c r="Y150" s="230"/>
      <c r="Z150" s="210"/>
      <c r="AA150" s="210"/>
      <c r="AB150" s="210"/>
      <c r="AC150" s="210"/>
      <c r="AD150" s="210"/>
      <c r="AE150" s="210"/>
      <c r="AF150" s="210"/>
      <c r="AG150" s="210" t="s">
        <v>155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43">
        <v>65</v>
      </c>
      <c r="B151" s="244" t="s">
        <v>353</v>
      </c>
      <c r="C151" s="256" t="s">
        <v>354</v>
      </c>
      <c r="D151" s="245" t="s">
        <v>179</v>
      </c>
      <c r="E151" s="246">
        <v>20.810600000000001</v>
      </c>
      <c r="F151" s="247"/>
      <c r="G151" s="248">
        <f>ROUND(E151*F151,2)</f>
        <v>0</v>
      </c>
      <c r="H151" s="231"/>
      <c r="I151" s="230">
        <f>ROUND(E151*H151,2)</f>
        <v>0</v>
      </c>
      <c r="J151" s="231"/>
      <c r="K151" s="230">
        <f>ROUND(E151*J151,2)</f>
        <v>0</v>
      </c>
      <c r="L151" s="230">
        <v>21</v>
      </c>
      <c r="M151" s="230">
        <f>G151*(1+L151/100)</f>
        <v>0</v>
      </c>
      <c r="N151" s="229">
        <v>0</v>
      </c>
      <c r="O151" s="229">
        <f>ROUND(E151*N151,2)</f>
        <v>0</v>
      </c>
      <c r="P151" s="229">
        <v>8.6999999999999994E-2</v>
      </c>
      <c r="Q151" s="229">
        <f>ROUND(E151*P151,2)</f>
        <v>1.81</v>
      </c>
      <c r="R151" s="230"/>
      <c r="S151" s="230" t="s">
        <v>150</v>
      </c>
      <c r="T151" s="230" t="s">
        <v>150</v>
      </c>
      <c r="U151" s="230">
        <v>0.25900000000000001</v>
      </c>
      <c r="V151" s="230">
        <f>ROUND(E151*U151,2)</f>
        <v>5.39</v>
      </c>
      <c r="W151" s="230"/>
      <c r="X151" s="230" t="s">
        <v>151</v>
      </c>
      <c r="Y151" s="230" t="s">
        <v>152</v>
      </c>
      <c r="Z151" s="210"/>
      <c r="AA151" s="210"/>
      <c r="AB151" s="210"/>
      <c r="AC151" s="210"/>
      <c r="AD151" s="210"/>
      <c r="AE151" s="210"/>
      <c r="AF151" s="210"/>
      <c r="AG151" s="210" t="s">
        <v>153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ht="33.75" outlineLevel="2" x14ac:dyDescent="0.2">
      <c r="A152" s="227"/>
      <c r="B152" s="228"/>
      <c r="C152" s="257" t="s">
        <v>350</v>
      </c>
      <c r="D152" s="232"/>
      <c r="E152" s="233">
        <v>8.1250999999999998</v>
      </c>
      <c r="F152" s="230"/>
      <c r="G152" s="230"/>
      <c r="H152" s="230"/>
      <c r="I152" s="230"/>
      <c r="J152" s="230"/>
      <c r="K152" s="230"/>
      <c r="L152" s="230"/>
      <c r="M152" s="230"/>
      <c r="N152" s="229"/>
      <c r="O152" s="229"/>
      <c r="P152" s="229"/>
      <c r="Q152" s="229"/>
      <c r="R152" s="230"/>
      <c r="S152" s="230"/>
      <c r="T152" s="230"/>
      <c r="U152" s="230"/>
      <c r="V152" s="230"/>
      <c r="W152" s="230"/>
      <c r="X152" s="230"/>
      <c r="Y152" s="230"/>
      <c r="Z152" s="210"/>
      <c r="AA152" s="210"/>
      <c r="AB152" s="210"/>
      <c r="AC152" s="210"/>
      <c r="AD152" s="210"/>
      <c r="AE152" s="210"/>
      <c r="AF152" s="210"/>
      <c r="AG152" s="210" t="s">
        <v>155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ht="22.5" outlineLevel="3" x14ac:dyDescent="0.2">
      <c r="A153" s="227"/>
      <c r="B153" s="228"/>
      <c r="C153" s="257" t="s">
        <v>351</v>
      </c>
      <c r="D153" s="232"/>
      <c r="E153" s="233">
        <v>8.4055</v>
      </c>
      <c r="F153" s="230"/>
      <c r="G153" s="230"/>
      <c r="H153" s="230"/>
      <c r="I153" s="230"/>
      <c r="J153" s="230"/>
      <c r="K153" s="230"/>
      <c r="L153" s="230"/>
      <c r="M153" s="230"/>
      <c r="N153" s="229"/>
      <c r="O153" s="229"/>
      <c r="P153" s="229"/>
      <c r="Q153" s="229"/>
      <c r="R153" s="230"/>
      <c r="S153" s="230"/>
      <c r="T153" s="230"/>
      <c r="U153" s="230"/>
      <c r="V153" s="230"/>
      <c r="W153" s="230"/>
      <c r="X153" s="230"/>
      <c r="Y153" s="230"/>
      <c r="Z153" s="210"/>
      <c r="AA153" s="210"/>
      <c r="AB153" s="210"/>
      <c r="AC153" s="210"/>
      <c r="AD153" s="210"/>
      <c r="AE153" s="210"/>
      <c r="AF153" s="210"/>
      <c r="AG153" s="210" t="s">
        <v>155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3" x14ac:dyDescent="0.2">
      <c r="A154" s="227"/>
      <c r="B154" s="228"/>
      <c r="C154" s="257" t="s">
        <v>352</v>
      </c>
      <c r="D154" s="232"/>
      <c r="E154" s="233">
        <v>4.28</v>
      </c>
      <c r="F154" s="230"/>
      <c r="G154" s="230"/>
      <c r="H154" s="230"/>
      <c r="I154" s="230"/>
      <c r="J154" s="230"/>
      <c r="K154" s="230"/>
      <c r="L154" s="230"/>
      <c r="M154" s="230"/>
      <c r="N154" s="229"/>
      <c r="O154" s="229"/>
      <c r="P154" s="229"/>
      <c r="Q154" s="229"/>
      <c r="R154" s="230"/>
      <c r="S154" s="230"/>
      <c r="T154" s="230"/>
      <c r="U154" s="230"/>
      <c r="V154" s="230"/>
      <c r="W154" s="230"/>
      <c r="X154" s="230"/>
      <c r="Y154" s="230"/>
      <c r="Z154" s="210"/>
      <c r="AA154" s="210"/>
      <c r="AB154" s="210"/>
      <c r="AC154" s="210"/>
      <c r="AD154" s="210"/>
      <c r="AE154" s="210"/>
      <c r="AF154" s="210"/>
      <c r="AG154" s="210" t="s">
        <v>155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43">
        <v>66</v>
      </c>
      <c r="B155" s="244" t="s">
        <v>355</v>
      </c>
      <c r="C155" s="256" t="s">
        <v>356</v>
      </c>
      <c r="D155" s="245" t="s">
        <v>205</v>
      </c>
      <c r="E155" s="246">
        <v>5.31</v>
      </c>
      <c r="F155" s="247"/>
      <c r="G155" s="248">
        <f>ROUND(E155*F155,2)</f>
        <v>0</v>
      </c>
      <c r="H155" s="231"/>
      <c r="I155" s="230">
        <f>ROUND(E155*H155,2)</f>
        <v>0</v>
      </c>
      <c r="J155" s="231"/>
      <c r="K155" s="230">
        <f>ROUND(E155*J155,2)</f>
        <v>0</v>
      </c>
      <c r="L155" s="230">
        <v>21</v>
      </c>
      <c r="M155" s="230">
        <f>G155*(1+L155/100)</f>
        <v>0</v>
      </c>
      <c r="N155" s="229">
        <v>0</v>
      </c>
      <c r="O155" s="229">
        <f>ROUND(E155*N155,2)</f>
        <v>0</v>
      </c>
      <c r="P155" s="229">
        <v>4.0000000000000002E-4</v>
      </c>
      <c r="Q155" s="229">
        <f>ROUND(E155*P155,2)</f>
        <v>0</v>
      </c>
      <c r="R155" s="230"/>
      <c r="S155" s="230" t="s">
        <v>150</v>
      </c>
      <c r="T155" s="230" t="s">
        <v>150</v>
      </c>
      <c r="U155" s="230">
        <v>7.0000000000000007E-2</v>
      </c>
      <c r="V155" s="230">
        <f>ROUND(E155*U155,2)</f>
        <v>0.37</v>
      </c>
      <c r="W155" s="230"/>
      <c r="X155" s="230" t="s">
        <v>151</v>
      </c>
      <c r="Y155" s="230" t="s">
        <v>152</v>
      </c>
      <c r="Z155" s="210"/>
      <c r="AA155" s="210"/>
      <c r="AB155" s="210"/>
      <c r="AC155" s="210"/>
      <c r="AD155" s="210"/>
      <c r="AE155" s="210"/>
      <c r="AF155" s="210"/>
      <c r="AG155" s="210" t="s">
        <v>153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27"/>
      <c r="B156" s="228"/>
      <c r="C156" s="257" t="s">
        <v>357</v>
      </c>
      <c r="D156" s="232"/>
      <c r="E156" s="233">
        <v>5.31</v>
      </c>
      <c r="F156" s="230"/>
      <c r="G156" s="230"/>
      <c r="H156" s="230"/>
      <c r="I156" s="230"/>
      <c r="J156" s="230"/>
      <c r="K156" s="230"/>
      <c r="L156" s="230"/>
      <c r="M156" s="230"/>
      <c r="N156" s="229"/>
      <c r="O156" s="229"/>
      <c r="P156" s="229"/>
      <c r="Q156" s="229"/>
      <c r="R156" s="230"/>
      <c r="S156" s="230"/>
      <c r="T156" s="230"/>
      <c r="U156" s="230"/>
      <c r="V156" s="230"/>
      <c r="W156" s="230"/>
      <c r="X156" s="230"/>
      <c r="Y156" s="230"/>
      <c r="Z156" s="210"/>
      <c r="AA156" s="210"/>
      <c r="AB156" s="210"/>
      <c r="AC156" s="210"/>
      <c r="AD156" s="210"/>
      <c r="AE156" s="210"/>
      <c r="AF156" s="210"/>
      <c r="AG156" s="210" t="s">
        <v>155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43">
        <v>67</v>
      </c>
      <c r="B157" s="244" t="s">
        <v>358</v>
      </c>
      <c r="C157" s="256" t="s">
        <v>359</v>
      </c>
      <c r="D157" s="245" t="s">
        <v>179</v>
      </c>
      <c r="E157" s="246">
        <v>8.3520000000000003</v>
      </c>
      <c r="F157" s="247"/>
      <c r="G157" s="248">
        <f>ROUND(E157*F157,2)</f>
        <v>0</v>
      </c>
      <c r="H157" s="231"/>
      <c r="I157" s="230">
        <f>ROUND(E157*H157,2)</f>
        <v>0</v>
      </c>
      <c r="J157" s="231"/>
      <c r="K157" s="230">
        <f>ROUND(E157*J157,2)</f>
        <v>0</v>
      </c>
      <c r="L157" s="230">
        <v>21</v>
      </c>
      <c r="M157" s="230">
        <f>G157*(1+L157/100)</f>
        <v>0</v>
      </c>
      <c r="N157" s="229">
        <v>0</v>
      </c>
      <c r="O157" s="229">
        <f>ROUND(E157*N157,2)</f>
        <v>0</v>
      </c>
      <c r="P157" s="229">
        <v>5.5E-2</v>
      </c>
      <c r="Q157" s="229">
        <f>ROUND(E157*P157,2)</f>
        <v>0.46</v>
      </c>
      <c r="R157" s="230"/>
      <c r="S157" s="230" t="s">
        <v>150</v>
      </c>
      <c r="T157" s="230" t="s">
        <v>150</v>
      </c>
      <c r="U157" s="230">
        <v>0.42499999999999999</v>
      </c>
      <c r="V157" s="230">
        <f>ROUND(E157*U157,2)</f>
        <v>3.55</v>
      </c>
      <c r="W157" s="230"/>
      <c r="X157" s="230" t="s">
        <v>151</v>
      </c>
      <c r="Y157" s="230" t="s">
        <v>152</v>
      </c>
      <c r="Z157" s="210"/>
      <c r="AA157" s="210"/>
      <c r="AB157" s="210"/>
      <c r="AC157" s="210"/>
      <c r="AD157" s="210"/>
      <c r="AE157" s="210"/>
      <c r="AF157" s="210"/>
      <c r="AG157" s="210" t="s">
        <v>153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2" x14ac:dyDescent="0.2">
      <c r="A158" s="227"/>
      <c r="B158" s="228"/>
      <c r="C158" s="257" t="s">
        <v>360</v>
      </c>
      <c r="D158" s="232"/>
      <c r="E158" s="233">
        <v>3.8580000000000001</v>
      </c>
      <c r="F158" s="230"/>
      <c r="G158" s="230"/>
      <c r="H158" s="230"/>
      <c r="I158" s="230"/>
      <c r="J158" s="230"/>
      <c r="K158" s="230"/>
      <c r="L158" s="230"/>
      <c r="M158" s="230"/>
      <c r="N158" s="229"/>
      <c r="O158" s="229"/>
      <c r="P158" s="229"/>
      <c r="Q158" s="229"/>
      <c r="R158" s="230"/>
      <c r="S158" s="230"/>
      <c r="T158" s="230"/>
      <c r="U158" s="230"/>
      <c r="V158" s="230"/>
      <c r="W158" s="230"/>
      <c r="X158" s="230"/>
      <c r="Y158" s="230"/>
      <c r="Z158" s="210"/>
      <c r="AA158" s="210"/>
      <c r="AB158" s="210"/>
      <c r="AC158" s="210"/>
      <c r="AD158" s="210"/>
      <c r="AE158" s="210"/>
      <c r="AF158" s="210"/>
      <c r="AG158" s="210" t="s">
        <v>155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3" x14ac:dyDescent="0.2">
      <c r="A159" s="227"/>
      <c r="B159" s="228"/>
      <c r="C159" s="257" t="s">
        <v>361</v>
      </c>
      <c r="D159" s="232"/>
      <c r="E159" s="233">
        <v>3.294</v>
      </c>
      <c r="F159" s="230"/>
      <c r="G159" s="230"/>
      <c r="H159" s="230"/>
      <c r="I159" s="230"/>
      <c r="J159" s="230"/>
      <c r="K159" s="230"/>
      <c r="L159" s="230"/>
      <c r="M159" s="230"/>
      <c r="N159" s="229"/>
      <c r="O159" s="229"/>
      <c r="P159" s="229"/>
      <c r="Q159" s="229"/>
      <c r="R159" s="230"/>
      <c r="S159" s="230"/>
      <c r="T159" s="230"/>
      <c r="U159" s="230"/>
      <c r="V159" s="230"/>
      <c r="W159" s="230"/>
      <c r="X159" s="230"/>
      <c r="Y159" s="230"/>
      <c r="Z159" s="210"/>
      <c r="AA159" s="210"/>
      <c r="AB159" s="210"/>
      <c r="AC159" s="210"/>
      <c r="AD159" s="210"/>
      <c r="AE159" s="210"/>
      <c r="AF159" s="210"/>
      <c r="AG159" s="210" t="s">
        <v>155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3" x14ac:dyDescent="0.2">
      <c r="A160" s="227"/>
      <c r="B160" s="228"/>
      <c r="C160" s="257" t="s">
        <v>362</v>
      </c>
      <c r="D160" s="232"/>
      <c r="E160" s="233">
        <v>1.2</v>
      </c>
      <c r="F160" s="230"/>
      <c r="G160" s="230"/>
      <c r="H160" s="230"/>
      <c r="I160" s="230"/>
      <c r="J160" s="230"/>
      <c r="K160" s="230"/>
      <c r="L160" s="230"/>
      <c r="M160" s="230"/>
      <c r="N160" s="229"/>
      <c r="O160" s="229"/>
      <c r="P160" s="229"/>
      <c r="Q160" s="229"/>
      <c r="R160" s="230"/>
      <c r="S160" s="230"/>
      <c r="T160" s="230"/>
      <c r="U160" s="230"/>
      <c r="V160" s="230"/>
      <c r="W160" s="230"/>
      <c r="X160" s="230"/>
      <c r="Y160" s="230"/>
      <c r="Z160" s="210"/>
      <c r="AA160" s="210"/>
      <c r="AB160" s="210"/>
      <c r="AC160" s="210"/>
      <c r="AD160" s="210"/>
      <c r="AE160" s="210"/>
      <c r="AF160" s="210"/>
      <c r="AG160" s="210" t="s">
        <v>155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ht="22.5" outlineLevel="1" x14ac:dyDescent="0.2">
      <c r="A161" s="243">
        <v>68</v>
      </c>
      <c r="B161" s="244" t="s">
        <v>363</v>
      </c>
      <c r="C161" s="256" t="s">
        <v>364</v>
      </c>
      <c r="D161" s="245" t="s">
        <v>199</v>
      </c>
      <c r="E161" s="246">
        <v>3</v>
      </c>
      <c r="F161" s="247"/>
      <c r="G161" s="248">
        <f>ROUND(E161*F161,2)</f>
        <v>0</v>
      </c>
      <c r="H161" s="231"/>
      <c r="I161" s="230">
        <f>ROUND(E161*H161,2)</f>
        <v>0</v>
      </c>
      <c r="J161" s="231"/>
      <c r="K161" s="230">
        <f>ROUND(E161*J161,2)</f>
        <v>0</v>
      </c>
      <c r="L161" s="230">
        <v>21</v>
      </c>
      <c r="M161" s="230">
        <f>G161*(1+L161/100)</f>
        <v>0</v>
      </c>
      <c r="N161" s="229">
        <v>0</v>
      </c>
      <c r="O161" s="229">
        <f>ROUND(E161*N161,2)</f>
        <v>0</v>
      </c>
      <c r="P161" s="229">
        <v>0</v>
      </c>
      <c r="Q161" s="229">
        <f>ROUND(E161*P161,2)</f>
        <v>0</v>
      </c>
      <c r="R161" s="230"/>
      <c r="S161" s="230" t="s">
        <v>150</v>
      </c>
      <c r="T161" s="230" t="s">
        <v>150</v>
      </c>
      <c r="U161" s="230">
        <v>0.03</v>
      </c>
      <c r="V161" s="230">
        <f>ROUND(E161*U161,2)</f>
        <v>0.09</v>
      </c>
      <c r="W161" s="230"/>
      <c r="X161" s="230" t="s">
        <v>151</v>
      </c>
      <c r="Y161" s="230" t="s">
        <v>152</v>
      </c>
      <c r="Z161" s="210"/>
      <c r="AA161" s="210"/>
      <c r="AB161" s="210"/>
      <c r="AC161" s="210"/>
      <c r="AD161" s="210"/>
      <c r="AE161" s="210"/>
      <c r="AF161" s="210"/>
      <c r="AG161" s="210" t="s">
        <v>153</v>
      </c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2" x14ac:dyDescent="0.2">
      <c r="A162" s="227"/>
      <c r="B162" s="228"/>
      <c r="C162" s="257" t="s">
        <v>365</v>
      </c>
      <c r="D162" s="232"/>
      <c r="E162" s="233">
        <v>3</v>
      </c>
      <c r="F162" s="230"/>
      <c r="G162" s="230"/>
      <c r="H162" s="230"/>
      <c r="I162" s="230"/>
      <c r="J162" s="230"/>
      <c r="K162" s="230"/>
      <c r="L162" s="230"/>
      <c r="M162" s="230"/>
      <c r="N162" s="229"/>
      <c r="O162" s="229"/>
      <c r="P162" s="229"/>
      <c r="Q162" s="229"/>
      <c r="R162" s="230"/>
      <c r="S162" s="230"/>
      <c r="T162" s="230"/>
      <c r="U162" s="230"/>
      <c r="V162" s="230"/>
      <c r="W162" s="230"/>
      <c r="X162" s="230"/>
      <c r="Y162" s="230"/>
      <c r="Z162" s="210"/>
      <c r="AA162" s="210"/>
      <c r="AB162" s="210"/>
      <c r="AC162" s="210"/>
      <c r="AD162" s="210"/>
      <c r="AE162" s="210"/>
      <c r="AF162" s="210"/>
      <c r="AG162" s="210" t="s">
        <v>155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2.5" outlineLevel="1" x14ac:dyDescent="0.2">
      <c r="A163" s="249">
        <v>69</v>
      </c>
      <c r="B163" s="250" t="s">
        <v>366</v>
      </c>
      <c r="C163" s="258" t="s">
        <v>367</v>
      </c>
      <c r="D163" s="251" t="s">
        <v>199</v>
      </c>
      <c r="E163" s="252">
        <v>8</v>
      </c>
      <c r="F163" s="253"/>
      <c r="G163" s="254">
        <f>ROUND(E163*F163,2)</f>
        <v>0</v>
      </c>
      <c r="H163" s="231"/>
      <c r="I163" s="230">
        <f>ROUND(E163*H163,2)</f>
        <v>0</v>
      </c>
      <c r="J163" s="231"/>
      <c r="K163" s="230">
        <f>ROUND(E163*J163,2)</f>
        <v>0</v>
      </c>
      <c r="L163" s="230">
        <v>21</v>
      </c>
      <c r="M163" s="230">
        <f>G163*(1+L163/100)</f>
        <v>0</v>
      </c>
      <c r="N163" s="229">
        <v>0</v>
      </c>
      <c r="O163" s="229">
        <f>ROUND(E163*N163,2)</f>
        <v>0</v>
      </c>
      <c r="P163" s="229">
        <v>0</v>
      </c>
      <c r="Q163" s="229">
        <f>ROUND(E163*P163,2)</f>
        <v>0</v>
      </c>
      <c r="R163" s="230"/>
      <c r="S163" s="230" t="s">
        <v>150</v>
      </c>
      <c r="T163" s="230" t="s">
        <v>150</v>
      </c>
      <c r="U163" s="230">
        <v>0.05</v>
      </c>
      <c r="V163" s="230">
        <f>ROUND(E163*U163,2)</f>
        <v>0.4</v>
      </c>
      <c r="W163" s="230"/>
      <c r="X163" s="230" t="s">
        <v>151</v>
      </c>
      <c r="Y163" s="230" t="s">
        <v>152</v>
      </c>
      <c r="Z163" s="210"/>
      <c r="AA163" s="210"/>
      <c r="AB163" s="210"/>
      <c r="AC163" s="210"/>
      <c r="AD163" s="210"/>
      <c r="AE163" s="210"/>
      <c r="AF163" s="210"/>
      <c r="AG163" s="210" t="s">
        <v>153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43">
        <v>70</v>
      </c>
      <c r="B164" s="244" t="s">
        <v>368</v>
      </c>
      <c r="C164" s="256" t="s">
        <v>369</v>
      </c>
      <c r="D164" s="245" t="s">
        <v>179</v>
      </c>
      <c r="E164" s="246">
        <v>0.53349999999999997</v>
      </c>
      <c r="F164" s="247"/>
      <c r="G164" s="248">
        <f>ROUND(E164*F164,2)</f>
        <v>0</v>
      </c>
      <c r="H164" s="231"/>
      <c r="I164" s="230">
        <f>ROUND(E164*H164,2)</f>
        <v>0</v>
      </c>
      <c r="J164" s="231"/>
      <c r="K164" s="230">
        <f>ROUND(E164*J164,2)</f>
        <v>0</v>
      </c>
      <c r="L164" s="230">
        <v>21</v>
      </c>
      <c r="M164" s="230">
        <f>G164*(1+L164/100)</f>
        <v>0</v>
      </c>
      <c r="N164" s="229">
        <v>2.1900000000000001E-3</v>
      </c>
      <c r="O164" s="229">
        <f>ROUND(E164*N164,2)</f>
        <v>0</v>
      </c>
      <c r="P164" s="229">
        <v>7.4999999999999997E-2</v>
      </c>
      <c r="Q164" s="229">
        <f>ROUND(E164*P164,2)</f>
        <v>0.04</v>
      </c>
      <c r="R164" s="230"/>
      <c r="S164" s="230" t="s">
        <v>150</v>
      </c>
      <c r="T164" s="230" t="s">
        <v>150</v>
      </c>
      <c r="U164" s="230">
        <v>0.95499999999999996</v>
      </c>
      <c r="V164" s="230">
        <f>ROUND(E164*U164,2)</f>
        <v>0.51</v>
      </c>
      <c r="W164" s="230"/>
      <c r="X164" s="230" t="s">
        <v>151</v>
      </c>
      <c r="Y164" s="230" t="s">
        <v>152</v>
      </c>
      <c r="Z164" s="210"/>
      <c r="AA164" s="210"/>
      <c r="AB164" s="210"/>
      <c r="AC164" s="210"/>
      <c r="AD164" s="210"/>
      <c r="AE164" s="210"/>
      <c r="AF164" s="210"/>
      <c r="AG164" s="210" t="s">
        <v>153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27"/>
      <c r="B165" s="228"/>
      <c r="C165" s="257" t="s">
        <v>370</v>
      </c>
      <c r="D165" s="232"/>
      <c r="E165" s="233">
        <v>0.53349999999999997</v>
      </c>
      <c r="F165" s="230"/>
      <c r="G165" s="230"/>
      <c r="H165" s="230"/>
      <c r="I165" s="230"/>
      <c r="J165" s="230"/>
      <c r="K165" s="230"/>
      <c r="L165" s="230"/>
      <c r="M165" s="230"/>
      <c r="N165" s="229"/>
      <c r="O165" s="229"/>
      <c r="P165" s="229"/>
      <c r="Q165" s="229"/>
      <c r="R165" s="230"/>
      <c r="S165" s="230"/>
      <c r="T165" s="230"/>
      <c r="U165" s="230"/>
      <c r="V165" s="230"/>
      <c r="W165" s="230"/>
      <c r="X165" s="230"/>
      <c r="Y165" s="230"/>
      <c r="Z165" s="210"/>
      <c r="AA165" s="210"/>
      <c r="AB165" s="210"/>
      <c r="AC165" s="210"/>
      <c r="AD165" s="210"/>
      <c r="AE165" s="210"/>
      <c r="AF165" s="210"/>
      <c r="AG165" s="210" t="s">
        <v>155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3">
        <v>71</v>
      </c>
      <c r="B166" s="244" t="s">
        <v>371</v>
      </c>
      <c r="C166" s="256" t="s">
        <v>372</v>
      </c>
      <c r="D166" s="245" t="s">
        <v>179</v>
      </c>
      <c r="E166" s="246">
        <v>3.8416000000000001</v>
      </c>
      <c r="F166" s="247"/>
      <c r="G166" s="248">
        <f>ROUND(E166*F166,2)</f>
        <v>0</v>
      </c>
      <c r="H166" s="231"/>
      <c r="I166" s="230">
        <f>ROUND(E166*H166,2)</f>
        <v>0</v>
      </c>
      <c r="J166" s="231"/>
      <c r="K166" s="230">
        <f>ROUND(E166*J166,2)</f>
        <v>0</v>
      </c>
      <c r="L166" s="230">
        <v>21</v>
      </c>
      <c r="M166" s="230">
        <f>G166*(1+L166/100)</f>
        <v>0</v>
      </c>
      <c r="N166" s="229">
        <v>9.2000000000000003E-4</v>
      </c>
      <c r="O166" s="229">
        <f>ROUND(E166*N166,2)</f>
        <v>0</v>
      </c>
      <c r="P166" s="229">
        <v>5.3999999999999999E-2</v>
      </c>
      <c r="Q166" s="229">
        <f>ROUND(E166*P166,2)</f>
        <v>0.21</v>
      </c>
      <c r="R166" s="230"/>
      <c r="S166" s="230" t="s">
        <v>150</v>
      </c>
      <c r="T166" s="230" t="s">
        <v>150</v>
      </c>
      <c r="U166" s="230">
        <v>0.46500000000000002</v>
      </c>
      <c r="V166" s="230">
        <f>ROUND(E166*U166,2)</f>
        <v>1.79</v>
      </c>
      <c r="W166" s="230"/>
      <c r="X166" s="230" t="s">
        <v>151</v>
      </c>
      <c r="Y166" s="230" t="s">
        <v>152</v>
      </c>
      <c r="Z166" s="210"/>
      <c r="AA166" s="210"/>
      <c r="AB166" s="210"/>
      <c r="AC166" s="210"/>
      <c r="AD166" s="210"/>
      <c r="AE166" s="210"/>
      <c r="AF166" s="210"/>
      <c r="AG166" s="210" t="s">
        <v>153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27"/>
      <c r="B167" s="228"/>
      <c r="C167" s="257" t="s">
        <v>373</v>
      </c>
      <c r="D167" s="232"/>
      <c r="E167" s="233">
        <v>3.8416000000000001</v>
      </c>
      <c r="F167" s="230"/>
      <c r="G167" s="230"/>
      <c r="H167" s="230"/>
      <c r="I167" s="230"/>
      <c r="J167" s="230"/>
      <c r="K167" s="230"/>
      <c r="L167" s="230"/>
      <c r="M167" s="230"/>
      <c r="N167" s="229"/>
      <c r="O167" s="229"/>
      <c r="P167" s="229"/>
      <c r="Q167" s="229"/>
      <c r="R167" s="230"/>
      <c r="S167" s="230"/>
      <c r="T167" s="230"/>
      <c r="U167" s="230"/>
      <c r="V167" s="230"/>
      <c r="W167" s="230"/>
      <c r="X167" s="230"/>
      <c r="Y167" s="230"/>
      <c r="Z167" s="210"/>
      <c r="AA167" s="210"/>
      <c r="AB167" s="210"/>
      <c r="AC167" s="210"/>
      <c r="AD167" s="210"/>
      <c r="AE167" s="210"/>
      <c r="AF167" s="210"/>
      <c r="AG167" s="210" t="s">
        <v>155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43">
        <v>72</v>
      </c>
      <c r="B168" s="244" t="s">
        <v>374</v>
      </c>
      <c r="C168" s="256" t="s">
        <v>375</v>
      </c>
      <c r="D168" s="245" t="s">
        <v>179</v>
      </c>
      <c r="E168" s="246">
        <v>10.92</v>
      </c>
      <c r="F168" s="247"/>
      <c r="G168" s="248">
        <f>ROUND(E168*F168,2)</f>
        <v>0</v>
      </c>
      <c r="H168" s="231"/>
      <c r="I168" s="230">
        <f>ROUND(E168*H168,2)</f>
        <v>0</v>
      </c>
      <c r="J168" s="231"/>
      <c r="K168" s="230">
        <f>ROUND(E168*J168,2)</f>
        <v>0</v>
      </c>
      <c r="L168" s="230">
        <v>21</v>
      </c>
      <c r="M168" s="230">
        <f>G168*(1+L168/100)</f>
        <v>0</v>
      </c>
      <c r="N168" s="229">
        <v>1.17E-3</v>
      </c>
      <c r="O168" s="229">
        <f>ROUND(E168*N168,2)</f>
        <v>0.01</v>
      </c>
      <c r="P168" s="229">
        <v>0</v>
      </c>
      <c r="Q168" s="229">
        <f>ROUND(E168*P168,2)</f>
        <v>0</v>
      </c>
      <c r="R168" s="230"/>
      <c r="S168" s="230" t="s">
        <v>150</v>
      </c>
      <c r="T168" s="230" t="s">
        <v>150</v>
      </c>
      <c r="U168" s="230">
        <v>0.93899999999999995</v>
      </c>
      <c r="V168" s="230">
        <f>ROUND(E168*U168,2)</f>
        <v>10.25</v>
      </c>
      <c r="W168" s="230"/>
      <c r="X168" s="230" t="s">
        <v>151</v>
      </c>
      <c r="Y168" s="230" t="s">
        <v>152</v>
      </c>
      <c r="Z168" s="210"/>
      <c r="AA168" s="210"/>
      <c r="AB168" s="210"/>
      <c r="AC168" s="210"/>
      <c r="AD168" s="210"/>
      <c r="AE168" s="210"/>
      <c r="AF168" s="210"/>
      <c r="AG168" s="210" t="s">
        <v>153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27"/>
      <c r="B169" s="228"/>
      <c r="C169" s="257" t="s">
        <v>376</v>
      </c>
      <c r="D169" s="232"/>
      <c r="E169" s="233">
        <v>10.92</v>
      </c>
      <c r="F169" s="230"/>
      <c r="G169" s="230"/>
      <c r="H169" s="230"/>
      <c r="I169" s="230"/>
      <c r="J169" s="230"/>
      <c r="K169" s="230"/>
      <c r="L169" s="230"/>
      <c r="M169" s="230"/>
      <c r="N169" s="229"/>
      <c r="O169" s="229"/>
      <c r="P169" s="229"/>
      <c r="Q169" s="229"/>
      <c r="R169" s="230"/>
      <c r="S169" s="230"/>
      <c r="T169" s="230"/>
      <c r="U169" s="230"/>
      <c r="V169" s="230"/>
      <c r="W169" s="230"/>
      <c r="X169" s="230"/>
      <c r="Y169" s="230"/>
      <c r="Z169" s="210"/>
      <c r="AA169" s="210"/>
      <c r="AB169" s="210"/>
      <c r="AC169" s="210"/>
      <c r="AD169" s="210"/>
      <c r="AE169" s="210"/>
      <c r="AF169" s="210"/>
      <c r="AG169" s="210" t="s">
        <v>155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49">
        <v>73</v>
      </c>
      <c r="B170" s="250" t="s">
        <v>377</v>
      </c>
      <c r="C170" s="258" t="s">
        <v>378</v>
      </c>
      <c r="D170" s="251" t="s">
        <v>205</v>
      </c>
      <c r="E170" s="252">
        <v>22</v>
      </c>
      <c r="F170" s="253"/>
      <c r="G170" s="254">
        <f>ROUND(E170*F170,2)</f>
        <v>0</v>
      </c>
      <c r="H170" s="231"/>
      <c r="I170" s="230">
        <f>ROUND(E170*H170,2)</f>
        <v>0</v>
      </c>
      <c r="J170" s="231"/>
      <c r="K170" s="230">
        <f>ROUND(E170*J170,2)</f>
        <v>0</v>
      </c>
      <c r="L170" s="230">
        <v>21</v>
      </c>
      <c r="M170" s="230">
        <f>G170*(1+L170/100)</f>
        <v>0</v>
      </c>
      <c r="N170" s="229">
        <v>5.9000000000000003E-4</v>
      </c>
      <c r="O170" s="229">
        <f>ROUND(E170*N170,2)</f>
        <v>0.01</v>
      </c>
      <c r="P170" s="229">
        <v>6.3E-2</v>
      </c>
      <c r="Q170" s="229">
        <f>ROUND(E170*P170,2)</f>
        <v>1.39</v>
      </c>
      <c r="R170" s="230"/>
      <c r="S170" s="230" t="s">
        <v>150</v>
      </c>
      <c r="T170" s="230" t="s">
        <v>150</v>
      </c>
      <c r="U170" s="230">
        <v>0.49299999999999999</v>
      </c>
      <c r="V170" s="230">
        <f>ROUND(E170*U170,2)</f>
        <v>10.85</v>
      </c>
      <c r="W170" s="230"/>
      <c r="X170" s="230" t="s">
        <v>151</v>
      </c>
      <c r="Y170" s="230" t="s">
        <v>152</v>
      </c>
      <c r="Z170" s="210"/>
      <c r="AA170" s="210"/>
      <c r="AB170" s="210"/>
      <c r="AC170" s="210"/>
      <c r="AD170" s="210"/>
      <c r="AE170" s="210"/>
      <c r="AF170" s="210"/>
      <c r="AG170" s="210" t="s">
        <v>153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43">
        <v>74</v>
      </c>
      <c r="B171" s="244" t="s">
        <v>379</v>
      </c>
      <c r="C171" s="256" t="s">
        <v>380</v>
      </c>
      <c r="D171" s="245" t="s">
        <v>205</v>
      </c>
      <c r="E171" s="246">
        <v>4.8499999999999996</v>
      </c>
      <c r="F171" s="247"/>
      <c r="G171" s="248">
        <f>ROUND(E171*F171,2)</f>
        <v>0</v>
      </c>
      <c r="H171" s="231"/>
      <c r="I171" s="230">
        <f>ROUND(E171*H171,2)</f>
        <v>0</v>
      </c>
      <c r="J171" s="231"/>
      <c r="K171" s="230">
        <f>ROUND(E171*J171,2)</f>
        <v>0</v>
      </c>
      <c r="L171" s="230">
        <v>21</v>
      </c>
      <c r="M171" s="230">
        <f>G171*(1+L171/100)</f>
        <v>0</v>
      </c>
      <c r="N171" s="229">
        <v>0</v>
      </c>
      <c r="O171" s="229">
        <f>ROUND(E171*N171,2)</f>
        <v>0</v>
      </c>
      <c r="P171" s="229">
        <v>1.413E-2</v>
      </c>
      <c r="Q171" s="229">
        <f>ROUND(E171*P171,2)</f>
        <v>7.0000000000000007E-2</v>
      </c>
      <c r="R171" s="230"/>
      <c r="S171" s="230" t="s">
        <v>150</v>
      </c>
      <c r="T171" s="230" t="s">
        <v>150</v>
      </c>
      <c r="U171" s="230">
        <v>2.95</v>
      </c>
      <c r="V171" s="230">
        <f>ROUND(E171*U171,2)</f>
        <v>14.31</v>
      </c>
      <c r="W171" s="230"/>
      <c r="X171" s="230" t="s">
        <v>151</v>
      </c>
      <c r="Y171" s="230" t="s">
        <v>152</v>
      </c>
      <c r="Z171" s="210"/>
      <c r="AA171" s="210"/>
      <c r="AB171" s="210"/>
      <c r="AC171" s="210"/>
      <c r="AD171" s="210"/>
      <c r="AE171" s="210"/>
      <c r="AF171" s="210"/>
      <c r="AG171" s="210" t="s">
        <v>153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2" x14ac:dyDescent="0.2">
      <c r="A172" s="227"/>
      <c r="B172" s="228"/>
      <c r="C172" s="257" t="s">
        <v>381</v>
      </c>
      <c r="D172" s="232"/>
      <c r="E172" s="233">
        <v>4.8499999999999996</v>
      </c>
      <c r="F172" s="230"/>
      <c r="G172" s="230"/>
      <c r="H172" s="230"/>
      <c r="I172" s="230"/>
      <c r="J172" s="230"/>
      <c r="K172" s="230"/>
      <c r="L172" s="230"/>
      <c r="M172" s="230"/>
      <c r="N172" s="229"/>
      <c r="O172" s="229"/>
      <c r="P172" s="229"/>
      <c r="Q172" s="229"/>
      <c r="R172" s="230"/>
      <c r="S172" s="230"/>
      <c r="T172" s="230"/>
      <c r="U172" s="230"/>
      <c r="V172" s="230"/>
      <c r="W172" s="230"/>
      <c r="X172" s="230"/>
      <c r="Y172" s="230"/>
      <c r="Z172" s="210"/>
      <c r="AA172" s="210"/>
      <c r="AB172" s="210"/>
      <c r="AC172" s="210"/>
      <c r="AD172" s="210"/>
      <c r="AE172" s="210"/>
      <c r="AF172" s="210"/>
      <c r="AG172" s="210" t="s">
        <v>155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43">
        <v>75</v>
      </c>
      <c r="B173" s="244" t="s">
        <v>382</v>
      </c>
      <c r="C173" s="256" t="s">
        <v>383</v>
      </c>
      <c r="D173" s="245" t="s">
        <v>205</v>
      </c>
      <c r="E173" s="246">
        <v>0.5</v>
      </c>
      <c r="F173" s="247"/>
      <c r="G173" s="248">
        <f>ROUND(E173*F173,2)</f>
        <v>0</v>
      </c>
      <c r="H173" s="231"/>
      <c r="I173" s="230">
        <f>ROUND(E173*H173,2)</f>
        <v>0</v>
      </c>
      <c r="J173" s="231"/>
      <c r="K173" s="230">
        <f>ROUND(E173*J173,2)</f>
        <v>0</v>
      </c>
      <c r="L173" s="230">
        <v>21</v>
      </c>
      <c r="M173" s="230">
        <f>G173*(1+L173/100)</f>
        <v>0</v>
      </c>
      <c r="N173" s="229">
        <v>0</v>
      </c>
      <c r="O173" s="229">
        <f>ROUND(E173*N173,2)</f>
        <v>0</v>
      </c>
      <c r="P173" s="229">
        <v>1.9630000000000002E-2</v>
      </c>
      <c r="Q173" s="229">
        <f>ROUND(E173*P173,2)</f>
        <v>0.01</v>
      </c>
      <c r="R173" s="230"/>
      <c r="S173" s="230" t="s">
        <v>150</v>
      </c>
      <c r="T173" s="230" t="s">
        <v>150</v>
      </c>
      <c r="U173" s="230">
        <v>3.25</v>
      </c>
      <c r="V173" s="230">
        <f>ROUND(E173*U173,2)</f>
        <v>1.63</v>
      </c>
      <c r="W173" s="230"/>
      <c r="X173" s="230" t="s">
        <v>151</v>
      </c>
      <c r="Y173" s="230" t="s">
        <v>152</v>
      </c>
      <c r="Z173" s="210"/>
      <c r="AA173" s="210"/>
      <c r="AB173" s="210"/>
      <c r="AC173" s="210"/>
      <c r="AD173" s="210"/>
      <c r="AE173" s="210"/>
      <c r="AF173" s="210"/>
      <c r="AG173" s="210" t="s">
        <v>153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2" x14ac:dyDescent="0.2">
      <c r="A174" s="227"/>
      <c r="B174" s="228"/>
      <c r="C174" s="257" t="s">
        <v>384</v>
      </c>
      <c r="D174" s="232"/>
      <c r="E174" s="233">
        <v>0.5</v>
      </c>
      <c r="F174" s="230"/>
      <c r="G174" s="230"/>
      <c r="H174" s="230"/>
      <c r="I174" s="230"/>
      <c r="J174" s="230"/>
      <c r="K174" s="230"/>
      <c r="L174" s="230"/>
      <c r="M174" s="230"/>
      <c r="N174" s="229"/>
      <c r="O174" s="229"/>
      <c r="P174" s="229"/>
      <c r="Q174" s="229"/>
      <c r="R174" s="230"/>
      <c r="S174" s="230"/>
      <c r="T174" s="230"/>
      <c r="U174" s="230"/>
      <c r="V174" s="230"/>
      <c r="W174" s="230"/>
      <c r="X174" s="230"/>
      <c r="Y174" s="230"/>
      <c r="Z174" s="210"/>
      <c r="AA174" s="210"/>
      <c r="AB174" s="210"/>
      <c r="AC174" s="210"/>
      <c r="AD174" s="210"/>
      <c r="AE174" s="210"/>
      <c r="AF174" s="210"/>
      <c r="AG174" s="210" t="s">
        <v>155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43">
        <v>76</v>
      </c>
      <c r="B175" s="244" t="s">
        <v>385</v>
      </c>
      <c r="C175" s="256" t="s">
        <v>386</v>
      </c>
      <c r="D175" s="245" t="s">
        <v>199</v>
      </c>
      <c r="E175" s="246">
        <v>1</v>
      </c>
      <c r="F175" s="247"/>
      <c r="G175" s="248">
        <f>ROUND(E175*F175,2)</f>
        <v>0</v>
      </c>
      <c r="H175" s="231"/>
      <c r="I175" s="230">
        <f>ROUND(E175*H175,2)</f>
        <v>0</v>
      </c>
      <c r="J175" s="231"/>
      <c r="K175" s="230">
        <f>ROUND(E175*J175,2)</f>
        <v>0</v>
      </c>
      <c r="L175" s="230">
        <v>21</v>
      </c>
      <c r="M175" s="230">
        <f>G175*(1+L175/100)</f>
        <v>0</v>
      </c>
      <c r="N175" s="229">
        <v>6.7000000000000002E-4</v>
      </c>
      <c r="O175" s="229">
        <f>ROUND(E175*N175,2)</f>
        <v>0</v>
      </c>
      <c r="P175" s="229">
        <v>1.2E-2</v>
      </c>
      <c r="Q175" s="229">
        <f>ROUND(E175*P175,2)</f>
        <v>0.01</v>
      </c>
      <c r="R175" s="230"/>
      <c r="S175" s="230" t="s">
        <v>150</v>
      </c>
      <c r="T175" s="230" t="s">
        <v>150</v>
      </c>
      <c r="U175" s="230">
        <v>0.61399999999999999</v>
      </c>
      <c r="V175" s="230">
        <f>ROUND(E175*U175,2)</f>
        <v>0.61</v>
      </c>
      <c r="W175" s="230"/>
      <c r="X175" s="230" t="s">
        <v>151</v>
      </c>
      <c r="Y175" s="230" t="s">
        <v>152</v>
      </c>
      <c r="Z175" s="210"/>
      <c r="AA175" s="210"/>
      <c r="AB175" s="210"/>
      <c r="AC175" s="210"/>
      <c r="AD175" s="210"/>
      <c r="AE175" s="210"/>
      <c r="AF175" s="210"/>
      <c r="AG175" s="210" t="s">
        <v>153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2" x14ac:dyDescent="0.2">
      <c r="A176" s="227"/>
      <c r="B176" s="228"/>
      <c r="C176" s="257" t="s">
        <v>217</v>
      </c>
      <c r="D176" s="232"/>
      <c r="E176" s="233">
        <v>1</v>
      </c>
      <c r="F176" s="230"/>
      <c r="G176" s="230"/>
      <c r="H176" s="230"/>
      <c r="I176" s="230"/>
      <c r="J176" s="230"/>
      <c r="K176" s="230"/>
      <c r="L176" s="230"/>
      <c r="M176" s="230"/>
      <c r="N176" s="229"/>
      <c r="O176" s="229"/>
      <c r="P176" s="229"/>
      <c r="Q176" s="229"/>
      <c r="R176" s="230"/>
      <c r="S176" s="230"/>
      <c r="T176" s="230"/>
      <c r="U176" s="230"/>
      <c r="V176" s="230"/>
      <c r="W176" s="230"/>
      <c r="X176" s="230"/>
      <c r="Y176" s="230"/>
      <c r="Z176" s="210"/>
      <c r="AA176" s="210"/>
      <c r="AB176" s="210"/>
      <c r="AC176" s="210"/>
      <c r="AD176" s="210"/>
      <c r="AE176" s="210"/>
      <c r="AF176" s="210"/>
      <c r="AG176" s="210" t="s">
        <v>155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43">
        <v>77</v>
      </c>
      <c r="B177" s="244" t="s">
        <v>387</v>
      </c>
      <c r="C177" s="256" t="s">
        <v>388</v>
      </c>
      <c r="D177" s="245" t="s">
        <v>149</v>
      </c>
      <c r="E177" s="246">
        <v>0.36399999999999999</v>
      </c>
      <c r="F177" s="247"/>
      <c r="G177" s="248">
        <f>ROUND(E177*F177,2)</f>
        <v>0</v>
      </c>
      <c r="H177" s="231"/>
      <c r="I177" s="230">
        <f>ROUND(E177*H177,2)</f>
        <v>0</v>
      </c>
      <c r="J177" s="231"/>
      <c r="K177" s="230">
        <f>ROUND(E177*J177,2)</f>
        <v>0</v>
      </c>
      <c r="L177" s="230">
        <v>21</v>
      </c>
      <c r="M177" s="230">
        <f>G177*(1+L177/100)</f>
        <v>0</v>
      </c>
      <c r="N177" s="229">
        <v>1.82E-3</v>
      </c>
      <c r="O177" s="229">
        <f>ROUND(E177*N177,2)</f>
        <v>0</v>
      </c>
      <c r="P177" s="229">
        <v>1.8</v>
      </c>
      <c r="Q177" s="229">
        <f>ROUND(E177*P177,2)</f>
        <v>0.66</v>
      </c>
      <c r="R177" s="230"/>
      <c r="S177" s="230" t="s">
        <v>150</v>
      </c>
      <c r="T177" s="230" t="s">
        <v>150</v>
      </c>
      <c r="U177" s="230">
        <v>5.016</v>
      </c>
      <c r="V177" s="230">
        <f>ROUND(E177*U177,2)</f>
        <v>1.83</v>
      </c>
      <c r="W177" s="230"/>
      <c r="X177" s="230" t="s">
        <v>151</v>
      </c>
      <c r="Y177" s="230" t="s">
        <v>152</v>
      </c>
      <c r="Z177" s="210"/>
      <c r="AA177" s="210"/>
      <c r="AB177" s="210"/>
      <c r="AC177" s="210"/>
      <c r="AD177" s="210"/>
      <c r="AE177" s="210"/>
      <c r="AF177" s="210"/>
      <c r="AG177" s="210" t="s">
        <v>153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2" x14ac:dyDescent="0.2">
      <c r="A178" s="227"/>
      <c r="B178" s="228"/>
      <c r="C178" s="257" t="s">
        <v>389</v>
      </c>
      <c r="D178" s="232"/>
      <c r="E178" s="233">
        <v>0.22800000000000001</v>
      </c>
      <c r="F178" s="230"/>
      <c r="G178" s="230"/>
      <c r="H178" s="230"/>
      <c r="I178" s="230"/>
      <c r="J178" s="230"/>
      <c r="K178" s="230"/>
      <c r="L178" s="230"/>
      <c r="M178" s="230"/>
      <c r="N178" s="229"/>
      <c r="O178" s="229"/>
      <c r="P178" s="229"/>
      <c r="Q178" s="229"/>
      <c r="R178" s="230"/>
      <c r="S178" s="230"/>
      <c r="T178" s="230"/>
      <c r="U178" s="230"/>
      <c r="V178" s="230"/>
      <c r="W178" s="230"/>
      <c r="X178" s="230"/>
      <c r="Y178" s="230"/>
      <c r="Z178" s="210"/>
      <c r="AA178" s="210"/>
      <c r="AB178" s="210"/>
      <c r="AC178" s="210"/>
      <c r="AD178" s="210"/>
      <c r="AE178" s="210"/>
      <c r="AF178" s="210"/>
      <c r="AG178" s="210" t="s">
        <v>155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3" x14ac:dyDescent="0.2">
      <c r="A179" s="227"/>
      <c r="B179" s="228"/>
      <c r="C179" s="257" t="s">
        <v>390</v>
      </c>
      <c r="D179" s="232"/>
      <c r="E179" s="233">
        <v>0.13600000000000001</v>
      </c>
      <c r="F179" s="230"/>
      <c r="G179" s="230"/>
      <c r="H179" s="230"/>
      <c r="I179" s="230"/>
      <c r="J179" s="230"/>
      <c r="K179" s="230"/>
      <c r="L179" s="230"/>
      <c r="M179" s="230"/>
      <c r="N179" s="229"/>
      <c r="O179" s="229"/>
      <c r="P179" s="229"/>
      <c r="Q179" s="229"/>
      <c r="R179" s="230"/>
      <c r="S179" s="230"/>
      <c r="T179" s="230"/>
      <c r="U179" s="230"/>
      <c r="V179" s="230"/>
      <c r="W179" s="230"/>
      <c r="X179" s="230"/>
      <c r="Y179" s="230"/>
      <c r="Z179" s="210"/>
      <c r="AA179" s="210"/>
      <c r="AB179" s="210"/>
      <c r="AC179" s="210"/>
      <c r="AD179" s="210"/>
      <c r="AE179" s="210"/>
      <c r="AF179" s="210"/>
      <c r="AG179" s="210" t="s">
        <v>155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43">
        <v>78</v>
      </c>
      <c r="B180" s="244" t="s">
        <v>391</v>
      </c>
      <c r="C180" s="256" t="s">
        <v>392</v>
      </c>
      <c r="D180" s="245" t="s">
        <v>149</v>
      </c>
      <c r="E180" s="246">
        <v>0.45</v>
      </c>
      <c r="F180" s="247"/>
      <c r="G180" s="248">
        <f>ROUND(E180*F180,2)</f>
        <v>0</v>
      </c>
      <c r="H180" s="231"/>
      <c r="I180" s="230">
        <f>ROUND(E180*H180,2)</f>
        <v>0</v>
      </c>
      <c r="J180" s="231"/>
      <c r="K180" s="230">
        <f>ROUND(E180*J180,2)</f>
        <v>0</v>
      </c>
      <c r="L180" s="230">
        <v>21</v>
      </c>
      <c r="M180" s="230">
        <f>G180*(1+L180/100)</f>
        <v>0</v>
      </c>
      <c r="N180" s="229">
        <v>1.82E-3</v>
      </c>
      <c r="O180" s="229">
        <f>ROUND(E180*N180,2)</f>
        <v>0</v>
      </c>
      <c r="P180" s="229">
        <v>1.8</v>
      </c>
      <c r="Q180" s="229">
        <f>ROUND(E180*P180,2)</f>
        <v>0.81</v>
      </c>
      <c r="R180" s="230"/>
      <c r="S180" s="230" t="s">
        <v>150</v>
      </c>
      <c r="T180" s="230" t="s">
        <v>150</v>
      </c>
      <c r="U180" s="230">
        <v>3.1960000000000002</v>
      </c>
      <c r="V180" s="230">
        <f>ROUND(E180*U180,2)</f>
        <v>1.44</v>
      </c>
      <c r="W180" s="230"/>
      <c r="X180" s="230" t="s">
        <v>151</v>
      </c>
      <c r="Y180" s="230" t="s">
        <v>152</v>
      </c>
      <c r="Z180" s="210"/>
      <c r="AA180" s="210"/>
      <c r="AB180" s="210"/>
      <c r="AC180" s="210"/>
      <c r="AD180" s="210"/>
      <c r="AE180" s="210"/>
      <c r="AF180" s="210"/>
      <c r="AG180" s="210" t="s">
        <v>153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2" x14ac:dyDescent="0.2">
      <c r="A181" s="227"/>
      <c r="B181" s="228"/>
      <c r="C181" s="257" t="s">
        <v>393</v>
      </c>
      <c r="D181" s="232"/>
      <c r="E181" s="233">
        <v>0.45</v>
      </c>
      <c r="F181" s="230"/>
      <c r="G181" s="230"/>
      <c r="H181" s="230"/>
      <c r="I181" s="230"/>
      <c r="J181" s="230"/>
      <c r="K181" s="230"/>
      <c r="L181" s="230"/>
      <c r="M181" s="230"/>
      <c r="N181" s="229"/>
      <c r="O181" s="229"/>
      <c r="P181" s="229"/>
      <c r="Q181" s="229"/>
      <c r="R181" s="230"/>
      <c r="S181" s="230"/>
      <c r="T181" s="230"/>
      <c r="U181" s="230"/>
      <c r="V181" s="230"/>
      <c r="W181" s="230"/>
      <c r="X181" s="230"/>
      <c r="Y181" s="230"/>
      <c r="Z181" s="210"/>
      <c r="AA181" s="210"/>
      <c r="AB181" s="210"/>
      <c r="AC181" s="210"/>
      <c r="AD181" s="210"/>
      <c r="AE181" s="210"/>
      <c r="AF181" s="210"/>
      <c r="AG181" s="210" t="s">
        <v>155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43">
        <v>79</v>
      </c>
      <c r="B182" s="244" t="s">
        <v>394</v>
      </c>
      <c r="C182" s="256" t="s">
        <v>395</v>
      </c>
      <c r="D182" s="245" t="s">
        <v>199</v>
      </c>
      <c r="E182" s="246">
        <v>1</v>
      </c>
      <c r="F182" s="247"/>
      <c r="G182" s="248">
        <f>ROUND(E182*F182,2)</f>
        <v>0</v>
      </c>
      <c r="H182" s="231"/>
      <c r="I182" s="230">
        <f>ROUND(E182*H182,2)</f>
        <v>0</v>
      </c>
      <c r="J182" s="231"/>
      <c r="K182" s="230">
        <f>ROUND(E182*J182,2)</f>
        <v>0</v>
      </c>
      <c r="L182" s="230">
        <v>21</v>
      </c>
      <c r="M182" s="230">
        <f>G182*(1+L182/100)</f>
        <v>0</v>
      </c>
      <c r="N182" s="229">
        <v>6.7000000000000002E-4</v>
      </c>
      <c r="O182" s="229">
        <f>ROUND(E182*N182,2)</f>
        <v>0</v>
      </c>
      <c r="P182" s="229">
        <v>0.06</v>
      </c>
      <c r="Q182" s="229">
        <f>ROUND(E182*P182,2)</f>
        <v>0.06</v>
      </c>
      <c r="R182" s="230"/>
      <c r="S182" s="230" t="s">
        <v>150</v>
      </c>
      <c r="T182" s="230" t="s">
        <v>150</v>
      </c>
      <c r="U182" s="230">
        <v>3.1659999999999999</v>
      </c>
      <c r="V182" s="230">
        <f>ROUND(E182*U182,2)</f>
        <v>3.17</v>
      </c>
      <c r="W182" s="230"/>
      <c r="X182" s="230" t="s">
        <v>151</v>
      </c>
      <c r="Y182" s="230" t="s">
        <v>152</v>
      </c>
      <c r="Z182" s="210"/>
      <c r="AA182" s="210"/>
      <c r="AB182" s="210"/>
      <c r="AC182" s="210"/>
      <c r="AD182" s="210"/>
      <c r="AE182" s="210"/>
      <c r="AF182" s="210"/>
      <c r="AG182" s="210" t="s">
        <v>153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2" x14ac:dyDescent="0.2">
      <c r="A183" s="227"/>
      <c r="B183" s="228"/>
      <c r="C183" s="257" t="s">
        <v>396</v>
      </c>
      <c r="D183" s="232"/>
      <c r="E183" s="233">
        <v>1</v>
      </c>
      <c r="F183" s="230"/>
      <c r="G183" s="230"/>
      <c r="H183" s="230"/>
      <c r="I183" s="230"/>
      <c r="J183" s="230"/>
      <c r="K183" s="230"/>
      <c r="L183" s="230"/>
      <c r="M183" s="230"/>
      <c r="N183" s="229"/>
      <c r="O183" s="229"/>
      <c r="P183" s="229"/>
      <c r="Q183" s="229"/>
      <c r="R183" s="230"/>
      <c r="S183" s="230"/>
      <c r="T183" s="230"/>
      <c r="U183" s="230"/>
      <c r="V183" s="230"/>
      <c r="W183" s="230"/>
      <c r="X183" s="230"/>
      <c r="Y183" s="230"/>
      <c r="Z183" s="210"/>
      <c r="AA183" s="210"/>
      <c r="AB183" s="210"/>
      <c r="AC183" s="210"/>
      <c r="AD183" s="210"/>
      <c r="AE183" s="210"/>
      <c r="AF183" s="210"/>
      <c r="AG183" s="210" t="s">
        <v>155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43">
        <v>80</v>
      </c>
      <c r="B184" s="244" t="s">
        <v>397</v>
      </c>
      <c r="C184" s="256" t="s">
        <v>398</v>
      </c>
      <c r="D184" s="245" t="s">
        <v>149</v>
      </c>
      <c r="E184" s="246">
        <v>0.74250000000000005</v>
      </c>
      <c r="F184" s="247"/>
      <c r="G184" s="248">
        <f>ROUND(E184*F184,2)</f>
        <v>0</v>
      </c>
      <c r="H184" s="231"/>
      <c r="I184" s="230">
        <f>ROUND(E184*H184,2)</f>
        <v>0</v>
      </c>
      <c r="J184" s="231"/>
      <c r="K184" s="230">
        <f>ROUND(E184*J184,2)</f>
        <v>0</v>
      </c>
      <c r="L184" s="230">
        <v>21</v>
      </c>
      <c r="M184" s="230">
        <f>G184*(1+L184/100)</f>
        <v>0</v>
      </c>
      <c r="N184" s="229">
        <v>1.39E-3</v>
      </c>
      <c r="O184" s="229">
        <f>ROUND(E184*N184,2)</f>
        <v>0</v>
      </c>
      <c r="P184" s="229">
        <v>1.8</v>
      </c>
      <c r="Q184" s="229">
        <f>ROUND(E184*P184,2)</f>
        <v>1.34</v>
      </c>
      <c r="R184" s="230"/>
      <c r="S184" s="230" t="s">
        <v>150</v>
      </c>
      <c r="T184" s="230" t="s">
        <v>150</v>
      </c>
      <c r="U184" s="230">
        <v>12.256</v>
      </c>
      <c r="V184" s="230">
        <f>ROUND(E184*U184,2)</f>
        <v>9.1</v>
      </c>
      <c r="W184" s="230"/>
      <c r="X184" s="230" t="s">
        <v>151</v>
      </c>
      <c r="Y184" s="230" t="s">
        <v>152</v>
      </c>
      <c r="Z184" s="210"/>
      <c r="AA184" s="210"/>
      <c r="AB184" s="210"/>
      <c r="AC184" s="210"/>
      <c r="AD184" s="210"/>
      <c r="AE184" s="210"/>
      <c r="AF184" s="210"/>
      <c r="AG184" s="210" t="s">
        <v>153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2" x14ac:dyDescent="0.2">
      <c r="A185" s="227"/>
      <c r="B185" s="228"/>
      <c r="C185" s="257" t="s">
        <v>399</v>
      </c>
      <c r="D185" s="232"/>
      <c r="E185" s="233">
        <v>0.41249999999999998</v>
      </c>
      <c r="F185" s="230"/>
      <c r="G185" s="230"/>
      <c r="H185" s="230"/>
      <c r="I185" s="230"/>
      <c r="J185" s="230"/>
      <c r="K185" s="230"/>
      <c r="L185" s="230"/>
      <c r="M185" s="230"/>
      <c r="N185" s="229"/>
      <c r="O185" s="229"/>
      <c r="P185" s="229"/>
      <c r="Q185" s="229"/>
      <c r="R185" s="230"/>
      <c r="S185" s="230"/>
      <c r="T185" s="230"/>
      <c r="U185" s="230"/>
      <c r="V185" s="230"/>
      <c r="W185" s="230"/>
      <c r="X185" s="230"/>
      <c r="Y185" s="230"/>
      <c r="Z185" s="210"/>
      <c r="AA185" s="210"/>
      <c r="AB185" s="210"/>
      <c r="AC185" s="210"/>
      <c r="AD185" s="210"/>
      <c r="AE185" s="210"/>
      <c r="AF185" s="210"/>
      <c r="AG185" s="210" t="s">
        <v>155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3" x14ac:dyDescent="0.2">
      <c r="A186" s="227"/>
      <c r="B186" s="228"/>
      <c r="C186" s="257" t="s">
        <v>400</v>
      </c>
      <c r="D186" s="232"/>
      <c r="E186" s="233">
        <v>0.33</v>
      </c>
      <c r="F186" s="230"/>
      <c r="G186" s="230"/>
      <c r="H186" s="230"/>
      <c r="I186" s="230"/>
      <c r="J186" s="230"/>
      <c r="K186" s="230"/>
      <c r="L186" s="230"/>
      <c r="M186" s="230"/>
      <c r="N186" s="229"/>
      <c r="O186" s="229"/>
      <c r="P186" s="229"/>
      <c r="Q186" s="229"/>
      <c r="R186" s="230"/>
      <c r="S186" s="230"/>
      <c r="T186" s="230"/>
      <c r="U186" s="230"/>
      <c r="V186" s="230"/>
      <c r="W186" s="230"/>
      <c r="X186" s="230"/>
      <c r="Y186" s="230"/>
      <c r="Z186" s="210"/>
      <c r="AA186" s="210"/>
      <c r="AB186" s="210"/>
      <c r="AC186" s="210"/>
      <c r="AD186" s="210"/>
      <c r="AE186" s="210"/>
      <c r="AF186" s="210"/>
      <c r="AG186" s="210" t="s">
        <v>155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43">
        <v>81</v>
      </c>
      <c r="B187" s="244" t="s">
        <v>401</v>
      </c>
      <c r="C187" s="256" t="s">
        <v>402</v>
      </c>
      <c r="D187" s="245" t="s">
        <v>205</v>
      </c>
      <c r="E187" s="246">
        <v>7.35</v>
      </c>
      <c r="F187" s="247"/>
      <c r="G187" s="248">
        <f>ROUND(E187*F187,2)</f>
        <v>0</v>
      </c>
      <c r="H187" s="231"/>
      <c r="I187" s="230">
        <f>ROUND(E187*H187,2)</f>
        <v>0</v>
      </c>
      <c r="J187" s="231"/>
      <c r="K187" s="230">
        <f>ROUND(E187*J187,2)</f>
        <v>0</v>
      </c>
      <c r="L187" s="230">
        <v>21</v>
      </c>
      <c r="M187" s="230">
        <f>G187*(1+L187/100)</f>
        <v>0</v>
      </c>
      <c r="N187" s="229">
        <v>0</v>
      </c>
      <c r="O187" s="229">
        <f>ROUND(E187*N187,2)</f>
        <v>0</v>
      </c>
      <c r="P187" s="229">
        <v>8.9999999999999993E-3</v>
      </c>
      <c r="Q187" s="229">
        <f>ROUND(E187*P187,2)</f>
        <v>7.0000000000000007E-2</v>
      </c>
      <c r="R187" s="230"/>
      <c r="S187" s="230" t="s">
        <v>150</v>
      </c>
      <c r="T187" s="230" t="s">
        <v>150</v>
      </c>
      <c r="U187" s="230">
        <v>0.42</v>
      </c>
      <c r="V187" s="230">
        <f>ROUND(E187*U187,2)</f>
        <v>3.09</v>
      </c>
      <c r="W187" s="230"/>
      <c r="X187" s="230" t="s">
        <v>151</v>
      </c>
      <c r="Y187" s="230" t="s">
        <v>152</v>
      </c>
      <c r="Z187" s="210"/>
      <c r="AA187" s="210"/>
      <c r="AB187" s="210"/>
      <c r="AC187" s="210"/>
      <c r="AD187" s="210"/>
      <c r="AE187" s="210"/>
      <c r="AF187" s="210"/>
      <c r="AG187" s="210" t="s">
        <v>153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2" x14ac:dyDescent="0.2">
      <c r="A188" s="227"/>
      <c r="B188" s="228"/>
      <c r="C188" s="257" t="s">
        <v>209</v>
      </c>
      <c r="D188" s="232"/>
      <c r="E188" s="233">
        <v>7.35</v>
      </c>
      <c r="F188" s="230"/>
      <c r="G188" s="230"/>
      <c r="H188" s="230"/>
      <c r="I188" s="230"/>
      <c r="J188" s="230"/>
      <c r="K188" s="230"/>
      <c r="L188" s="230"/>
      <c r="M188" s="230"/>
      <c r="N188" s="229"/>
      <c r="O188" s="229"/>
      <c r="P188" s="229"/>
      <c r="Q188" s="229"/>
      <c r="R188" s="230"/>
      <c r="S188" s="230"/>
      <c r="T188" s="230"/>
      <c r="U188" s="230"/>
      <c r="V188" s="230"/>
      <c r="W188" s="230"/>
      <c r="X188" s="230"/>
      <c r="Y188" s="230"/>
      <c r="Z188" s="210"/>
      <c r="AA188" s="210"/>
      <c r="AB188" s="210"/>
      <c r="AC188" s="210"/>
      <c r="AD188" s="210"/>
      <c r="AE188" s="210"/>
      <c r="AF188" s="210"/>
      <c r="AG188" s="210" t="s">
        <v>155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43">
        <v>82</v>
      </c>
      <c r="B189" s="244" t="s">
        <v>403</v>
      </c>
      <c r="C189" s="256" t="s">
        <v>404</v>
      </c>
      <c r="D189" s="245" t="s">
        <v>205</v>
      </c>
      <c r="E189" s="246">
        <v>7.5</v>
      </c>
      <c r="F189" s="247"/>
      <c r="G189" s="248">
        <f>ROUND(E189*F189,2)</f>
        <v>0</v>
      </c>
      <c r="H189" s="231"/>
      <c r="I189" s="230">
        <f>ROUND(E189*H189,2)</f>
        <v>0</v>
      </c>
      <c r="J189" s="231"/>
      <c r="K189" s="230">
        <f>ROUND(E189*J189,2)</f>
        <v>0</v>
      </c>
      <c r="L189" s="230">
        <v>21</v>
      </c>
      <c r="M189" s="230">
        <f>G189*(1+L189/100)</f>
        <v>0</v>
      </c>
      <c r="N189" s="229">
        <v>0</v>
      </c>
      <c r="O189" s="229">
        <f>ROUND(E189*N189,2)</f>
        <v>0</v>
      </c>
      <c r="P189" s="229">
        <v>4.2000000000000003E-2</v>
      </c>
      <c r="Q189" s="229">
        <f>ROUND(E189*P189,2)</f>
        <v>0.32</v>
      </c>
      <c r="R189" s="230"/>
      <c r="S189" s="230" t="s">
        <v>150</v>
      </c>
      <c r="T189" s="230" t="s">
        <v>150</v>
      </c>
      <c r="U189" s="230">
        <v>0.71499999999999997</v>
      </c>
      <c r="V189" s="230">
        <f>ROUND(E189*U189,2)</f>
        <v>5.36</v>
      </c>
      <c r="W189" s="230"/>
      <c r="X189" s="230" t="s">
        <v>151</v>
      </c>
      <c r="Y189" s="230" t="s">
        <v>152</v>
      </c>
      <c r="Z189" s="210"/>
      <c r="AA189" s="210"/>
      <c r="AB189" s="210"/>
      <c r="AC189" s="210"/>
      <c r="AD189" s="210"/>
      <c r="AE189" s="210"/>
      <c r="AF189" s="210"/>
      <c r="AG189" s="210" t="s">
        <v>153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2" x14ac:dyDescent="0.2">
      <c r="A190" s="227"/>
      <c r="B190" s="228"/>
      <c r="C190" s="257" t="s">
        <v>405</v>
      </c>
      <c r="D190" s="232"/>
      <c r="E190" s="233">
        <v>7.5</v>
      </c>
      <c r="F190" s="230"/>
      <c r="G190" s="230"/>
      <c r="H190" s="230"/>
      <c r="I190" s="230"/>
      <c r="J190" s="230"/>
      <c r="K190" s="230"/>
      <c r="L190" s="230"/>
      <c r="M190" s="230"/>
      <c r="N190" s="229"/>
      <c r="O190" s="229"/>
      <c r="P190" s="229"/>
      <c r="Q190" s="229"/>
      <c r="R190" s="230"/>
      <c r="S190" s="230"/>
      <c r="T190" s="230"/>
      <c r="U190" s="230"/>
      <c r="V190" s="230"/>
      <c r="W190" s="230"/>
      <c r="X190" s="230"/>
      <c r="Y190" s="230"/>
      <c r="Z190" s="210"/>
      <c r="AA190" s="210"/>
      <c r="AB190" s="210"/>
      <c r="AC190" s="210"/>
      <c r="AD190" s="210"/>
      <c r="AE190" s="210"/>
      <c r="AF190" s="210"/>
      <c r="AG190" s="210" t="s">
        <v>155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43">
        <v>83</v>
      </c>
      <c r="B191" s="244" t="s">
        <v>406</v>
      </c>
      <c r="C191" s="256" t="s">
        <v>407</v>
      </c>
      <c r="D191" s="245" t="s">
        <v>179</v>
      </c>
      <c r="E191" s="246">
        <v>67.896000000000001</v>
      </c>
      <c r="F191" s="247"/>
      <c r="G191" s="248">
        <f>ROUND(E191*F191,2)</f>
        <v>0</v>
      </c>
      <c r="H191" s="231"/>
      <c r="I191" s="230">
        <f>ROUND(E191*H191,2)</f>
        <v>0</v>
      </c>
      <c r="J191" s="231"/>
      <c r="K191" s="230">
        <f>ROUND(E191*J191,2)</f>
        <v>0</v>
      </c>
      <c r="L191" s="230">
        <v>21</v>
      </c>
      <c r="M191" s="230">
        <f>G191*(1+L191/100)</f>
        <v>0</v>
      </c>
      <c r="N191" s="229">
        <v>0</v>
      </c>
      <c r="O191" s="229">
        <f>ROUND(E191*N191,2)</f>
        <v>0</v>
      </c>
      <c r="P191" s="229">
        <v>4.5999999999999999E-2</v>
      </c>
      <c r="Q191" s="229">
        <f>ROUND(E191*P191,2)</f>
        <v>3.12</v>
      </c>
      <c r="R191" s="230"/>
      <c r="S191" s="230" t="s">
        <v>150</v>
      </c>
      <c r="T191" s="230" t="s">
        <v>150</v>
      </c>
      <c r="U191" s="230">
        <v>0.26</v>
      </c>
      <c r="V191" s="230">
        <f>ROUND(E191*U191,2)</f>
        <v>17.649999999999999</v>
      </c>
      <c r="W191" s="230"/>
      <c r="X191" s="230" t="s">
        <v>151</v>
      </c>
      <c r="Y191" s="230" t="s">
        <v>152</v>
      </c>
      <c r="Z191" s="210"/>
      <c r="AA191" s="210"/>
      <c r="AB191" s="210"/>
      <c r="AC191" s="210"/>
      <c r="AD191" s="210"/>
      <c r="AE191" s="210"/>
      <c r="AF191" s="210"/>
      <c r="AG191" s="210" t="s">
        <v>153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2" x14ac:dyDescent="0.2">
      <c r="A192" s="227"/>
      <c r="B192" s="228"/>
      <c r="C192" s="257" t="s">
        <v>408</v>
      </c>
      <c r="D192" s="232"/>
      <c r="E192" s="233">
        <v>67.896000000000001</v>
      </c>
      <c r="F192" s="230"/>
      <c r="G192" s="230"/>
      <c r="H192" s="230"/>
      <c r="I192" s="230"/>
      <c r="J192" s="230"/>
      <c r="K192" s="230"/>
      <c r="L192" s="230"/>
      <c r="M192" s="230"/>
      <c r="N192" s="229"/>
      <c r="O192" s="229"/>
      <c r="P192" s="229"/>
      <c r="Q192" s="229"/>
      <c r="R192" s="230"/>
      <c r="S192" s="230"/>
      <c r="T192" s="230"/>
      <c r="U192" s="230"/>
      <c r="V192" s="230"/>
      <c r="W192" s="230"/>
      <c r="X192" s="230"/>
      <c r="Y192" s="230"/>
      <c r="Z192" s="210"/>
      <c r="AA192" s="210"/>
      <c r="AB192" s="210"/>
      <c r="AC192" s="210"/>
      <c r="AD192" s="210"/>
      <c r="AE192" s="210"/>
      <c r="AF192" s="210"/>
      <c r="AG192" s="210" t="s">
        <v>155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43">
        <v>84</v>
      </c>
      <c r="B193" s="244" t="s">
        <v>409</v>
      </c>
      <c r="C193" s="256" t="s">
        <v>410</v>
      </c>
      <c r="D193" s="245" t="s">
        <v>179</v>
      </c>
      <c r="E193" s="246">
        <v>1.9179999999999999</v>
      </c>
      <c r="F193" s="247"/>
      <c r="G193" s="248">
        <f>ROUND(E193*F193,2)</f>
        <v>0</v>
      </c>
      <c r="H193" s="231"/>
      <c r="I193" s="230">
        <f>ROUND(E193*H193,2)</f>
        <v>0</v>
      </c>
      <c r="J193" s="231"/>
      <c r="K193" s="230">
        <f>ROUND(E193*J193,2)</f>
        <v>0</v>
      </c>
      <c r="L193" s="230">
        <v>21</v>
      </c>
      <c r="M193" s="230">
        <f>G193*(1+L193/100)</f>
        <v>0</v>
      </c>
      <c r="N193" s="229">
        <v>0</v>
      </c>
      <c r="O193" s="229">
        <f>ROUND(E193*N193,2)</f>
        <v>0</v>
      </c>
      <c r="P193" s="229">
        <v>6.8000000000000005E-2</v>
      </c>
      <c r="Q193" s="229">
        <f>ROUND(E193*P193,2)</f>
        <v>0.13</v>
      </c>
      <c r="R193" s="230"/>
      <c r="S193" s="230" t="s">
        <v>150</v>
      </c>
      <c r="T193" s="230" t="s">
        <v>150</v>
      </c>
      <c r="U193" s="230">
        <v>0.48</v>
      </c>
      <c r="V193" s="230">
        <f>ROUND(E193*U193,2)</f>
        <v>0.92</v>
      </c>
      <c r="W193" s="230"/>
      <c r="X193" s="230" t="s">
        <v>151</v>
      </c>
      <c r="Y193" s="230" t="s">
        <v>152</v>
      </c>
      <c r="Z193" s="210"/>
      <c r="AA193" s="210"/>
      <c r="AB193" s="210"/>
      <c r="AC193" s="210"/>
      <c r="AD193" s="210"/>
      <c r="AE193" s="210"/>
      <c r="AF193" s="210"/>
      <c r="AG193" s="210" t="s">
        <v>153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2" x14ac:dyDescent="0.2">
      <c r="A194" s="227"/>
      <c r="B194" s="228"/>
      <c r="C194" s="257" t="s">
        <v>411</v>
      </c>
      <c r="D194" s="232"/>
      <c r="E194" s="233">
        <v>1.9179999999999999</v>
      </c>
      <c r="F194" s="230"/>
      <c r="G194" s="230"/>
      <c r="H194" s="230"/>
      <c r="I194" s="230"/>
      <c r="J194" s="230"/>
      <c r="K194" s="230"/>
      <c r="L194" s="230"/>
      <c r="M194" s="230"/>
      <c r="N194" s="229"/>
      <c r="O194" s="229"/>
      <c r="P194" s="229"/>
      <c r="Q194" s="229"/>
      <c r="R194" s="230"/>
      <c r="S194" s="230"/>
      <c r="T194" s="230"/>
      <c r="U194" s="230"/>
      <c r="V194" s="230"/>
      <c r="W194" s="230"/>
      <c r="X194" s="230"/>
      <c r="Y194" s="230"/>
      <c r="Z194" s="210"/>
      <c r="AA194" s="210"/>
      <c r="AB194" s="210"/>
      <c r="AC194" s="210"/>
      <c r="AD194" s="210"/>
      <c r="AE194" s="210"/>
      <c r="AF194" s="210"/>
      <c r="AG194" s="210" t="s">
        <v>155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43">
        <v>85</v>
      </c>
      <c r="B195" s="244" t="s">
        <v>412</v>
      </c>
      <c r="C195" s="256" t="s">
        <v>413</v>
      </c>
      <c r="D195" s="245" t="s">
        <v>179</v>
      </c>
      <c r="E195" s="246">
        <v>81.060400000000001</v>
      </c>
      <c r="F195" s="247"/>
      <c r="G195" s="248">
        <f>ROUND(E195*F195,2)</f>
        <v>0</v>
      </c>
      <c r="H195" s="231"/>
      <c r="I195" s="230">
        <f>ROUND(E195*H195,2)</f>
        <v>0</v>
      </c>
      <c r="J195" s="231"/>
      <c r="K195" s="230">
        <f>ROUND(E195*J195,2)</f>
        <v>0</v>
      </c>
      <c r="L195" s="230">
        <v>21</v>
      </c>
      <c r="M195" s="230">
        <f>G195*(1+L195/100)</f>
        <v>0</v>
      </c>
      <c r="N195" s="229">
        <v>0</v>
      </c>
      <c r="O195" s="229">
        <f>ROUND(E195*N195,2)</f>
        <v>0</v>
      </c>
      <c r="P195" s="229">
        <v>6.8000000000000005E-2</v>
      </c>
      <c r="Q195" s="229">
        <f>ROUND(E195*P195,2)</f>
        <v>5.51</v>
      </c>
      <c r="R195" s="230"/>
      <c r="S195" s="230" t="s">
        <v>150</v>
      </c>
      <c r="T195" s="230" t="s">
        <v>150</v>
      </c>
      <c r="U195" s="230">
        <v>0.3</v>
      </c>
      <c r="V195" s="230">
        <f>ROUND(E195*U195,2)</f>
        <v>24.32</v>
      </c>
      <c r="W195" s="230"/>
      <c r="X195" s="230" t="s">
        <v>151</v>
      </c>
      <c r="Y195" s="230" t="s">
        <v>152</v>
      </c>
      <c r="Z195" s="210"/>
      <c r="AA195" s="210"/>
      <c r="AB195" s="210"/>
      <c r="AC195" s="210"/>
      <c r="AD195" s="210"/>
      <c r="AE195" s="210"/>
      <c r="AF195" s="210"/>
      <c r="AG195" s="210" t="s">
        <v>153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ht="22.5" outlineLevel="2" x14ac:dyDescent="0.2">
      <c r="A196" s="227"/>
      <c r="B196" s="228"/>
      <c r="C196" s="257" t="s">
        <v>414</v>
      </c>
      <c r="D196" s="232"/>
      <c r="E196" s="233">
        <v>36.78</v>
      </c>
      <c r="F196" s="230"/>
      <c r="G196" s="230"/>
      <c r="H196" s="230"/>
      <c r="I196" s="230"/>
      <c r="J196" s="230"/>
      <c r="K196" s="230"/>
      <c r="L196" s="230"/>
      <c r="M196" s="230"/>
      <c r="N196" s="229"/>
      <c r="O196" s="229"/>
      <c r="P196" s="229"/>
      <c r="Q196" s="229"/>
      <c r="R196" s="230"/>
      <c r="S196" s="230"/>
      <c r="T196" s="230"/>
      <c r="U196" s="230"/>
      <c r="V196" s="230"/>
      <c r="W196" s="230"/>
      <c r="X196" s="230"/>
      <c r="Y196" s="230"/>
      <c r="Z196" s="210"/>
      <c r="AA196" s="210"/>
      <c r="AB196" s="210"/>
      <c r="AC196" s="210"/>
      <c r="AD196" s="210"/>
      <c r="AE196" s="210"/>
      <c r="AF196" s="210"/>
      <c r="AG196" s="210" t="s">
        <v>155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3" x14ac:dyDescent="0.2">
      <c r="A197" s="227"/>
      <c r="B197" s="228"/>
      <c r="C197" s="257" t="s">
        <v>415</v>
      </c>
      <c r="D197" s="232"/>
      <c r="E197" s="233">
        <v>0.4395</v>
      </c>
      <c r="F197" s="230"/>
      <c r="G197" s="230"/>
      <c r="H197" s="230"/>
      <c r="I197" s="230"/>
      <c r="J197" s="230"/>
      <c r="K197" s="230"/>
      <c r="L197" s="230"/>
      <c r="M197" s="230"/>
      <c r="N197" s="229"/>
      <c r="O197" s="229"/>
      <c r="P197" s="229"/>
      <c r="Q197" s="229"/>
      <c r="R197" s="230"/>
      <c r="S197" s="230"/>
      <c r="T197" s="230"/>
      <c r="U197" s="230"/>
      <c r="V197" s="230"/>
      <c r="W197" s="230"/>
      <c r="X197" s="230"/>
      <c r="Y197" s="230"/>
      <c r="Z197" s="210"/>
      <c r="AA197" s="210"/>
      <c r="AB197" s="210"/>
      <c r="AC197" s="210"/>
      <c r="AD197" s="210"/>
      <c r="AE197" s="210"/>
      <c r="AF197" s="210"/>
      <c r="AG197" s="210" t="s">
        <v>155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ht="22.5" outlineLevel="3" x14ac:dyDescent="0.2">
      <c r="A198" s="227"/>
      <c r="B198" s="228"/>
      <c r="C198" s="257" t="s">
        <v>416</v>
      </c>
      <c r="D198" s="232"/>
      <c r="E198" s="233">
        <v>14.7735</v>
      </c>
      <c r="F198" s="230"/>
      <c r="G198" s="230"/>
      <c r="H198" s="230"/>
      <c r="I198" s="230"/>
      <c r="J198" s="230"/>
      <c r="K198" s="230"/>
      <c r="L198" s="230"/>
      <c r="M198" s="230"/>
      <c r="N198" s="229"/>
      <c r="O198" s="229"/>
      <c r="P198" s="229"/>
      <c r="Q198" s="229"/>
      <c r="R198" s="230"/>
      <c r="S198" s="230"/>
      <c r="T198" s="230"/>
      <c r="U198" s="230"/>
      <c r="V198" s="230"/>
      <c r="W198" s="230"/>
      <c r="X198" s="230"/>
      <c r="Y198" s="230"/>
      <c r="Z198" s="210"/>
      <c r="AA198" s="210"/>
      <c r="AB198" s="210"/>
      <c r="AC198" s="210"/>
      <c r="AD198" s="210"/>
      <c r="AE198" s="210"/>
      <c r="AF198" s="210"/>
      <c r="AG198" s="210" t="s">
        <v>155</v>
      </c>
      <c r="AH198" s="210">
        <v>0</v>
      </c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3" x14ac:dyDescent="0.2">
      <c r="A199" s="227"/>
      <c r="B199" s="228"/>
      <c r="C199" s="257" t="s">
        <v>417</v>
      </c>
      <c r="D199" s="232"/>
      <c r="E199" s="233">
        <v>14.966799999999999</v>
      </c>
      <c r="F199" s="230"/>
      <c r="G199" s="230"/>
      <c r="H199" s="230"/>
      <c r="I199" s="230"/>
      <c r="J199" s="230"/>
      <c r="K199" s="230"/>
      <c r="L199" s="230"/>
      <c r="M199" s="230"/>
      <c r="N199" s="229"/>
      <c r="O199" s="229"/>
      <c r="P199" s="229"/>
      <c r="Q199" s="229"/>
      <c r="R199" s="230"/>
      <c r="S199" s="230"/>
      <c r="T199" s="230"/>
      <c r="U199" s="230"/>
      <c r="V199" s="230"/>
      <c r="W199" s="230"/>
      <c r="X199" s="230"/>
      <c r="Y199" s="230"/>
      <c r="Z199" s="210"/>
      <c r="AA199" s="210"/>
      <c r="AB199" s="210"/>
      <c r="AC199" s="210"/>
      <c r="AD199" s="210"/>
      <c r="AE199" s="210"/>
      <c r="AF199" s="210"/>
      <c r="AG199" s="210" t="s">
        <v>155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3" x14ac:dyDescent="0.2">
      <c r="A200" s="227"/>
      <c r="B200" s="228"/>
      <c r="C200" s="257" t="s">
        <v>418</v>
      </c>
      <c r="D200" s="232"/>
      <c r="E200" s="233">
        <v>14.1006</v>
      </c>
      <c r="F200" s="230"/>
      <c r="G200" s="230"/>
      <c r="H200" s="230"/>
      <c r="I200" s="230"/>
      <c r="J200" s="230"/>
      <c r="K200" s="230"/>
      <c r="L200" s="230"/>
      <c r="M200" s="230"/>
      <c r="N200" s="229"/>
      <c r="O200" s="229"/>
      <c r="P200" s="229"/>
      <c r="Q200" s="229"/>
      <c r="R200" s="230"/>
      <c r="S200" s="230"/>
      <c r="T200" s="230"/>
      <c r="U200" s="230"/>
      <c r="V200" s="230"/>
      <c r="W200" s="230"/>
      <c r="X200" s="230"/>
      <c r="Y200" s="230"/>
      <c r="Z200" s="210"/>
      <c r="AA200" s="210"/>
      <c r="AB200" s="210"/>
      <c r="AC200" s="210"/>
      <c r="AD200" s="210"/>
      <c r="AE200" s="210"/>
      <c r="AF200" s="210"/>
      <c r="AG200" s="210" t="s">
        <v>155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49">
        <v>86</v>
      </c>
      <c r="B201" s="250" t="s">
        <v>419</v>
      </c>
      <c r="C201" s="258" t="s">
        <v>420</v>
      </c>
      <c r="D201" s="251" t="s">
        <v>199</v>
      </c>
      <c r="E201" s="252">
        <v>1</v>
      </c>
      <c r="F201" s="253"/>
      <c r="G201" s="254">
        <f>ROUND(E201*F201,2)</f>
        <v>0</v>
      </c>
      <c r="H201" s="231"/>
      <c r="I201" s="230">
        <f>ROUND(E201*H201,2)</f>
        <v>0</v>
      </c>
      <c r="J201" s="231"/>
      <c r="K201" s="230">
        <f>ROUND(E201*J201,2)</f>
        <v>0</v>
      </c>
      <c r="L201" s="230">
        <v>21</v>
      </c>
      <c r="M201" s="230">
        <f>G201*(1+L201/100)</f>
        <v>0</v>
      </c>
      <c r="N201" s="229">
        <v>2.9999999999999997E-4</v>
      </c>
      <c r="O201" s="229">
        <f>ROUND(E201*N201,2)</f>
        <v>0</v>
      </c>
      <c r="P201" s="229">
        <v>0</v>
      </c>
      <c r="Q201" s="229">
        <f>ROUND(E201*P201,2)</f>
        <v>0</v>
      </c>
      <c r="R201" s="230"/>
      <c r="S201" s="230" t="s">
        <v>150</v>
      </c>
      <c r="T201" s="230" t="s">
        <v>150</v>
      </c>
      <c r="U201" s="230">
        <v>0.13400000000000001</v>
      </c>
      <c r="V201" s="230">
        <f>ROUND(E201*U201,2)</f>
        <v>0.13</v>
      </c>
      <c r="W201" s="230"/>
      <c r="X201" s="230" t="s">
        <v>151</v>
      </c>
      <c r="Y201" s="230" t="s">
        <v>152</v>
      </c>
      <c r="Z201" s="210"/>
      <c r="AA201" s="210"/>
      <c r="AB201" s="210"/>
      <c r="AC201" s="210"/>
      <c r="AD201" s="210"/>
      <c r="AE201" s="210"/>
      <c r="AF201" s="210"/>
      <c r="AG201" s="210" t="s">
        <v>153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43">
        <v>87</v>
      </c>
      <c r="B202" s="244" t="s">
        <v>421</v>
      </c>
      <c r="C202" s="256" t="s">
        <v>422</v>
      </c>
      <c r="D202" s="245" t="s">
        <v>179</v>
      </c>
      <c r="E202" s="246">
        <v>3.8416000000000001</v>
      </c>
      <c r="F202" s="247"/>
      <c r="G202" s="248">
        <f>ROUND(E202*F202,2)</f>
        <v>0</v>
      </c>
      <c r="H202" s="231"/>
      <c r="I202" s="230">
        <f>ROUND(E202*H202,2)</f>
        <v>0</v>
      </c>
      <c r="J202" s="231"/>
      <c r="K202" s="230">
        <f>ROUND(E202*J202,2)</f>
        <v>0</v>
      </c>
      <c r="L202" s="230">
        <v>21</v>
      </c>
      <c r="M202" s="230">
        <f>G202*(1+L202/100)</f>
        <v>0</v>
      </c>
      <c r="N202" s="229">
        <v>0</v>
      </c>
      <c r="O202" s="229">
        <f>ROUND(E202*N202,2)</f>
        <v>0</v>
      </c>
      <c r="P202" s="229">
        <v>1.4E-2</v>
      </c>
      <c r="Q202" s="229">
        <f>ROUND(E202*P202,2)</f>
        <v>0.05</v>
      </c>
      <c r="R202" s="230"/>
      <c r="S202" s="230" t="s">
        <v>150</v>
      </c>
      <c r="T202" s="230" t="s">
        <v>150</v>
      </c>
      <c r="U202" s="230">
        <v>0.24</v>
      </c>
      <c r="V202" s="230">
        <f>ROUND(E202*U202,2)</f>
        <v>0.92</v>
      </c>
      <c r="W202" s="230"/>
      <c r="X202" s="230" t="s">
        <v>151</v>
      </c>
      <c r="Y202" s="230" t="s">
        <v>152</v>
      </c>
      <c r="Z202" s="210"/>
      <c r="AA202" s="210"/>
      <c r="AB202" s="210"/>
      <c r="AC202" s="210"/>
      <c r="AD202" s="210"/>
      <c r="AE202" s="210"/>
      <c r="AF202" s="210"/>
      <c r="AG202" s="210" t="s">
        <v>153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2" x14ac:dyDescent="0.2">
      <c r="A203" s="227"/>
      <c r="B203" s="228"/>
      <c r="C203" s="257" t="s">
        <v>373</v>
      </c>
      <c r="D203" s="232"/>
      <c r="E203" s="233">
        <v>3.8416000000000001</v>
      </c>
      <c r="F203" s="230"/>
      <c r="G203" s="230"/>
      <c r="H203" s="230"/>
      <c r="I203" s="230"/>
      <c r="J203" s="230"/>
      <c r="K203" s="230"/>
      <c r="L203" s="230"/>
      <c r="M203" s="230"/>
      <c r="N203" s="229"/>
      <c r="O203" s="229"/>
      <c r="P203" s="229"/>
      <c r="Q203" s="229"/>
      <c r="R203" s="230"/>
      <c r="S203" s="230"/>
      <c r="T203" s="230"/>
      <c r="U203" s="230"/>
      <c r="V203" s="230"/>
      <c r="W203" s="230"/>
      <c r="X203" s="230"/>
      <c r="Y203" s="230"/>
      <c r="Z203" s="210"/>
      <c r="AA203" s="210"/>
      <c r="AB203" s="210"/>
      <c r="AC203" s="210"/>
      <c r="AD203" s="210"/>
      <c r="AE203" s="210"/>
      <c r="AF203" s="210"/>
      <c r="AG203" s="210" t="s">
        <v>155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x14ac:dyDescent="0.2">
      <c r="A204" s="236" t="s">
        <v>145</v>
      </c>
      <c r="B204" s="237" t="s">
        <v>82</v>
      </c>
      <c r="C204" s="255" t="s">
        <v>83</v>
      </c>
      <c r="D204" s="238"/>
      <c r="E204" s="239"/>
      <c r="F204" s="240"/>
      <c r="G204" s="241">
        <f>SUMIF(AG205:AG205,"&lt;&gt;NOR",G205:G205)</f>
        <v>0</v>
      </c>
      <c r="H204" s="235"/>
      <c r="I204" s="235">
        <f>SUM(I205:I205)</f>
        <v>0</v>
      </c>
      <c r="J204" s="235"/>
      <c r="K204" s="235">
        <f>SUM(K205:K205)</f>
        <v>0</v>
      </c>
      <c r="L204" s="235"/>
      <c r="M204" s="235">
        <f>SUM(M205:M205)</f>
        <v>0</v>
      </c>
      <c r="N204" s="234"/>
      <c r="O204" s="234">
        <f>SUM(O205:O205)</f>
        <v>0</v>
      </c>
      <c r="P204" s="234"/>
      <c r="Q204" s="234">
        <f>SUM(Q205:Q205)</f>
        <v>0</v>
      </c>
      <c r="R204" s="235"/>
      <c r="S204" s="235"/>
      <c r="T204" s="235"/>
      <c r="U204" s="235"/>
      <c r="V204" s="235">
        <f>SUM(V205:V205)</f>
        <v>40.19</v>
      </c>
      <c r="W204" s="235"/>
      <c r="X204" s="235"/>
      <c r="Y204" s="235"/>
      <c r="AG204" t="s">
        <v>146</v>
      </c>
    </row>
    <row r="205" spans="1:60" ht="22.5" outlineLevel="1" x14ac:dyDescent="0.2">
      <c r="A205" s="249">
        <v>88</v>
      </c>
      <c r="B205" s="250" t="s">
        <v>423</v>
      </c>
      <c r="C205" s="258" t="s">
        <v>424</v>
      </c>
      <c r="D205" s="251" t="s">
        <v>191</v>
      </c>
      <c r="E205" s="252">
        <v>19.138829999999999</v>
      </c>
      <c r="F205" s="253"/>
      <c r="G205" s="254">
        <f>ROUND(E205*F205,2)</f>
        <v>0</v>
      </c>
      <c r="H205" s="231"/>
      <c r="I205" s="230">
        <f>ROUND(E205*H205,2)</f>
        <v>0</v>
      </c>
      <c r="J205" s="231"/>
      <c r="K205" s="230">
        <f>ROUND(E205*J205,2)</f>
        <v>0</v>
      </c>
      <c r="L205" s="230">
        <v>21</v>
      </c>
      <c r="M205" s="230">
        <f>G205*(1+L205/100)</f>
        <v>0</v>
      </c>
      <c r="N205" s="229">
        <v>0</v>
      </c>
      <c r="O205" s="229">
        <f>ROUND(E205*N205,2)</f>
        <v>0</v>
      </c>
      <c r="P205" s="229">
        <v>0</v>
      </c>
      <c r="Q205" s="229">
        <f>ROUND(E205*P205,2)</f>
        <v>0</v>
      </c>
      <c r="R205" s="230"/>
      <c r="S205" s="230" t="s">
        <v>150</v>
      </c>
      <c r="T205" s="230" t="s">
        <v>150</v>
      </c>
      <c r="U205" s="230">
        <v>2.1</v>
      </c>
      <c r="V205" s="230">
        <f>ROUND(E205*U205,2)</f>
        <v>40.19</v>
      </c>
      <c r="W205" s="230"/>
      <c r="X205" s="230" t="s">
        <v>425</v>
      </c>
      <c r="Y205" s="230" t="s">
        <v>152</v>
      </c>
      <c r="Z205" s="210"/>
      <c r="AA205" s="210"/>
      <c r="AB205" s="210"/>
      <c r="AC205" s="210"/>
      <c r="AD205" s="210"/>
      <c r="AE205" s="210"/>
      <c r="AF205" s="210"/>
      <c r="AG205" s="210" t="s">
        <v>426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x14ac:dyDescent="0.2">
      <c r="A206" s="236" t="s">
        <v>145</v>
      </c>
      <c r="B206" s="237" t="s">
        <v>84</v>
      </c>
      <c r="C206" s="255" t="s">
        <v>85</v>
      </c>
      <c r="D206" s="238"/>
      <c r="E206" s="239"/>
      <c r="F206" s="240"/>
      <c r="G206" s="241">
        <f>SUMIF(AG207:AG232,"&lt;&gt;NOR",G207:G232)</f>
        <v>0</v>
      </c>
      <c r="H206" s="235"/>
      <c r="I206" s="235">
        <f>SUM(I207:I232)</f>
        <v>0</v>
      </c>
      <c r="J206" s="235"/>
      <c r="K206" s="235">
        <f>SUM(K207:K232)</f>
        <v>0</v>
      </c>
      <c r="L206" s="235"/>
      <c r="M206" s="235">
        <f>SUM(M207:M232)</f>
        <v>0</v>
      </c>
      <c r="N206" s="234"/>
      <c r="O206" s="234">
        <f>SUM(O207:O232)</f>
        <v>0.4</v>
      </c>
      <c r="P206" s="234"/>
      <c r="Q206" s="234">
        <f>SUM(Q207:Q232)</f>
        <v>0.11</v>
      </c>
      <c r="R206" s="235"/>
      <c r="S206" s="235"/>
      <c r="T206" s="235"/>
      <c r="U206" s="235"/>
      <c r="V206" s="235">
        <f>SUM(V207:V232)</f>
        <v>43.730000000000004</v>
      </c>
      <c r="W206" s="235"/>
      <c r="X206" s="235"/>
      <c r="Y206" s="235"/>
      <c r="AG206" t="s">
        <v>146</v>
      </c>
    </row>
    <row r="207" spans="1:60" ht="33.75" outlineLevel="1" x14ac:dyDescent="0.2">
      <c r="A207" s="243">
        <v>89</v>
      </c>
      <c r="B207" s="244" t="s">
        <v>427</v>
      </c>
      <c r="C207" s="256" t="s">
        <v>428</v>
      </c>
      <c r="D207" s="245" t="s">
        <v>179</v>
      </c>
      <c r="E207" s="246">
        <v>24.582999999999998</v>
      </c>
      <c r="F207" s="247"/>
      <c r="G207" s="248">
        <f>ROUND(E207*F207,2)</f>
        <v>0</v>
      </c>
      <c r="H207" s="231"/>
      <c r="I207" s="230">
        <f>ROUND(E207*H207,2)</f>
        <v>0</v>
      </c>
      <c r="J207" s="231"/>
      <c r="K207" s="230">
        <f>ROUND(E207*J207,2)</f>
        <v>0</v>
      </c>
      <c r="L207" s="230">
        <v>21</v>
      </c>
      <c r="M207" s="230">
        <f>G207*(1+L207/100)</f>
        <v>0</v>
      </c>
      <c r="N207" s="229">
        <v>3.3E-4</v>
      </c>
      <c r="O207" s="229">
        <f>ROUND(E207*N207,2)</f>
        <v>0.01</v>
      </c>
      <c r="P207" s="229">
        <v>0</v>
      </c>
      <c r="Q207" s="229">
        <f>ROUND(E207*P207,2)</f>
        <v>0</v>
      </c>
      <c r="R207" s="230"/>
      <c r="S207" s="230" t="s">
        <v>150</v>
      </c>
      <c r="T207" s="230" t="s">
        <v>150</v>
      </c>
      <c r="U207" s="230">
        <v>2.75E-2</v>
      </c>
      <c r="V207" s="230">
        <f>ROUND(E207*U207,2)</f>
        <v>0.68</v>
      </c>
      <c r="W207" s="230"/>
      <c r="X207" s="230" t="s">
        <v>151</v>
      </c>
      <c r="Y207" s="230" t="s">
        <v>152</v>
      </c>
      <c r="Z207" s="210"/>
      <c r="AA207" s="210"/>
      <c r="AB207" s="210"/>
      <c r="AC207" s="210"/>
      <c r="AD207" s="210"/>
      <c r="AE207" s="210"/>
      <c r="AF207" s="210"/>
      <c r="AG207" s="210" t="s">
        <v>153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2" x14ac:dyDescent="0.2">
      <c r="A208" s="227"/>
      <c r="B208" s="228"/>
      <c r="C208" s="257" t="s">
        <v>429</v>
      </c>
      <c r="D208" s="232"/>
      <c r="E208" s="233">
        <v>24.582999999999998</v>
      </c>
      <c r="F208" s="230"/>
      <c r="G208" s="230"/>
      <c r="H208" s="230"/>
      <c r="I208" s="230"/>
      <c r="J208" s="230"/>
      <c r="K208" s="230"/>
      <c r="L208" s="230"/>
      <c r="M208" s="230"/>
      <c r="N208" s="229"/>
      <c r="O208" s="229"/>
      <c r="P208" s="229"/>
      <c r="Q208" s="229"/>
      <c r="R208" s="230"/>
      <c r="S208" s="230"/>
      <c r="T208" s="230"/>
      <c r="U208" s="230"/>
      <c r="V208" s="230"/>
      <c r="W208" s="230"/>
      <c r="X208" s="230"/>
      <c r="Y208" s="230"/>
      <c r="Z208" s="210"/>
      <c r="AA208" s="210"/>
      <c r="AB208" s="210"/>
      <c r="AC208" s="210"/>
      <c r="AD208" s="210"/>
      <c r="AE208" s="210"/>
      <c r="AF208" s="210"/>
      <c r="AG208" s="210" t="s">
        <v>155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ht="33.75" outlineLevel="1" x14ac:dyDescent="0.2">
      <c r="A209" s="249">
        <v>90</v>
      </c>
      <c r="B209" s="250" t="s">
        <v>430</v>
      </c>
      <c r="C209" s="258" t="s">
        <v>431</v>
      </c>
      <c r="D209" s="251" t="s">
        <v>179</v>
      </c>
      <c r="E209" s="252">
        <v>24.582999999999998</v>
      </c>
      <c r="F209" s="253"/>
      <c r="G209" s="254">
        <f>ROUND(E209*F209,2)</f>
        <v>0</v>
      </c>
      <c r="H209" s="231"/>
      <c r="I209" s="230">
        <f>ROUND(E209*H209,2)</f>
        <v>0</v>
      </c>
      <c r="J209" s="231"/>
      <c r="K209" s="230">
        <f>ROUND(E209*J209,2)</f>
        <v>0</v>
      </c>
      <c r="L209" s="230">
        <v>21</v>
      </c>
      <c r="M209" s="230">
        <f>G209*(1+L209/100)</f>
        <v>0</v>
      </c>
      <c r="N209" s="229">
        <v>5.5900000000000004E-3</v>
      </c>
      <c r="O209" s="229">
        <f>ROUND(E209*N209,2)</f>
        <v>0.14000000000000001</v>
      </c>
      <c r="P209" s="229">
        <v>0</v>
      </c>
      <c r="Q209" s="229">
        <f>ROUND(E209*P209,2)</f>
        <v>0</v>
      </c>
      <c r="R209" s="230"/>
      <c r="S209" s="230" t="s">
        <v>150</v>
      </c>
      <c r="T209" s="230" t="s">
        <v>150</v>
      </c>
      <c r="U209" s="230">
        <v>0.22991</v>
      </c>
      <c r="V209" s="230">
        <f>ROUND(E209*U209,2)</f>
        <v>5.65</v>
      </c>
      <c r="W209" s="230"/>
      <c r="X209" s="230" t="s">
        <v>151</v>
      </c>
      <c r="Y209" s="230" t="s">
        <v>152</v>
      </c>
      <c r="Z209" s="210"/>
      <c r="AA209" s="210"/>
      <c r="AB209" s="210"/>
      <c r="AC209" s="210"/>
      <c r="AD209" s="210"/>
      <c r="AE209" s="210"/>
      <c r="AF209" s="210"/>
      <c r="AG209" s="210" t="s">
        <v>153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ht="22.5" outlineLevel="1" x14ac:dyDescent="0.2">
      <c r="A210" s="243">
        <v>91</v>
      </c>
      <c r="B210" s="244" t="s">
        <v>432</v>
      </c>
      <c r="C210" s="256" t="s">
        <v>433</v>
      </c>
      <c r="D210" s="245" t="s">
        <v>179</v>
      </c>
      <c r="E210" s="246">
        <v>23.581</v>
      </c>
      <c r="F210" s="247"/>
      <c r="G210" s="248">
        <f>ROUND(E210*F210,2)</f>
        <v>0</v>
      </c>
      <c r="H210" s="231"/>
      <c r="I210" s="230">
        <f>ROUND(E210*H210,2)</f>
        <v>0</v>
      </c>
      <c r="J210" s="231"/>
      <c r="K210" s="230">
        <f>ROUND(E210*J210,2)</f>
        <v>0</v>
      </c>
      <c r="L210" s="230">
        <v>21</v>
      </c>
      <c r="M210" s="230">
        <f>G210*(1+L210/100)</f>
        <v>0</v>
      </c>
      <c r="N210" s="229">
        <v>0</v>
      </c>
      <c r="O210" s="229">
        <f>ROUND(E210*N210,2)</f>
        <v>0</v>
      </c>
      <c r="P210" s="229">
        <v>4.8700000000000002E-3</v>
      </c>
      <c r="Q210" s="229">
        <f>ROUND(E210*P210,2)</f>
        <v>0.11</v>
      </c>
      <c r="R210" s="230"/>
      <c r="S210" s="230" t="s">
        <v>150</v>
      </c>
      <c r="T210" s="230" t="s">
        <v>150</v>
      </c>
      <c r="U210" s="230">
        <v>4.1000000000000002E-2</v>
      </c>
      <c r="V210" s="230">
        <f>ROUND(E210*U210,2)</f>
        <v>0.97</v>
      </c>
      <c r="W210" s="230"/>
      <c r="X210" s="230" t="s">
        <v>151</v>
      </c>
      <c r="Y210" s="230" t="s">
        <v>152</v>
      </c>
      <c r="Z210" s="210"/>
      <c r="AA210" s="210"/>
      <c r="AB210" s="210"/>
      <c r="AC210" s="210"/>
      <c r="AD210" s="210"/>
      <c r="AE210" s="210"/>
      <c r="AF210" s="210"/>
      <c r="AG210" s="210" t="s">
        <v>153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ht="33.75" outlineLevel="2" x14ac:dyDescent="0.2">
      <c r="A211" s="227"/>
      <c r="B211" s="228"/>
      <c r="C211" s="257" t="s">
        <v>350</v>
      </c>
      <c r="D211" s="232"/>
      <c r="E211" s="233">
        <v>8.1250999999999998</v>
      </c>
      <c r="F211" s="230"/>
      <c r="G211" s="230"/>
      <c r="H211" s="230"/>
      <c r="I211" s="230"/>
      <c r="J211" s="230"/>
      <c r="K211" s="230"/>
      <c r="L211" s="230"/>
      <c r="M211" s="230"/>
      <c r="N211" s="229"/>
      <c r="O211" s="229"/>
      <c r="P211" s="229"/>
      <c r="Q211" s="229"/>
      <c r="R211" s="230"/>
      <c r="S211" s="230"/>
      <c r="T211" s="230"/>
      <c r="U211" s="230"/>
      <c r="V211" s="230"/>
      <c r="W211" s="230"/>
      <c r="X211" s="230"/>
      <c r="Y211" s="230"/>
      <c r="Z211" s="210"/>
      <c r="AA211" s="210"/>
      <c r="AB211" s="210"/>
      <c r="AC211" s="210"/>
      <c r="AD211" s="210"/>
      <c r="AE211" s="210"/>
      <c r="AF211" s="210"/>
      <c r="AG211" s="210" t="s">
        <v>155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ht="22.5" outlineLevel="3" x14ac:dyDescent="0.2">
      <c r="A212" s="227"/>
      <c r="B212" s="228"/>
      <c r="C212" s="257" t="s">
        <v>351</v>
      </c>
      <c r="D212" s="232"/>
      <c r="E212" s="233">
        <v>8.4055</v>
      </c>
      <c r="F212" s="230"/>
      <c r="G212" s="230"/>
      <c r="H212" s="230"/>
      <c r="I212" s="230"/>
      <c r="J212" s="230"/>
      <c r="K212" s="230"/>
      <c r="L212" s="230"/>
      <c r="M212" s="230"/>
      <c r="N212" s="229"/>
      <c r="O212" s="229"/>
      <c r="P212" s="229"/>
      <c r="Q212" s="229"/>
      <c r="R212" s="230"/>
      <c r="S212" s="230"/>
      <c r="T212" s="230"/>
      <c r="U212" s="230"/>
      <c r="V212" s="230"/>
      <c r="W212" s="230"/>
      <c r="X212" s="230"/>
      <c r="Y212" s="230"/>
      <c r="Z212" s="210"/>
      <c r="AA212" s="210"/>
      <c r="AB212" s="210"/>
      <c r="AC212" s="210"/>
      <c r="AD212" s="210"/>
      <c r="AE212" s="210"/>
      <c r="AF212" s="210"/>
      <c r="AG212" s="210" t="s">
        <v>155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3" x14ac:dyDescent="0.2">
      <c r="A213" s="227"/>
      <c r="B213" s="228"/>
      <c r="C213" s="257" t="s">
        <v>352</v>
      </c>
      <c r="D213" s="232"/>
      <c r="E213" s="233">
        <v>4.28</v>
      </c>
      <c r="F213" s="230"/>
      <c r="G213" s="230"/>
      <c r="H213" s="230"/>
      <c r="I213" s="230"/>
      <c r="J213" s="230"/>
      <c r="K213" s="230"/>
      <c r="L213" s="230"/>
      <c r="M213" s="230"/>
      <c r="N213" s="229"/>
      <c r="O213" s="229"/>
      <c r="P213" s="229"/>
      <c r="Q213" s="229"/>
      <c r="R213" s="230"/>
      <c r="S213" s="230"/>
      <c r="T213" s="230"/>
      <c r="U213" s="230"/>
      <c r="V213" s="230"/>
      <c r="W213" s="230"/>
      <c r="X213" s="230"/>
      <c r="Y213" s="230"/>
      <c r="Z213" s="210"/>
      <c r="AA213" s="210"/>
      <c r="AB213" s="210"/>
      <c r="AC213" s="210"/>
      <c r="AD213" s="210"/>
      <c r="AE213" s="210"/>
      <c r="AF213" s="210"/>
      <c r="AG213" s="210" t="s">
        <v>155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3" x14ac:dyDescent="0.2">
      <c r="A214" s="227"/>
      <c r="B214" s="228"/>
      <c r="C214" s="257" t="s">
        <v>434</v>
      </c>
      <c r="D214" s="232"/>
      <c r="E214" s="233">
        <v>2.7704</v>
      </c>
      <c r="F214" s="230"/>
      <c r="G214" s="230"/>
      <c r="H214" s="230"/>
      <c r="I214" s="230"/>
      <c r="J214" s="230"/>
      <c r="K214" s="230"/>
      <c r="L214" s="230"/>
      <c r="M214" s="230"/>
      <c r="N214" s="229"/>
      <c r="O214" s="229"/>
      <c r="P214" s="229"/>
      <c r="Q214" s="229"/>
      <c r="R214" s="230"/>
      <c r="S214" s="230"/>
      <c r="T214" s="230"/>
      <c r="U214" s="230"/>
      <c r="V214" s="230"/>
      <c r="W214" s="230"/>
      <c r="X214" s="230"/>
      <c r="Y214" s="230"/>
      <c r="Z214" s="210"/>
      <c r="AA214" s="210"/>
      <c r="AB214" s="210"/>
      <c r="AC214" s="210"/>
      <c r="AD214" s="210"/>
      <c r="AE214" s="210"/>
      <c r="AF214" s="210"/>
      <c r="AG214" s="210" t="s">
        <v>155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ht="22.5" outlineLevel="1" x14ac:dyDescent="0.2">
      <c r="A215" s="243">
        <v>92</v>
      </c>
      <c r="B215" s="244" t="s">
        <v>435</v>
      </c>
      <c r="C215" s="256" t="s">
        <v>436</v>
      </c>
      <c r="D215" s="245" t="s">
        <v>179</v>
      </c>
      <c r="E215" s="246">
        <v>60.44115</v>
      </c>
      <c r="F215" s="247"/>
      <c r="G215" s="248">
        <f>ROUND(E215*F215,2)</f>
        <v>0</v>
      </c>
      <c r="H215" s="231"/>
      <c r="I215" s="230">
        <f>ROUND(E215*H215,2)</f>
        <v>0</v>
      </c>
      <c r="J215" s="231"/>
      <c r="K215" s="230">
        <f>ROUND(E215*J215,2)</f>
        <v>0</v>
      </c>
      <c r="L215" s="230">
        <v>21</v>
      </c>
      <c r="M215" s="230">
        <f>G215*(1+L215/100)</f>
        <v>0</v>
      </c>
      <c r="N215" s="229">
        <v>2.1000000000000001E-4</v>
      </c>
      <c r="O215" s="229">
        <f>ROUND(E215*N215,2)</f>
        <v>0.01</v>
      </c>
      <c r="P215" s="229">
        <v>0</v>
      </c>
      <c r="Q215" s="229">
        <f>ROUND(E215*P215,2)</f>
        <v>0</v>
      </c>
      <c r="R215" s="230"/>
      <c r="S215" s="230" t="s">
        <v>150</v>
      </c>
      <c r="T215" s="230" t="s">
        <v>150</v>
      </c>
      <c r="U215" s="230">
        <v>9.5000000000000001E-2</v>
      </c>
      <c r="V215" s="230">
        <f>ROUND(E215*U215,2)</f>
        <v>5.74</v>
      </c>
      <c r="W215" s="230"/>
      <c r="X215" s="230" t="s">
        <v>151</v>
      </c>
      <c r="Y215" s="230" t="s">
        <v>152</v>
      </c>
      <c r="Z215" s="210"/>
      <c r="AA215" s="210"/>
      <c r="AB215" s="210"/>
      <c r="AC215" s="210"/>
      <c r="AD215" s="210"/>
      <c r="AE215" s="210"/>
      <c r="AF215" s="210"/>
      <c r="AG215" s="210" t="s">
        <v>153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2" x14ac:dyDescent="0.2">
      <c r="A216" s="227"/>
      <c r="B216" s="228"/>
      <c r="C216" s="257" t="s">
        <v>311</v>
      </c>
      <c r="D216" s="232"/>
      <c r="E216" s="233">
        <v>9.1363500000000002</v>
      </c>
      <c r="F216" s="230"/>
      <c r="G216" s="230"/>
      <c r="H216" s="230"/>
      <c r="I216" s="230"/>
      <c r="J216" s="230"/>
      <c r="K216" s="230"/>
      <c r="L216" s="230"/>
      <c r="M216" s="230"/>
      <c r="N216" s="229"/>
      <c r="O216" s="229"/>
      <c r="P216" s="229"/>
      <c r="Q216" s="229"/>
      <c r="R216" s="230"/>
      <c r="S216" s="230"/>
      <c r="T216" s="230"/>
      <c r="U216" s="230"/>
      <c r="V216" s="230"/>
      <c r="W216" s="230"/>
      <c r="X216" s="230"/>
      <c r="Y216" s="230"/>
      <c r="Z216" s="210"/>
      <c r="AA216" s="210"/>
      <c r="AB216" s="210"/>
      <c r="AC216" s="210"/>
      <c r="AD216" s="210"/>
      <c r="AE216" s="210"/>
      <c r="AF216" s="210"/>
      <c r="AG216" s="210" t="s">
        <v>155</v>
      </c>
      <c r="AH216" s="210">
        <v>0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3" x14ac:dyDescent="0.2">
      <c r="A217" s="227"/>
      <c r="B217" s="228"/>
      <c r="C217" s="257" t="s">
        <v>437</v>
      </c>
      <c r="D217" s="232"/>
      <c r="E217" s="233">
        <v>10.728</v>
      </c>
      <c r="F217" s="230"/>
      <c r="G217" s="230"/>
      <c r="H217" s="230"/>
      <c r="I217" s="230"/>
      <c r="J217" s="230"/>
      <c r="K217" s="230"/>
      <c r="L217" s="230"/>
      <c r="M217" s="230"/>
      <c r="N217" s="229"/>
      <c r="O217" s="229"/>
      <c r="P217" s="229"/>
      <c r="Q217" s="229"/>
      <c r="R217" s="230"/>
      <c r="S217" s="230"/>
      <c r="T217" s="230"/>
      <c r="U217" s="230"/>
      <c r="V217" s="230"/>
      <c r="W217" s="230"/>
      <c r="X217" s="230"/>
      <c r="Y217" s="230"/>
      <c r="Z217" s="210"/>
      <c r="AA217" s="210"/>
      <c r="AB217" s="210"/>
      <c r="AC217" s="210"/>
      <c r="AD217" s="210"/>
      <c r="AE217" s="210"/>
      <c r="AF217" s="210"/>
      <c r="AG217" s="210" t="s">
        <v>155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3" x14ac:dyDescent="0.2">
      <c r="A218" s="227"/>
      <c r="B218" s="228"/>
      <c r="C218" s="257" t="s">
        <v>312</v>
      </c>
      <c r="D218" s="232"/>
      <c r="E218" s="233">
        <v>10.8048</v>
      </c>
      <c r="F218" s="230"/>
      <c r="G218" s="230"/>
      <c r="H218" s="230"/>
      <c r="I218" s="230"/>
      <c r="J218" s="230"/>
      <c r="K218" s="230"/>
      <c r="L218" s="230"/>
      <c r="M218" s="230"/>
      <c r="N218" s="229"/>
      <c r="O218" s="229"/>
      <c r="P218" s="229"/>
      <c r="Q218" s="229"/>
      <c r="R218" s="230"/>
      <c r="S218" s="230"/>
      <c r="T218" s="230"/>
      <c r="U218" s="230"/>
      <c r="V218" s="230"/>
      <c r="W218" s="230"/>
      <c r="X218" s="230"/>
      <c r="Y218" s="230"/>
      <c r="Z218" s="210"/>
      <c r="AA218" s="210"/>
      <c r="AB218" s="210"/>
      <c r="AC218" s="210"/>
      <c r="AD218" s="210"/>
      <c r="AE218" s="210"/>
      <c r="AF218" s="210"/>
      <c r="AG218" s="210" t="s">
        <v>155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ht="22.5" outlineLevel="3" x14ac:dyDescent="0.2">
      <c r="A219" s="227"/>
      <c r="B219" s="228"/>
      <c r="C219" s="257" t="s">
        <v>438</v>
      </c>
      <c r="D219" s="232"/>
      <c r="E219" s="233">
        <v>14.369</v>
      </c>
      <c r="F219" s="230"/>
      <c r="G219" s="230"/>
      <c r="H219" s="230"/>
      <c r="I219" s="230"/>
      <c r="J219" s="230"/>
      <c r="K219" s="230"/>
      <c r="L219" s="230"/>
      <c r="M219" s="230"/>
      <c r="N219" s="229"/>
      <c r="O219" s="229"/>
      <c r="P219" s="229"/>
      <c r="Q219" s="229"/>
      <c r="R219" s="230"/>
      <c r="S219" s="230"/>
      <c r="T219" s="230"/>
      <c r="U219" s="230"/>
      <c r="V219" s="230"/>
      <c r="W219" s="230"/>
      <c r="X219" s="230"/>
      <c r="Y219" s="230"/>
      <c r="Z219" s="210"/>
      <c r="AA219" s="210"/>
      <c r="AB219" s="210"/>
      <c r="AC219" s="210"/>
      <c r="AD219" s="210"/>
      <c r="AE219" s="210"/>
      <c r="AF219" s="210"/>
      <c r="AG219" s="210" t="s">
        <v>155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3" x14ac:dyDescent="0.2">
      <c r="A220" s="227"/>
      <c r="B220" s="228"/>
      <c r="C220" s="257" t="s">
        <v>313</v>
      </c>
      <c r="D220" s="232"/>
      <c r="E220" s="233">
        <v>3.952</v>
      </c>
      <c r="F220" s="230"/>
      <c r="G220" s="230"/>
      <c r="H220" s="230"/>
      <c r="I220" s="230"/>
      <c r="J220" s="230"/>
      <c r="K220" s="230"/>
      <c r="L220" s="230"/>
      <c r="M220" s="230"/>
      <c r="N220" s="229"/>
      <c r="O220" s="229"/>
      <c r="P220" s="229"/>
      <c r="Q220" s="229"/>
      <c r="R220" s="230"/>
      <c r="S220" s="230"/>
      <c r="T220" s="230"/>
      <c r="U220" s="230"/>
      <c r="V220" s="230"/>
      <c r="W220" s="230"/>
      <c r="X220" s="230"/>
      <c r="Y220" s="230"/>
      <c r="Z220" s="210"/>
      <c r="AA220" s="210"/>
      <c r="AB220" s="210"/>
      <c r="AC220" s="210"/>
      <c r="AD220" s="210"/>
      <c r="AE220" s="210"/>
      <c r="AF220" s="210"/>
      <c r="AG220" s="210" t="s">
        <v>155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3" x14ac:dyDescent="0.2">
      <c r="A221" s="227"/>
      <c r="B221" s="228"/>
      <c r="C221" s="257" t="s">
        <v>439</v>
      </c>
      <c r="D221" s="232"/>
      <c r="E221" s="233">
        <v>6.4509999999999996</v>
      </c>
      <c r="F221" s="230"/>
      <c r="G221" s="230"/>
      <c r="H221" s="230"/>
      <c r="I221" s="230"/>
      <c r="J221" s="230"/>
      <c r="K221" s="230"/>
      <c r="L221" s="230"/>
      <c r="M221" s="230"/>
      <c r="N221" s="229"/>
      <c r="O221" s="229"/>
      <c r="P221" s="229"/>
      <c r="Q221" s="229"/>
      <c r="R221" s="230"/>
      <c r="S221" s="230"/>
      <c r="T221" s="230"/>
      <c r="U221" s="230"/>
      <c r="V221" s="230"/>
      <c r="W221" s="230"/>
      <c r="X221" s="230"/>
      <c r="Y221" s="230"/>
      <c r="Z221" s="210"/>
      <c r="AA221" s="210"/>
      <c r="AB221" s="210"/>
      <c r="AC221" s="210"/>
      <c r="AD221" s="210"/>
      <c r="AE221" s="210"/>
      <c r="AF221" s="210"/>
      <c r="AG221" s="210" t="s">
        <v>155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3" x14ac:dyDescent="0.2">
      <c r="A222" s="227"/>
      <c r="B222" s="228"/>
      <c r="C222" s="257" t="s">
        <v>440</v>
      </c>
      <c r="D222" s="232"/>
      <c r="E222" s="233">
        <v>5</v>
      </c>
      <c r="F222" s="230"/>
      <c r="G222" s="230"/>
      <c r="H222" s="230"/>
      <c r="I222" s="230"/>
      <c r="J222" s="230"/>
      <c r="K222" s="230"/>
      <c r="L222" s="230"/>
      <c r="M222" s="230"/>
      <c r="N222" s="229"/>
      <c r="O222" s="229"/>
      <c r="P222" s="229"/>
      <c r="Q222" s="229"/>
      <c r="R222" s="230"/>
      <c r="S222" s="230"/>
      <c r="T222" s="230"/>
      <c r="U222" s="230"/>
      <c r="V222" s="230"/>
      <c r="W222" s="230"/>
      <c r="X222" s="230"/>
      <c r="Y222" s="230"/>
      <c r="Z222" s="210"/>
      <c r="AA222" s="210"/>
      <c r="AB222" s="210"/>
      <c r="AC222" s="210"/>
      <c r="AD222" s="210"/>
      <c r="AE222" s="210"/>
      <c r="AF222" s="210"/>
      <c r="AG222" s="210" t="s">
        <v>155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49">
        <v>93</v>
      </c>
      <c r="B223" s="250" t="s">
        <v>441</v>
      </c>
      <c r="C223" s="258" t="s">
        <v>442</v>
      </c>
      <c r="D223" s="251" t="s">
        <v>179</v>
      </c>
      <c r="E223" s="252">
        <v>60.441000000000003</v>
      </c>
      <c r="F223" s="253"/>
      <c r="G223" s="254">
        <f>ROUND(E223*F223,2)</f>
        <v>0</v>
      </c>
      <c r="H223" s="231"/>
      <c r="I223" s="230">
        <f>ROUND(E223*H223,2)</f>
        <v>0</v>
      </c>
      <c r="J223" s="231"/>
      <c r="K223" s="230">
        <f>ROUND(E223*J223,2)</f>
        <v>0</v>
      </c>
      <c r="L223" s="230">
        <v>21</v>
      </c>
      <c r="M223" s="230">
        <f>G223*(1+L223/100)</f>
        <v>0</v>
      </c>
      <c r="N223" s="229">
        <v>3.6800000000000001E-3</v>
      </c>
      <c r="O223" s="229">
        <f>ROUND(E223*N223,2)</f>
        <v>0.22</v>
      </c>
      <c r="P223" s="229">
        <v>0</v>
      </c>
      <c r="Q223" s="229">
        <f>ROUND(E223*P223,2)</f>
        <v>0</v>
      </c>
      <c r="R223" s="230"/>
      <c r="S223" s="230" t="s">
        <v>150</v>
      </c>
      <c r="T223" s="230" t="s">
        <v>150</v>
      </c>
      <c r="U223" s="230">
        <v>0.38500000000000001</v>
      </c>
      <c r="V223" s="230">
        <f>ROUND(E223*U223,2)</f>
        <v>23.27</v>
      </c>
      <c r="W223" s="230"/>
      <c r="X223" s="230" t="s">
        <v>151</v>
      </c>
      <c r="Y223" s="230" t="s">
        <v>152</v>
      </c>
      <c r="Z223" s="210"/>
      <c r="AA223" s="210"/>
      <c r="AB223" s="210"/>
      <c r="AC223" s="210"/>
      <c r="AD223" s="210"/>
      <c r="AE223" s="210"/>
      <c r="AF223" s="210"/>
      <c r="AG223" s="210" t="s">
        <v>153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ht="22.5" outlineLevel="1" x14ac:dyDescent="0.2">
      <c r="A224" s="243">
        <v>94</v>
      </c>
      <c r="B224" s="244" t="s">
        <v>443</v>
      </c>
      <c r="C224" s="256" t="s">
        <v>444</v>
      </c>
      <c r="D224" s="245" t="s">
        <v>205</v>
      </c>
      <c r="E224" s="246">
        <v>35.67</v>
      </c>
      <c r="F224" s="247"/>
      <c r="G224" s="248">
        <f>ROUND(E224*F224,2)</f>
        <v>0</v>
      </c>
      <c r="H224" s="231"/>
      <c r="I224" s="230">
        <f>ROUND(E224*H224,2)</f>
        <v>0</v>
      </c>
      <c r="J224" s="231"/>
      <c r="K224" s="230">
        <f>ROUND(E224*J224,2)</f>
        <v>0</v>
      </c>
      <c r="L224" s="230">
        <v>21</v>
      </c>
      <c r="M224" s="230">
        <f>G224*(1+L224/100)</f>
        <v>0</v>
      </c>
      <c r="N224" s="229">
        <v>3.2000000000000003E-4</v>
      </c>
      <c r="O224" s="229">
        <f>ROUND(E224*N224,2)</f>
        <v>0.01</v>
      </c>
      <c r="P224" s="229">
        <v>0</v>
      </c>
      <c r="Q224" s="229">
        <f>ROUND(E224*P224,2)</f>
        <v>0</v>
      </c>
      <c r="R224" s="230"/>
      <c r="S224" s="230" t="s">
        <v>150</v>
      </c>
      <c r="T224" s="230" t="s">
        <v>150</v>
      </c>
      <c r="U224" s="230">
        <v>0.11</v>
      </c>
      <c r="V224" s="230">
        <f>ROUND(E224*U224,2)</f>
        <v>3.92</v>
      </c>
      <c r="W224" s="230"/>
      <c r="X224" s="230" t="s">
        <v>151</v>
      </c>
      <c r="Y224" s="230" t="s">
        <v>152</v>
      </c>
      <c r="Z224" s="210"/>
      <c r="AA224" s="210"/>
      <c r="AB224" s="210"/>
      <c r="AC224" s="210"/>
      <c r="AD224" s="210"/>
      <c r="AE224" s="210"/>
      <c r="AF224" s="210"/>
      <c r="AG224" s="210" t="s">
        <v>153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2" x14ac:dyDescent="0.2">
      <c r="A225" s="227"/>
      <c r="B225" s="228"/>
      <c r="C225" s="257" t="s">
        <v>445</v>
      </c>
      <c r="D225" s="232"/>
      <c r="E225" s="233">
        <v>11.65</v>
      </c>
      <c r="F225" s="230"/>
      <c r="G225" s="230"/>
      <c r="H225" s="230"/>
      <c r="I225" s="230"/>
      <c r="J225" s="230"/>
      <c r="K225" s="230"/>
      <c r="L225" s="230"/>
      <c r="M225" s="230"/>
      <c r="N225" s="229"/>
      <c r="O225" s="229"/>
      <c r="P225" s="229"/>
      <c r="Q225" s="229"/>
      <c r="R225" s="230"/>
      <c r="S225" s="230"/>
      <c r="T225" s="230"/>
      <c r="U225" s="230"/>
      <c r="V225" s="230"/>
      <c r="W225" s="230"/>
      <c r="X225" s="230"/>
      <c r="Y225" s="230"/>
      <c r="Z225" s="210"/>
      <c r="AA225" s="210"/>
      <c r="AB225" s="210"/>
      <c r="AC225" s="210"/>
      <c r="AD225" s="210"/>
      <c r="AE225" s="210"/>
      <c r="AF225" s="210"/>
      <c r="AG225" s="210" t="s">
        <v>155</v>
      </c>
      <c r="AH225" s="210">
        <v>0</v>
      </c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3" x14ac:dyDescent="0.2">
      <c r="A226" s="227"/>
      <c r="B226" s="228"/>
      <c r="C226" s="257" t="s">
        <v>446</v>
      </c>
      <c r="D226" s="232"/>
      <c r="E226" s="233">
        <v>16.920000000000002</v>
      </c>
      <c r="F226" s="230"/>
      <c r="G226" s="230"/>
      <c r="H226" s="230"/>
      <c r="I226" s="230"/>
      <c r="J226" s="230"/>
      <c r="K226" s="230"/>
      <c r="L226" s="230"/>
      <c r="M226" s="230"/>
      <c r="N226" s="229"/>
      <c r="O226" s="229"/>
      <c r="P226" s="229"/>
      <c r="Q226" s="229"/>
      <c r="R226" s="230"/>
      <c r="S226" s="230"/>
      <c r="T226" s="230"/>
      <c r="U226" s="230"/>
      <c r="V226" s="230"/>
      <c r="W226" s="230"/>
      <c r="X226" s="230"/>
      <c r="Y226" s="230"/>
      <c r="Z226" s="210"/>
      <c r="AA226" s="210"/>
      <c r="AB226" s="210"/>
      <c r="AC226" s="210"/>
      <c r="AD226" s="210"/>
      <c r="AE226" s="210"/>
      <c r="AF226" s="210"/>
      <c r="AG226" s="210" t="s">
        <v>155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3" x14ac:dyDescent="0.2">
      <c r="A227" s="227"/>
      <c r="B227" s="228"/>
      <c r="C227" s="257" t="s">
        <v>447</v>
      </c>
      <c r="D227" s="232"/>
      <c r="E227" s="233">
        <v>7.1</v>
      </c>
      <c r="F227" s="230"/>
      <c r="G227" s="230"/>
      <c r="H227" s="230"/>
      <c r="I227" s="230"/>
      <c r="J227" s="230"/>
      <c r="K227" s="230"/>
      <c r="L227" s="230"/>
      <c r="M227" s="230"/>
      <c r="N227" s="229"/>
      <c r="O227" s="229"/>
      <c r="P227" s="229"/>
      <c r="Q227" s="229"/>
      <c r="R227" s="230"/>
      <c r="S227" s="230"/>
      <c r="T227" s="230"/>
      <c r="U227" s="230"/>
      <c r="V227" s="230"/>
      <c r="W227" s="230"/>
      <c r="X227" s="230"/>
      <c r="Y227" s="230"/>
      <c r="Z227" s="210"/>
      <c r="AA227" s="210"/>
      <c r="AB227" s="210"/>
      <c r="AC227" s="210"/>
      <c r="AD227" s="210"/>
      <c r="AE227" s="210"/>
      <c r="AF227" s="210"/>
      <c r="AG227" s="210" t="s">
        <v>155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ht="22.5" outlineLevel="1" x14ac:dyDescent="0.2">
      <c r="A228" s="243">
        <v>95</v>
      </c>
      <c r="B228" s="244" t="s">
        <v>448</v>
      </c>
      <c r="C228" s="256" t="s">
        <v>449</v>
      </c>
      <c r="D228" s="245" t="s">
        <v>205</v>
      </c>
      <c r="E228" s="246">
        <v>20.6</v>
      </c>
      <c r="F228" s="247"/>
      <c r="G228" s="248">
        <f>ROUND(E228*F228,2)</f>
        <v>0</v>
      </c>
      <c r="H228" s="231"/>
      <c r="I228" s="230">
        <f>ROUND(E228*H228,2)</f>
        <v>0</v>
      </c>
      <c r="J228" s="231"/>
      <c r="K228" s="230">
        <f>ROUND(E228*J228,2)</f>
        <v>0</v>
      </c>
      <c r="L228" s="230">
        <v>21</v>
      </c>
      <c r="M228" s="230">
        <f>G228*(1+L228/100)</f>
        <v>0</v>
      </c>
      <c r="N228" s="229">
        <v>3.2000000000000003E-4</v>
      </c>
      <c r="O228" s="229">
        <f>ROUND(E228*N228,2)</f>
        <v>0.01</v>
      </c>
      <c r="P228" s="229">
        <v>0</v>
      </c>
      <c r="Q228" s="229">
        <f>ROUND(E228*P228,2)</f>
        <v>0</v>
      </c>
      <c r="R228" s="230"/>
      <c r="S228" s="230" t="s">
        <v>150</v>
      </c>
      <c r="T228" s="230" t="s">
        <v>150</v>
      </c>
      <c r="U228" s="230">
        <v>0.14000000000000001</v>
      </c>
      <c r="V228" s="230">
        <f>ROUND(E228*U228,2)</f>
        <v>2.88</v>
      </c>
      <c r="W228" s="230"/>
      <c r="X228" s="230" t="s">
        <v>151</v>
      </c>
      <c r="Y228" s="230" t="s">
        <v>152</v>
      </c>
      <c r="Z228" s="210"/>
      <c r="AA228" s="210"/>
      <c r="AB228" s="210"/>
      <c r="AC228" s="210"/>
      <c r="AD228" s="210"/>
      <c r="AE228" s="210"/>
      <c r="AF228" s="210"/>
      <c r="AG228" s="210" t="s">
        <v>153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2" x14ac:dyDescent="0.2">
      <c r="A229" s="227"/>
      <c r="B229" s="228"/>
      <c r="C229" s="257" t="s">
        <v>450</v>
      </c>
      <c r="D229" s="232"/>
      <c r="E229" s="233">
        <v>6.6</v>
      </c>
      <c r="F229" s="230"/>
      <c r="G229" s="230"/>
      <c r="H229" s="230"/>
      <c r="I229" s="230"/>
      <c r="J229" s="230"/>
      <c r="K229" s="230"/>
      <c r="L229" s="230"/>
      <c r="M229" s="230"/>
      <c r="N229" s="229"/>
      <c r="O229" s="229"/>
      <c r="P229" s="229"/>
      <c r="Q229" s="229"/>
      <c r="R229" s="230"/>
      <c r="S229" s="230"/>
      <c r="T229" s="230"/>
      <c r="U229" s="230"/>
      <c r="V229" s="230"/>
      <c r="W229" s="230"/>
      <c r="X229" s="230"/>
      <c r="Y229" s="230"/>
      <c r="Z229" s="210"/>
      <c r="AA229" s="210"/>
      <c r="AB229" s="210"/>
      <c r="AC229" s="210"/>
      <c r="AD229" s="210"/>
      <c r="AE229" s="210"/>
      <c r="AF229" s="210"/>
      <c r="AG229" s="210" t="s">
        <v>155</v>
      </c>
      <c r="AH229" s="210">
        <v>0</v>
      </c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3" x14ac:dyDescent="0.2">
      <c r="A230" s="227"/>
      <c r="B230" s="228"/>
      <c r="C230" s="257" t="s">
        <v>451</v>
      </c>
      <c r="D230" s="232"/>
      <c r="E230" s="233">
        <v>8.6999999999999993</v>
      </c>
      <c r="F230" s="230"/>
      <c r="G230" s="230"/>
      <c r="H230" s="230"/>
      <c r="I230" s="230"/>
      <c r="J230" s="230"/>
      <c r="K230" s="230"/>
      <c r="L230" s="230"/>
      <c r="M230" s="230"/>
      <c r="N230" s="229"/>
      <c r="O230" s="229"/>
      <c r="P230" s="229"/>
      <c r="Q230" s="229"/>
      <c r="R230" s="230"/>
      <c r="S230" s="230"/>
      <c r="T230" s="230"/>
      <c r="U230" s="230"/>
      <c r="V230" s="230"/>
      <c r="W230" s="230"/>
      <c r="X230" s="230"/>
      <c r="Y230" s="230"/>
      <c r="Z230" s="210"/>
      <c r="AA230" s="210"/>
      <c r="AB230" s="210"/>
      <c r="AC230" s="210"/>
      <c r="AD230" s="210"/>
      <c r="AE230" s="210"/>
      <c r="AF230" s="210"/>
      <c r="AG230" s="210" t="s">
        <v>155</v>
      </c>
      <c r="AH230" s="210">
        <v>0</v>
      </c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3" x14ac:dyDescent="0.2">
      <c r="A231" s="227"/>
      <c r="B231" s="228"/>
      <c r="C231" s="257" t="s">
        <v>452</v>
      </c>
      <c r="D231" s="232"/>
      <c r="E231" s="233">
        <v>5.3</v>
      </c>
      <c r="F231" s="230"/>
      <c r="G231" s="230"/>
      <c r="H231" s="230"/>
      <c r="I231" s="230"/>
      <c r="J231" s="230"/>
      <c r="K231" s="230"/>
      <c r="L231" s="230"/>
      <c r="M231" s="230"/>
      <c r="N231" s="229"/>
      <c r="O231" s="229"/>
      <c r="P231" s="229"/>
      <c r="Q231" s="229"/>
      <c r="R231" s="230"/>
      <c r="S231" s="230"/>
      <c r="T231" s="230"/>
      <c r="U231" s="230"/>
      <c r="V231" s="230"/>
      <c r="W231" s="230"/>
      <c r="X231" s="230"/>
      <c r="Y231" s="230"/>
      <c r="Z231" s="210"/>
      <c r="AA231" s="210"/>
      <c r="AB231" s="210"/>
      <c r="AC231" s="210"/>
      <c r="AD231" s="210"/>
      <c r="AE231" s="210"/>
      <c r="AF231" s="210"/>
      <c r="AG231" s="210" t="s">
        <v>155</v>
      </c>
      <c r="AH231" s="210">
        <v>0</v>
      </c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49">
        <v>96</v>
      </c>
      <c r="B232" s="250" t="s">
        <v>453</v>
      </c>
      <c r="C232" s="258" t="s">
        <v>454</v>
      </c>
      <c r="D232" s="251" t="s">
        <v>191</v>
      </c>
      <c r="E232" s="252">
        <v>0.39865</v>
      </c>
      <c r="F232" s="253"/>
      <c r="G232" s="254">
        <f>ROUND(E232*F232,2)</f>
        <v>0</v>
      </c>
      <c r="H232" s="231"/>
      <c r="I232" s="230">
        <f>ROUND(E232*H232,2)</f>
        <v>0</v>
      </c>
      <c r="J232" s="231"/>
      <c r="K232" s="230">
        <f>ROUND(E232*J232,2)</f>
        <v>0</v>
      </c>
      <c r="L232" s="230">
        <v>21</v>
      </c>
      <c r="M232" s="230">
        <f>G232*(1+L232/100)</f>
        <v>0</v>
      </c>
      <c r="N232" s="229">
        <v>0</v>
      </c>
      <c r="O232" s="229">
        <f>ROUND(E232*N232,2)</f>
        <v>0</v>
      </c>
      <c r="P232" s="229">
        <v>0</v>
      </c>
      <c r="Q232" s="229">
        <f>ROUND(E232*P232,2)</f>
        <v>0</v>
      </c>
      <c r="R232" s="230"/>
      <c r="S232" s="230" t="s">
        <v>150</v>
      </c>
      <c r="T232" s="230" t="s">
        <v>150</v>
      </c>
      <c r="U232" s="230">
        <v>1.5669999999999999</v>
      </c>
      <c r="V232" s="230">
        <f>ROUND(E232*U232,2)</f>
        <v>0.62</v>
      </c>
      <c r="W232" s="230"/>
      <c r="X232" s="230" t="s">
        <v>425</v>
      </c>
      <c r="Y232" s="230" t="s">
        <v>152</v>
      </c>
      <c r="Z232" s="210"/>
      <c r="AA232" s="210"/>
      <c r="AB232" s="210"/>
      <c r="AC232" s="210"/>
      <c r="AD232" s="210"/>
      <c r="AE232" s="210"/>
      <c r="AF232" s="210"/>
      <c r="AG232" s="210" t="s">
        <v>426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x14ac:dyDescent="0.2">
      <c r="A233" s="236" t="s">
        <v>145</v>
      </c>
      <c r="B233" s="237" t="s">
        <v>86</v>
      </c>
      <c r="C233" s="255" t="s">
        <v>87</v>
      </c>
      <c r="D233" s="238"/>
      <c r="E233" s="239"/>
      <c r="F233" s="240"/>
      <c r="G233" s="241">
        <f>SUMIF(AG234:AG240,"&lt;&gt;NOR",G234:G240)</f>
        <v>0</v>
      </c>
      <c r="H233" s="235"/>
      <c r="I233" s="235">
        <f>SUM(I234:I240)</f>
        <v>0</v>
      </c>
      <c r="J233" s="235"/>
      <c r="K233" s="235">
        <f>SUM(K234:K240)</f>
        <v>0</v>
      </c>
      <c r="L233" s="235"/>
      <c r="M233" s="235">
        <f>SUM(M234:M240)</f>
        <v>0</v>
      </c>
      <c r="N233" s="234"/>
      <c r="O233" s="234">
        <f>SUM(O234:O240)</f>
        <v>0.06</v>
      </c>
      <c r="P233" s="234"/>
      <c r="Q233" s="234">
        <f>SUM(Q234:Q240)</f>
        <v>0</v>
      </c>
      <c r="R233" s="235"/>
      <c r="S233" s="235"/>
      <c r="T233" s="235"/>
      <c r="U233" s="235"/>
      <c r="V233" s="235">
        <f>SUM(V234:V240)</f>
        <v>2.02</v>
      </c>
      <c r="W233" s="235"/>
      <c r="X233" s="235"/>
      <c r="Y233" s="235"/>
      <c r="AG233" t="s">
        <v>146</v>
      </c>
    </row>
    <row r="234" spans="1:60" ht="22.5" outlineLevel="1" x14ac:dyDescent="0.2">
      <c r="A234" s="243">
        <v>97</v>
      </c>
      <c r="B234" s="244" t="s">
        <v>455</v>
      </c>
      <c r="C234" s="256" t="s">
        <v>456</v>
      </c>
      <c r="D234" s="245" t="s">
        <v>179</v>
      </c>
      <c r="E234" s="246">
        <v>23.893149999999999</v>
      </c>
      <c r="F234" s="247"/>
      <c r="G234" s="248">
        <f>ROUND(E234*F234,2)</f>
        <v>0</v>
      </c>
      <c r="H234" s="231"/>
      <c r="I234" s="230">
        <f>ROUND(E234*H234,2)</f>
        <v>0</v>
      </c>
      <c r="J234" s="231"/>
      <c r="K234" s="230">
        <f>ROUND(E234*J234,2)</f>
        <v>0</v>
      </c>
      <c r="L234" s="230">
        <v>21</v>
      </c>
      <c r="M234" s="230">
        <f>G234*(1+L234/100)</f>
        <v>0</v>
      </c>
      <c r="N234" s="229">
        <v>0</v>
      </c>
      <c r="O234" s="229">
        <f>ROUND(E234*N234,2)</f>
        <v>0</v>
      </c>
      <c r="P234" s="229">
        <v>0</v>
      </c>
      <c r="Q234" s="229">
        <f>ROUND(E234*P234,2)</f>
        <v>0</v>
      </c>
      <c r="R234" s="230"/>
      <c r="S234" s="230" t="s">
        <v>150</v>
      </c>
      <c r="T234" s="230" t="s">
        <v>150</v>
      </c>
      <c r="U234" s="230">
        <v>0.08</v>
      </c>
      <c r="V234" s="230">
        <f>ROUND(E234*U234,2)</f>
        <v>1.91</v>
      </c>
      <c r="W234" s="230"/>
      <c r="X234" s="230" t="s">
        <v>151</v>
      </c>
      <c r="Y234" s="230" t="s">
        <v>152</v>
      </c>
      <c r="Z234" s="210"/>
      <c r="AA234" s="210"/>
      <c r="AB234" s="210"/>
      <c r="AC234" s="210"/>
      <c r="AD234" s="210"/>
      <c r="AE234" s="210"/>
      <c r="AF234" s="210"/>
      <c r="AG234" s="210" t="s">
        <v>153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2" x14ac:dyDescent="0.2">
      <c r="A235" s="227"/>
      <c r="B235" s="228"/>
      <c r="C235" s="257" t="s">
        <v>311</v>
      </c>
      <c r="D235" s="232"/>
      <c r="E235" s="233">
        <v>9.1363500000000002</v>
      </c>
      <c r="F235" s="230"/>
      <c r="G235" s="230"/>
      <c r="H235" s="230"/>
      <c r="I235" s="230"/>
      <c r="J235" s="230"/>
      <c r="K235" s="230"/>
      <c r="L235" s="230"/>
      <c r="M235" s="230"/>
      <c r="N235" s="229"/>
      <c r="O235" s="229"/>
      <c r="P235" s="229"/>
      <c r="Q235" s="229"/>
      <c r="R235" s="230"/>
      <c r="S235" s="230"/>
      <c r="T235" s="230"/>
      <c r="U235" s="230"/>
      <c r="V235" s="230"/>
      <c r="W235" s="230"/>
      <c r="X235" s="230"/>
      <c r="Y235" s="230"/>
      <c r="Z235" s="210"/>
      <c r="AA235" s="210"/>
      <c r="AB235" s="210"/>
      <c r="AC235" s="210"/>
      <c r="AD235" s="210"/>
      <c r="AE235" s="210"/>
      <c r="AF235" s="210"/>
      <c r="AG235" s="210" t="s">
        <v>155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3" x14ac:dyDescent="0.2">
      <c r="A236" s="227"/>
      <c r="B236" s="228"/>
      <c r="C236" s="257" t="s">
        <v>312</v>
      </c>
      <c r="D236" s="232"/>
      <c r="E236" s="233">
        <v>10.8048</v>
      </c>
      <c r="F236" s="230"/>
      <c r="G236" s="230"/>
      <c r="H236" s="230"/>
      <c r="I236" s="230"/>
      <c r="J236" s="230"/>
      <c r="K236" s="230"/>
      <c r="L236" s="230"/>
      <c r="M236" s="230"/>
      <c r="N236" s="229"/>
      <c r="O236" s="229"/>
      <c r="P236" s="229"/>
      <c r="Q236" s="229"/>
      <c r="R236" s="230"/>
      <c r="S236" s="230"/>
      <c r="T236" s="230"/>
      <c r="U236" s="230"/>
      <c r="V236" s="230"/>
      <c r="W236" s="230"/>
      <c r="X236" s="230"/>
      <c r="Y236" s="230"/>
      <c r="Z236" s="210"/>
      <c r="AA236" s="210"/>
      <c r="AB236" s="210"/>
      <c r="AC236" s="210"/>
      <c r="AD236" s="210"/>
      <c r="AE236" s="210"/>
      <c r="AF236" s="210"/>
      <c r="AG236" s="210" t="s">
        <v>155</v>
      </c>
      <c r="AH236" s="210">
        <v>0</v>
      </c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3" x14ac:dyDescent="0.2">
      <c r="A237" s="227"/>
      <c r="B237" s="228"/>
      <c r="C237" s="257" t="s">
        <v>313</v>
      </c>
      <c r="D237" s="232"/>
      <c r="E237" s="233">
        <v>3.952</v>
      </c>
      <c r="F237" s="230"/>
      <c r="G237" s="230"/>
      <c r="H237" s="230"/>
      <c r="I237" s="230"/>
      <c r="J237" s="230"/>
      <c r="K237" s="230"/>
      <c r="L237" s="230"/>
      <c r="M237" s="230"/>
      <c r="N237" s="229"/>
      <c r="O237" s="229"/>
      <c r="P237" s="229"/>
      <c r="Q237" s="229"/>
      <c r="R237" s="230"/>
      <c r="S237" s="230"/>
      <c r="T237" s="230"/>
      <c r="U237" s="230"/>
      <c r="V237" s="230"/>
      <c r="W237" s="230"/>
      <c r="X237" s="230"/>
      <c r="Y237" s="230"/>
      <c r="Z237" s="210"/>
      <c r="AA237" s="210"/>
      <c r="AB237" s="210"/>
      <c r="AC237" s="210"/>
      <c r="AD237" s="210"/>
      <c r="AE237" s="210"/>
      <c r="AF237" s="210"/>
      <c r="AG237" s="210" t="s">
        <v>155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43">
        <v>98</v>
      </c>
      <c r="B238" s="244" t="s">
        <v>457</v>
      </c>
      <c r="C238" s="256" t="s">
        <v>458</v>
      </c>
      <c r="D238" s="245" t="s">
        <v>149</v>
      </c>
      <c r="E238" s="246">
        <v>2.43709</v>
      </c>
      <c r="F238" s="247"/>
      <c r="G238" s="248">
        <f>ROUND(E238*F238,2)</f>
        <v>0</v>
      </c>
      <c r="H238" s="231"/>
      <c r="I238" s="230">
        <f>ROUND(E238*H238,2)</f>
        <v>0</v>
      </c>
      <c r="J238" s="231"/>
      <c r="K238" s="230">
        <f>ROUND(E238*J238,2)</f>
        <v>0</v>
      </c>
      <c r="L238" s="230">
        <v>21</v>
      </c>
      <c r="M238" s="230">
        <f>G238*(1+L238/100)</f>
        <v>0</v>
      </c>
      <c r="N238" s="229">
        <v>2.5000000000000001E-2</v>
      </c>
      <c r="O238" s="229">
        <f>ROUND(E238*N238,2)</f>
        <v>0.06</v>
      </c>
      <c r="P238" s="229">
        <v>0</v>
      </c>
      <c r="Q238" s="229">
        <f>ROUND(E238*P238,2)</f>
        <v>0</v>
      </c>
      <c r="R238" s="230" t="s">
        <v>234</v>
      </c>
      <c r="S238" s="230" t="s">
        <v>150</v>
      </c>
      <c r="T238" s="230" t="s">
        <v>150</v>
      </c>
      <c r="U238" s="230">
        <v>0</v>
      </c>
      <c r="V238" s="230">
        <f>ROUND(E238*U238,2)</f>
        <v>0</v>
      </c>
      <c r="W238" s="230"/>
      <c r="X238" s="230" t="s">
        <v>235</v>
      </c>
      <c r="Y238" s="230" t="s">
        <v>152</v>
      </c>
      <c r="Z238" s="210"/>
      <c r="AA238" s="210"/>
      <c r="AB238" s="210"/>
      <c r="AC238" s="210"/>
      <c r="AD238" s="210"/>
      <c r="AE238" s="210"/>
      <c r="AF238" s="210"/>
      <c r="AG238" s="210" t="s">
        <v>236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2" x14ac:dyDescent="0.2">
      <c r="A239" s="227"/>
      <c r="B239" s="228"/>
      <c r="C239" s="257" t="s">
        <v>459</v>
      </c>
      <c r="D239" s="232"/>
      <c r="E239" s="233">
        <v>2.43709</v>
      </c>
      <c r="F239" s="230"/>
      <c r="G239" s="230"/>
      <c r="H239" s="230"/>
      <c r="I239" s="230"/>
      <c r="J239" s="230"/>
      <c r="K239" s="230"/>
      <c r="L239" s="230"/>
      <c r="M239" s="230"/>
      <c r="N239" s="229"/>
      <c r="O239" s="229"/>
      <c r="P239" s="229"/>
      <c r="Q239" s="229"/>
      <c r="R239" s="230"/>
      <c r="S239" s="230"/>
      <c r="T239" s="230"/>
      <c r="U239" s="230"/>
      <c r="V239" s="230"/>
      <c r="W239" s="230"/>
      <c r="X239" s="230"/>
      <c r="Y239" s="230"/>
      <c r="Z239" s="210"/>
      <c r="AA239" s="210"/>
      <c r="AB239" s="210"/>
      <c r="AC239" s="210"/>
      <c r="AD239" s="210"/>
      <c r="AE239" s="210"/>
      <c r="AF239" s="210"/>
      <c r="AG239" s="210" t="s">
        <v>155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49">
        <v>99</v>
      </c>
      <c r="B240" s="250" t="s">
        <v>460</v>
      </c>
      <c r="C240" s="258" t="s">
        <v>461</v>
      </c>
      <c r="D240" s="251" t="s">
        <v>191</v>
      </c>
      <c r="E240" s="252">
        <v>6.0929999999999998E-2</v>
      </c>
      <c r="F240" s="253"/>
      <c r="G240" s="254">
        <f>ROUND(E240*F240,2)</f>
        <v>0</v>
      </c>
      <c r="H240" s="231"/>
      <c r="I240" s="230">
        <f>ROUND(E240*H240,2)</f>
        <v>0</v>
      </c>
      <c r="J240" s="231"/>
      <c r="K240" s="230">
        <f>ROUND(E240*J240,2)</f>
        <v>0</v>
      </c>
      <c r="L240" s="230">
        <v>21</v>
      </c>
      <c r="M240" s="230">
        <f>G240*(1+L240/100)</f>
        <v>0</v>
      </c>
      <c r="N240" s="229">
        <v>0</v>
      </c>
      <c r="O240" s="229">
        <f>ROUND(E240*N240,2)</f>
        <v>0</v>
      </c>
      <c r="P240" s="229">
        <v>0</v>
      </c>
      <c r="Q240" s="229">
        <f>ROUND(E240*P240,2)</f>
        <v>0</v>
      </c>
      <c r="R240" s="230"/>
      <c r="S240" s="230" t="s">
        <v>150</v>
      </c>
      <c r="T240" s="230" t="s">
        <v>150</v>
      </c>
      <c r="U240" s="230">
        <v>1.74</v>
      </c>
      <c r="V240" s="230">
        <f>ROUND(E240*U240,2)</f>
        <v>0.11</v>
      </c>
      <c r="W240" s="230"/>
      <c r="X240" s="230" t="s">
        <v>425</v>
      </c>
      <c r="Y240" s="230" t="s">
        <v>152</v>
      </c>
      <c r="Z240" s="210"/>
      <c r="AA240" s="210"/>
      <c r="AB240" s="210"/>
      <c r="AC240" s="210"/>
      <c r="AD240" s="210"/>
      <c r="AE240" s="210"/>
      <c r="AF240" s="210"/>
      <c r="AG240" s="210" t="s">
        <v>426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x14ac:dyDescent="0.2">
      <c r="A241" s="236" t="s">
        <v>145</v>
      </c>
      <c r="B241" s="237" t="s">
        <v>92</v>
      </c>
      <c r="C241" s="255" t="s">
        <v>93</v>
      </c>
      <c r="D241" s="238"/>
      <c r="E241" s="239"/>
      <c r="F241" s="240"/>
      <c r="G241" s="241">
        <f>SUMIF(AG242:AG249,"&lt;&gt;NOR",G242:G249)</f>
        <v>0</v>
      </c>
      <c r="H241" s="235"/>
      <c r="I241" s="235">
        <f>SUM(I242:I249)</f>
        <v>0</v>
      </c>
      <c r="J241" s="235"/>
      <c r="K241" s="235">
        <f>SUM(K242:K249)</f>
        <v>0</v>
      </c>
      <c r="L241" s="235"/>
      <c r="M241" s="235">
        <f>SUM(M242:M249)</f>
        <v>0</v>
      </c>
      <c r="N241" s="234"/>
      <c r="O241" s="234">
        <f>SUM(O242:O249)</f>
        <v>0</v>
      </c>
      <c r="P241" s="234"/>
      <c r="Q241" s="234">
        <f>SUM(Q242:Q249)</f>
        <v>0.45000000000000007</v>
      </c>
      <c r="R241" s="235"/>
      <c r="S241" s="235"/>
      <c r="T241" s="235"/>
      <c r="U241" s="235"/>
      <c r="V241" s="235">
        <f>SUM(V242:V249)</f>
        <v>10.340000000000002</v>
      </c>
      <c r="W241" s="235"/>
      <c r="X241" s="235"/>
      <c r="Y241" s="235"/>
      <c r="AG241" t="s">
        <v>146</v>
      </c>
    </row>
    <row r="242" spans="1:60" outlineLevel="1" x14ac:dyDescent="0.2">
      <c r="A242" s="249">
        <v>100</v>
      </c>
      <c r="B242" s="250" t="s">
        <v>462</v>
      </c>
      <c r="C242" s="258" t="s">
        <v>463</v>
      </c>
      <c r="D242" s="251" t="s">
        <v>464</v>
      </c>
      <c r="E242" s="252">
        <v>5</v>
      </c>
      <c r="F242" s="253"/>
      <c r="G242" s="254">
        <f>ROUND(E242*F242,2)</f>
        <v>0</v>
      </c>
      <c r="H242" s="231"/>
      <c r="I242" s="230">
        <f>ROUND(E242*H242,2)</f>
        <v>0</v>
      </c>
      <c r="J242" s="231"/>
      <c r="K242" s="230">
        <f>ROUND(E242*J242,2)</f>
        <v>0</v>
      </c>
      <c r="L242" s="230">
        <v>21</v>
      </c>
      <c r="M242" s="230">
        <f>G242*(1+L242/100)</f>
        <v>0</v>
      </c>
      <c r="N242" s="229">
        <v>0</v>
      </c>
      <c r="O242" s="229">
        <f>ROUND(E242*N242,2)</f>
        <v>0</v>
      </c>
      <c r="P242" s="229">
        <v>1.933E-2</v>
      </c>
      <c r="Q242" s="229">
        <f>ROUND(E242*P242,2)</f>
        <v>0.1</v>
      </c>
      <c r="R242" s="230"/>
      <c r="S242" s="230" t="s">
        <v>150</v>
      </c>
      <c r="T242" s="230" t="s">
        <v>150</v>
      </c>
      <c r="U242" s="230">
        <v>0.59</v>
      </c>
      <c r="V242" s="230">
        <f>ROUND(E242*U242,2)</f>
        <v>2.95</v>
      </c>
      <c r="W242" s="230"/>
      <c r="X242" s="230" t="s">
        <v>151</v>
      </c>
      <c r="Y242" s="230" t="s">
        <v>152</v>
      </c>
      <c r="Z242" s="210"/>
      <c r="AA242" s="210"/>
      <c r="AB242" s="210"/>
      <c r="AC242" s="210"/>
      <c r="AD242" s="210"/>
      <c r="AE242" s="210"/>
      <c r="AF242" s="210"/>
      <c r="AG242" s="210" t="s">
        <v>153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49">
        <v>101</v>
      </c>
      <c r="B243" s="250" t="s">
        <v>465</v>
      </c>
      <c r="C243" s="258" t="s">
        <v>466</v>
      </c>
      <c r="D243" s="251" t="s">
        <v>464</v>
      </c>
      <c r="E243" s="252">
        <v>6</v>
      </c>
      <c r="F243" s="253"/>
      <c r="G243" s="254">
        <f>ROUND(E243*F243,2)</f>
        <v>0</v>
      </c>
      <c r="H243" s="231"/>
      <c r="I243" s="230">
        <f>ROUND(E243*H243,2)</f>
        <v>0</v>
      </c>
      <c r="J243" s="231"/>
      <c r="K243" s="230">
        <f>ROUND(E243*J243,2)</f>
        <v>0</v>
      </c>
      <c r="L243" s="230">
        <v>21</v>
      </c>
      <c r="M243" s="230">
        <f>G243*(1+L243/100)</f>
        <v>0</v>
      </c>
      <c r="N243" s="229">
        <v>0</v>
      </c>
      <c r="O243" s="229">
        <f>ROUND(E243*N243,2)</f>
        <v>0</v>
      </c>
      <c r="P243" s="229">
        <v>1.107E-2</v>
      </c>
      <c r="Q243" s="229">
        <f>ROUND(E243*P243,2)</f>
        <v>7.0000000000000007E-2</v>
      </c>
      <c r="R243" s="230"/>
      <c r="S243" s="230" t="s">
        <v>150</v>
      </c>
      <c r="T243" s="230" t="s">
        <v>150</v>
      </c>
      <c r="U243" s="230">
        <v>0.22700000000000001</v>
      </c>
      <c r="V243" s="230">
        <f>ROUND(E243*U243,2)</f>
        <v>1.36</v>
      </c>
      <c r="W243" s="230"/>
      <c r="X243" s="230" t="s">
        <v>151</v>
      </c>
      <c r="Y243" s="230" t="s">
        <v>152</v>
      </c>
      <c r="Z243" s="210"/>
      <c r="AA243" s="210"/>
      <c r="AB243" s="210"/>
      <c r="AC243" s="210"/>
      <c r="AD243" s="210"/>
      <c r="AE243" s="210"/>
      <c r="AF243" s="210"/>
      <c r="AG243" s="210" t="s">
        <v>153</v>
      </c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49">
        <v>102</v>
      </c>
      <c r="B244" s="250" t="s">
        <v>467</v>
      </c>
      <c r="C244" s="258" t="s">
        <v>468</v>
      </c>
      <c r="D244" s="251" t="s">
        <v>464</v>
      </c>
      <c r="E244" s="252">
        <v>4</v>
      </c>
      <c r="F244" s="253"/>
      <c r="G244" s="254">
        <f>ROUND(E244*F244,2)</f>
        <v>0</v>
      </c>
      <c r="H244" s="231"/>
      <c r="I244" s="230">
        <f>ROUND(E244*H244,2)</f>
        <v>0</v>
      </c>
      <c r="J244" s="231"/>
      <c r="K244" s="230">
        <f>ROUND(E244*J244,2)</f>
        <v>0</v>
      </c>
      <c r="L244" s="230">
        <v>21</v>
      </c>
      <c r="M244" s="230">
        <f>G244*(1+L244/100)</f>
        <v>0</v>
      </c>
      <c r="N244" s="229">
        <v>0</v>
      </c>
      <c r="O244" s="229">
        <f>ROUND(E244*N244,2)</f>
        <v>0</v>
      </c>
      <c r="P244" s="229">
        <v>1.9460000000000002E-2</v>
      </c>
      <c r="Q244" s="229">
        <f>ROUND(E244*P244,2)</f>
        <v>0.08</v>
      </c>
      <c r="R244" s="230"/>
      <c r="S244" s="230" t="s">
        <v>150</v>
      </c>
      <c r="T244" s="230" t="s">
        <v>150</v>
      </c>
      <c r="U244" s="230">
        <v>0.38200000000000001</v>
      </c>
      <c r="V244" s="230">
        <f>ROUND(E244*U244,2)</f>
        <v>1.53</v>
      </c>
      <c r="W244" s="230"/>
      <c r="X244" s="230" t="s">
        <v>151</v>
      </c>
      <c r="Y244" s="230" t="s">
        <v>152</v>
      </c>
      <c r="Z244" s="210"/>
      <c r="AA244" s="210"/>
      <c r="AB244" s="210"/>
      <c r="AC244" s="210"/>
      <c r="AD244" s="210"/>
      <c r="AE244" s="210"/>
      <c r="AF244" s="210"/>
      <c r="AG244" s="210" t="s">
        <v>153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49">
        <v>103</v>
      </c>
      <c r="B245" s="250" t="s">
        <v>469</v>
      </c>
      <c r="C245" s="258" t="s">
        <v>470</v>
      </c>
      <c r="D245" s="251" t="s">
        <v>464</v>
      </c>
      <c r="E245" s="252">
        <v>1</v>
      </c>
      <c r="F245" s="253"/>
      <c r="G245" s="254">
        <f>ROUND(E245*F245,2)</f>
        <v>0</v>
      </c>
      <c r="H245" s="231"/>
      <c r="I245" s="230">
        <f>ROUND(E245*H245,2)</f>
        <v>0</v>
      </c>
      <c r="J245" s="231"/>
      <c r="K245" s="230">
        <f>ROUND(E245*J245,2)</f>
        <v>0</v>
      </c>
      <c r="L245" s="230">
        <v>21</v>
      </c>
      <c r="M245" s="230">
        <f>G245*(1+L245/100)</f>
        <v>0</v>
      </c>
      <c r="N245" s="229">
        <v>0</v>
      </c>
      <c r="O245" s="229">
        <f>ROUND(E245*N245,2)</f>
        <v>0</v>
      </c>
      <c r="P245" s="229">
        <v>3.4700000000000002E-2</v>
      </c>
      <c r="Q245" s="229">
        <f>ROUND(E245*P245,2)</f>
        <v>0.03</v>
      </c>
      <c r="R245" s="230"/>
      <c r="S245" s="230" t="s">
        <v>150</v>
      </c>
      <c r="T245" s="230" t="s">
        <v>150</v>
      </c>
      <c r="U245" s="230">
        <v>0.56899999999999995</v>
      </c>
      <c r="V245" s="230">
        <f>ROUND(E245*U245,2)</f>
        <v>0.56999999999999995</v>
      </c>
      <c r="W245" s="230"/>
      <c r="X245" s="230" t="s">
        <v>151</v>
      </c>
      <c r="Y245" s="230" t="s">
        <v>152</v>
      </c>
      <c r="Z245" s="210"/>
      <c r="AA245" s="210"/>
      <c r="AB245" s="210"/>
      <c r="AC245" s="210"/>
      <c r="AD245" s="210"/>
      <c r="AE245" s="210"/>
      <c r="AF245" s="210"/>
      <c r="AG245" s="210" t="s">
        <v>153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1" x14ac:dyDescent="0.2">
      <c r="A246" s="243">
        <v>104</v>
      </c>
      <c r="B246" s="244" t="s">
        <v>471</v>
      </c>
      <c r="C246" s="256" t="s">
        <v>472</v>
      </c>
      <c r="D246" s="245" t="s">
        <v>464</v>
      </c>
      <c r="E246" s="246">
        <v>1</v>
      </c>
      <c r="F246" s="247"/>
      <c r="G246" s="248">
        <f>ROUND(E246*F246,2)</f>
        <v>0</v>
      </c>
      <c r="H246" s="231"/>
      <c r="I246" s="230">
        <f>ROUND(E246*H246,2)</f>
        <v>0</v>
      </c>
      <c r="J246" s="231"/>
      <c r="K246" s="230">
        <f>ROUND(E246*J246,2)</f>
        <v>0</v>
      </c>
      <c r="L246" s="230">
        <v>21</v>
      </c>
      <c r="M246" s="230">
        <f>G246*(1+L246/100)</f>
        <v>0</v>
      </c>
      <c r="N246" s="229">
        <v>0</v>
      </c>
      <c r="O246" s="229">
        <f>ROUND(E246*N246,2)</f>
        <v>0</v>
      </c>
      <c r="P246" s="229">
        <v>0.155</v>
      </c>
      <c r="Q246" s="229">
        <f>ROUND(E246*P246,2)</f>
        <v>0.16</v>
      </c>
      <c r="R246" s="230"/>
      <c r="S246" s="230" t="s">
        <v>150</v>
      </c>
      <c r="T246" s="230" t="s">
        <v>150</v>
      </c>
      <c r="U246" s="230">
        <v>0.83699999999999997</v>
      </c>
      <c r="V246" s="230">
        <f>ROUND(E246*U246,2)</f>
        <v>0.84</v>
      </c>
      <c r="W246" s="230"/>
      <c r="X246" s="230" t="s">
        <v>151</v>
      </c>
      <c r="Y246" s="230" t="s">
        <v>152</v>
      </c>
      <c r="Z246" s="210"/>
      <c r="AA246" s="210"/>
      <c r="AB246" s="210"/>
      <c r="AC246" s="210"/>
      <c r="AD246" s="210"/>
      <c r="AE246" s="210"/>
      <c r="AF246" s="210"/>
      <c r="AG246" s="210" t="s">
        <v>153</v>
      </c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2" x14ac:dyDescent="0.2">
      <c r="A247" s="227"/>
      <c r="B247" s="228"/>
      <c r="C247" s="257" t="s">
        <v>473</v>
      </c>
      <c r="D247" s="232"/>
      <c r="E247" s="233">
        <v>1</v>
      </c>
      <c r="F247" s="230"/>
      <c r="G247" s="230"/>
      <c r="H247" s="230"/>
      <c r="I247" s="230"/>
      <c r="J247" s="230"/>
      <c r="K247" s="230"/>
      <c r="L247" s="230"/>
      <c r="M247" s="230"/>
      <c r="N247" s="229"/>
      <c r="O247" s="229"/>
      <c r="P247" s="229"/>
      <c r="Q247" s="229"/>
      <c r="R247" s="230"/>
      <c r="S247" s="230"/>
      <c r="T247" s="230"/>
      <c r="U247" s="230"/>
      <c r="V247" s="230"/>
      <c r="W247" s="230"/>
      <c r="X247" s="230"/>
      <c r="Y247" s="230"/>
      <c r="Z247" s="210"/>
      <c r="AA247" s="210"/>
      <c r="AB247" s="210"/>
      <c r="AC247" s="210"/>
      <c r="AD247" s="210"/>
      <c r="AE247" s="210"/>
      <c r="AF247" s="210"/>
      <c r="AG247" s="210" t="s">
        <v>155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49">
        <v>105</v>
      </c>
      <c r="B248" s="250" t="s">
        <v>474</v>
      </c>
      <c r="C248" s="258" t="s">
        <v>475</v>
      </c>
      <c r="D248" s="251" t="s">
        <v>464</v>
      </c>
      <c r="E248" s="252">
        <v>5</v>
      </c>
      <c r="F248" s="253"/>
      <c r="G248" s="254">
        <f>ROUND(E248*F248,2)</f>
        <v>0</v>
      </c>
      <c r="H248" s="231"/>
      <c r="I248" s="230">
        <f>ROUND(E248*H248,2)</f>
        <v>0</v>
      </c>
      <c r="J248" s="231"/>
      <c r="K248" s="230">
        <f>ROUND(E248*J248,2)</f>
        <v>0</v>
      </c>
      <c r="L248" s="230">
        <v>21</v>
      </c>
      <c r="M248" s="230">
        <f>G248*(1+L248/100)</f>
        <v>0</v>
      </c>
      <c r="N248" s="229">
        <v>0</v>
      </c>
      <c r="O248" s="229">
        <f>ROUND(E248*N248,2)</f>
        <v>0</v>
      </c>
      <c r="P248" s="229">
        <v>1.56E-3</v>
      </c>
      <c r="Q248" s="229">
        <f>ROUND(E248*P248,2)</f>
        <v>0.01</v>
      </c>
      <c r="R248" s="230"/>
      <c r="S248" s="230" t="s">
        <v>150</v>
      </c>
      <c r="T248" s="230" t="s">
        <v>150</v>
      </c>
      <c r="U248" s="230">
        <v>0.217</v>
      </c>
      <c r="V248" s="230">
        <f>ROUND(E248*U248,2)</f>
        <v>1.0900000000000001</v>
      </c>
      <c r="W248" s="230"/>
      <c r="X248" s="230" t="s">
        <v>151</v>
      </c>
      <c r="Y248" s="230" t="s">
        <v>152</v>
      </c>
      <c r="Z248" s="210"/>
      <c r="AA248" s="210"/>
      <c r="AB248" s="210"/>
      <c r="AC248" s="210"/>
      <c r="AD248" s="210"/>
      <c r="AE248" s="210"/>
      <c r="AF248" s="210"/>
      <c r="AG248" s="210" t="s">
        <v>153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ht="22.5" outlineLevel="1" x14ac:dyDescent="0.2">
      <c r="A249" s="249">
        <v>106</v>
      </c>
      <c r="B249" s="250" t="s">
        <v>225</v>
      </c>
      <c r="C249" s="258" t="s">
        <v>476</v>
      </c>
      <c r="D249" s="251" t="s">
        <v>227</v>
      </c>
      <c r="E249" s="252">
        <v>2</v>
      </c>
      <c r="F249" s="253"/>
      <c r="G249" s="254">
        <f>ROUND(E249*F249,2)</f>
        <v>0</v>
      </c>
      <c r="H249" s="231"/>
      <c r="I249" s="230">
        <f>ROUND(E249*H249,2)</f>
        <v>0</v>
      </c>
      <c r="J249" s="231"/>
      <c r="K249" s="230">
        <f>ROUND(E249*J249,2)</f>
        <v>0</v>
      </c>
      <c r="L249" s="230">
        <v>21</v>
      </c>
      <c r="M249" s="230">
        <f>G249*(1+L249/100)</f>
        <v>0</v>
      </c>
      <c r="N249" s="229">
        <v>0</v>
      </c>
      <c r="O249" s="229">
        <f>ROUND(E249*N249,2)</f>
        <v>0</v>
      </c>
      <c r="P249" s="229">
        <v>0</v>
      </c>
      <c r="Q249" s="229">
        <f>ROUND(E249*P249,2)</f>
        <v>0</v>
      </c>
      <c r="R249" s="230" t="s">
        <v>228</v>
      </c>
      <c r="S249" s="230" t="s">
        <v>150</v>
      </c>
      <c r="T249" s="230" t="s">
        <v>150</v>
      </c>
      <c r="U249" s="230">
        <v>1</v>
      </c>
      <c r="V249" s="230">
        <f>ROUND(E249*U249,2)</f>
        <v>2</v>
      </c>
      <c r="W249" s="230"/>
      <c r="X249" s="230" t="s">
        <v>229</v>
      </c>
      <c r="Y249" s="230" t="s">
        <v>152</v>
      </c>
      <c r="Z249" s="210"/>
      <c r="AA249" s="210"/>
      <c r="AB249" s="210"/>
      <c r="AC249" s="210"/>
      <c r="AD249" s="210"/>
      <c r="AE249" s="210"/>
      <c r="AF249" s="210"/>
      <c r="AG249" s="210" t="s">
        <v>230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x14ac:dyDescent="0.2">
      <c r="A250" s="236" t="s">
        <v>145</v>
      </c>
      <c r="B250" s="237" t="s">
        <v>96</v>
      </c>
      <c r="C250" s="255" t="s">
        <v>97</v>
      </c>
      <c r="D250" s="238"/>
      <c r="E250" s="239"/>
      <c r="F250" s="240"/>
      <c r="G250" s="241">
        <f>SUMIF(AG251:AG255,"&lt;&gt;NOR",G251:G255)</f>
        <v>0</v>
      </c>
      <c r="H250" s="235"/>
      <c r="I250" s="235">
        <f>SUM(I251:I255)</f>
        <v>0</v>
      </c>
      <c r="J250" s="235"/>
      <c r="K250" s="235">
        <f>SUM(K251:K255)</f>
        <v>0</v>
      </c>
      <c r="L250" s="235"/>
      <c r="M250" s="235">
        <f>SUM(M251:M255)</f>
        <v>0</v>
      </c>
      <c r="N250" s="234"/>
      <c r="O250" s="234">
        <f>SUM(O251:O255)</f>
        <v>0</v>
      </c>
      <c r="P250" s="234"/>
      <c r="Q250" s="234">
        <f>SUM(Q251:Q255)</f>
        <v>0</v>
      </c>
      <c r="R250" s="235"/>
      <c r="S250" s="235"/>
      <c r="T250" s="235"/>
      <c r="U250" s="235"/>
      <c r="V250" s="235">
        <f>SUM(V251:V255)</f>
        <v>1.93</v>
      </c>
      <c r="W250" s="235"/>
      <c r="X250" s="235"/>
      <c r="Y250" s="235"/>
      <c r="AG250" t="s">
        <v>146</v>
      </c>
    </row>
    <row r="251" spans="1:60" outlineLevel="1" x14ac:dyDescent="0.2">
      <c r="A251" s="243">
        <v>107</v>
      </c>
      <c r="B251" s="244" t="s">
        <v>477</v>
      </c>
      <c r="C251" s="256" t="s">
        <v>478</v>
      </c>
      <c r="D251" s="245" t="s">
        <v>205</v>
      </c>
      <c r="E251" s="246">
        <v>6</v>
      </c>
      <c r="F251" s="247"/>
      <c r="G251" s="248">
        <f>ROUND(E251*F251,2)</f>
        <v>0</v>
      </c>
      <c r="H251" s="231"/>
      <c r="I251" s="230">
        <f>ROUND(E251*H251,2)</f>
        <v>0</v>
      </c>
      <c r="J251" s="231"/>
      <c r="K251" s="230">
        <f>ROUND(E251*J251,2)</f>
        <v>0</v>
      </c>
      <c r="L251" s="230">
        <v>21</v>
      </c>
      <c r="M251" s="230">
        <f>G251*(1+L251/100)</f>
        <v>0</v>
      </c>
      <c r="N251" s="229">
        <v>4.0000000000000003E-5</v>
      </c>
      <c r="O251" s="229">
        <f>ROUND(E251*N251,2)</f>
        <v>0</v>
      </c>
      <c r="P251" s="229">
        <v>0</v>
      </c>
      <c r="Q251" s="229">
        <f>ROUND(E251*P251,2)</f>
        <v>0</v>
      </c>
      <c r="R251" s="230"/>
      <c r="S251" s="230" t="s">
        <v>150</v>
      </c>
      <c r="T251" s="230" t="s">
        <v>150</v>
      </c>
      <c r="U251" s="230">
        <v>8.3000000000000004E-2</v>
      </c>
      <c r="V251" s="230">
        <f>ROUND(E251*U251,2)</f>
        <v>0.5</v>
      </c>
      <c r="W251" s="230"/>
      <c r="X251" s="230" t="s">
        <v>151</v>
      </c>
      <c r="Y251" s="230" t="s">
        <v>152</v>
      </c>
      <c r="Z251" s="210"/>
      <c r="AA251" s="210"/>
      <c r="AB251" s="210"/>
      <c r="AC251" s="210"/>
      <c r="AD251" s="210"/>
      <c r="AE251" s="210"/>
      <c r="AF251" s="210"/>
      <c r="AG251" s="210" t="s">
        <v>153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2" x14ac:dyDescent="0.2">
      <c r="A252" s="227"/>
      <c r="B252" s="228"/>
      <c r="C252" s="257" t="s">
        <v>479</v>
      </c>
      <c r="D252" s="232"/>
      <c r="E252" s="233">
        <v>6</v>
      </c>
      <c r="F252" s="230"/>
      <c r="G252" s="230"/>
      <c r="H252" s="230"/>
      <c r="I252" s="230"/>
      <c r="J252" s="230"/>
      <c r="K252" s="230"/>
      <c r="L252" s="230"/>
      <c r="M252" s="230"/>
      <c r="N252" s="229"/>
      <c r="O252" s="229"/>
      <c r="P252" s="229"/>
      <c r="Q252" s="229"/>
      <c r="R252" s="230"/>
      <c r="S252" s="230"/>
      <c r="T252" s="230"/>
      <c r="U252" s="230"/>
      <c r="V252" s="230"/>
      <c r="W252" s="230"/>
      <c r="X252" s="230"/>
      <c r="Y252" s="230"/>
      <c r="Z252" s="210"/>
      <c r="AA252" s="210"/>
      <c r="AB252" s="210"/>
      <c r="AC252" s="210"/>
      <c r="AD252" s="210"/>
      <c r="AE252" s="210"/>
      <c r="AF252" s="210"/>
      <c r="AG252" s="210" t="s">
        <v>155</v>
      </c>
      <c r="AH252" s="210">
        <v>0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 x14ac:dyDescent="0.2">
      <c r="A253" s="243">
        <v>108</v>
      </c>
      <c r="B253" s="244" t="s">
        <v>480</v>
      </c>
      <c r="C253" s="256" t="s">
        <v>481</v>
      </c>
      <c r="D253" s="245" t="s">
        <v>179</v>
      </c>
      <c r="E253" s="246">
        <v>2.25</v>
      </c>
      <c r="F253" s="247"/>
      <c r="G253" s="248">
        <f>ROUND(E253*F253,2)</f>
        <v>0</v>
      </c>
      <c r="H253" s="231"/>
      <c r="I253" s="230">
        <f>ROUND(E253*H253,2)</f>
        <v>0</v>
      </c>
      <c r="J253" s="231"/>
      <c r="K253" s="230">
        <f>ROUND(E253*J253,2)</f>
        <v>0</v>
      </c>
      <c r="L253" s="230">
        <v>21</v>
      </c>
      <c r="M253" s="230">
        <f>G253*(1+L253/100)</f>
        <v>0</v>
      </c>
      <c r="N253" s="229">
        <v>0</v>
      </c>
      <c r="O253" s="229">
        <f>ROUND(E253*N253,2)</f>
        <v>0</v>
      </c>
      <c r="P253" s="229">
        <v>0</v>
      </c>
      <c r="Q253" s="229">
        <f>ROUND(E253*P253,2)</f>
        <v>0</v>
      </c>
      <c r="R253" s="230"/>
      <c r="S253" s="230" t="s">
        <v>150</v>
      </c>
      <c r="T253" s="230" t="s">
        <v>150</v>
      </c>
      <c r="U253" s="230">
        <v>8.2000000000000003E-2</v>
      </c>
      <c r="V253" s="230">
        <f>ROUND(E253*U253,2)</f>
        <v>0.18</v>
      </c>
      <c r="W253" s="230"/>
      <c r="X253" s="230" t="s">
        <v>151</v>
      </c>
      <c r="Y253" s="230" t="s">
        <v>152</v>
      </c>
      <c r="Z253" s="210"/>
      <c r="AA253" s="210"/>
      <c r="AB253" s="210"/>
      <c r="AC253" s="210"/>
      <c r="AD253" s="210"/>
      <c r="AE253" s="210"/>
      <c r="AF253" s="210"/>
      <c r="AG253" s="210" t="s">
        <v>153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2" x14ac:dyDescent="0.2">
      <c r="A254" s="227"/>
      <c r="B254" s="228"/>
      <c r="C254" s="257" t="s">
        <v>482</v>
      </c>
      <c r="D254" s="232"/>
      <c r="E254" s="233">
        <v>2.25</v>
      </c>
      <c r="F254" s="230"/>
      <c r="G254" s="230"/>
      <c r="H254" s="230"/>
      <c r="I254" s="230"/>
      <c r="J254" s="230"/>
      <c r="K254" s="230"/>
      <c r="L254" s="230"/>
      <c r="M254" s="230"/>
      <c r="N254" s="229"/>
      <c r="O254" s="229"/>
      <c r="P254" s="229"/>
      <c r="Q254" s="229"/>
      <c r="R254" s="230"/>
      <c r="S254" s="230"/>
      <c r="T254" s="230"/>
      <c r="U254" s="230"/>
      <c r="V254" s="230"/>
      <c r="W254" s="230"/>
      <c r="X254" s="230"/>
      <c r="Y254" s="230"/>
      <c r="Z254" s="210"/>
      <c r="AA254" s="210"/>
      <c r="AB254" s="210"/>
      <c r="AC254" s="210"/>
      <c r="AD254" s="210"/>
      <c r="AE254" s="210"/>
      <c r="AF254" s="210"/>
      <c r="AG254" s="210" t="s">
        <v>155</v>
      </c>
      <c r="AH254" s="210">
        <v>0</v>
      </c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">
      <c r="A255" s="249">
        <v>109</v>
      </c>
      <c r="B255" s="250" t="s">
        <v>483</v>
      </c>
      <c r="C255" s="258" t="s">
        <v>484</v>
      </c>
      <c r="D255" s="251" t="s">
        <v>179</v>
      </c>
      <c r="E255" s="252">
        <v>24</v>
      </c>
      <c r="F255" s="253"/>
      <c r="G255" s="254">
        <f>ROUND(E255*F255,2)</f>
        <v>0</v>
      </c>
      <c r="H255" s="231"/>
      <c r="I255" s="230">
        <f>ROUND(E255*H255,2)</f>
        <v>0</v>
      </c>
      <c r="J255" s="231"/>
      <c r="K255" s="230">
        <f>ROUND(E255*J255,2)</f>
        <v>0</v>
      </c>
      <c r="L255" s="230">
        <v>21</v>
      </c>
      <c r="M255" s="230">
        <f>G255*(1+L255/100)</f>
        <v>0</v>
      </c>
      <c r="N255" s="229">
        <v>0</v>
      </c>
      <c r="O255" s="229">
        <f>ROUND(E255*N255,2)</f>
        <v>0</v>
      </c>
      <c r="P255" s="229">
        <v>0</v>
      </c>
      <c r="Q255" s="229">
        <f>ROUND(E255*P255,2)</f>
        <v>0</v>
      </c>
      <c r="R255" s="230"/>
      <c r="S255" s="230" t="s">
        <v>150</v>
      </c>
      <c r="T255" s="230" t="s">
        <v>150</v>
      </c>
      <c r="U255" s="230">
        <v>5.1999999999999998E-2</v>
      </c>
      <c r="V255" s="230">
        <f>ROUND(E255*U255,2)</f>
        <v>1.25</v>
      </c>
      <c r="W255" s="230"/>
      <c r="X255" s="230" t="s">
        <v>151</v>
      </c>
      <c r="Y255" s="230" t="s">
        <v>152</v>
      </c>
      <c r="Z255" s="210"/>
      <c r="AA255" s="210"/>
      <c r="AB255" s="210"/>
      <c r="AC255" s="210"/>
      <c r="AD255" s="210"/>
      <c r="AE255" s="210"/>
      <c r="AF255" s="210"/>
      <c r="AG255" s="210" t="s">
        <v>153</v>
      </c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x14ac:dyDescent="0.2">
      <c r="A256" s="236" t="s">
        <v>145</v>
      </c>
      <c r="B256" s="237" t="s">
        <v>98</v>
      </c>
      <c r="C256" s="255" t="s">
        <v>99</v>
      </c>
      <c r="D256" s="238"/>
      <c r="E256" s="239"/>
      <c r="F256" s="240"/>
      <c r="G256" s="241">
        <f>SUMIF(AG257:AG260,"&lt;&gt;NOR",G257:G260)</f>
        <v>0</v>
      </c>
      <c r="H256" s="235"/>
      <c r="I256" s="235">
        <f>SUM(I257:I260)</f>
        <v>0</v>
      </c>
      <c r="J256" s="235"/>
      <c r="K256" s="235">
        <f>SUM(K257:K260)</f>
        <v>0</v>
      </c>
      <c r="L256" s="235"/>
      <c r="M256" s="235">
        <f>SUM(M257:M260)</f>
        <v>0</v>
      </c>
      <c r="N256" s="234"/>
      <c r="O256" s="234">
        <f>SUM(O257:O260)</f>
        <v>0</v>
      </c>
      <c r="P256" s="234"/>
      <c r="Q256" s="234">
        <f>SUM(Q257:Q260)</f>
        <v>0</v>
      </c>
      <c r="R256" s="235"/>
      <c r="S256" s="235"/>
      <c r="T256" s="235"/>
      <c r="U256" s="235"/>
      <c r="V256" s="235">
        <f>SUM(V257:V260)</f>
        <v>1.03</v>
      </c>
      <c r="W256" s="235"/>
      <c r="X256" s="235"/>
      <c r="Y256" s="235"/>
      <c r="AG256" t="s">
        <v>146</v>
      </c>
    </row>
    <row r="257" spans="1:60" ht="22.5" outlineLevel="1" x14ac:dyDescent="0.2">
      <c r="A257" s="249">
        <v>110</v>
      </c>
      <c r="B257" s="250" t="s">
        <v>485</v>
      </c>
      <c r="C257" s="258" t="s">
        <v>486</v>
      </c>
      <c r="D257" s="251" t="s">
        <v>205</v>
      </c>
      <c r="E257" s="252">
        <v>2</v>
      </c>
      <c r="F257" s="253"/>
      <c r="G257" s="254">
        <f>ROUND(E257*F257,2)</f>
        <v>0</v>
      </c>
      <c r="H257" s="231"/>
      <c r="I257" s="230">
        <f>ROUND(E257*H257,2)</f>
        <v>0</v>
      </c>
      <c r="J257" s="231"/>
      <c r="K257" s="230">
        <f>ROUND(E257*J257,2)</f>
        <v>0</v>
      </c>
      <c r="L257" s="230">
        <v>21</v>
      </c>
      <c r="M257" s="230">
        <f>G257*(1+L257/100)</f>
        <v>0</v>
      </c>
      <c r="N257" s="229">
        <v>2.0899999999999998E-3</v>
      </c>
      <c r="O257" s="229">
        <f>ROUND(E257*N257,2)</f>
        <v>0</v>
      </c>
      <c r="P257" s="229">
        <v>0</v>
      </c>
      <c r="Q257" s="229">
        <f>ROUND(E257*P257,2)</f>
        <v>0</v>
      </c>
      <c r="R257" s="230"/>
      <c r="S257" s="230" t="s">
        <v>150</v>
      </c>
      <c r="T257" s="230" t="s">
        <v>150</v>
      </c>
      <c r="U257" s="230">
        <v>0.38524999999999998</v>
      </c>
      <c r="V257" s="230">
        <f>ROUND(E257*U257,2)</f>
        <v>0.77</v>
      </c>
      <c r="W257" s="230"/>
      <c r="X257" s="230" t="s">
        <v>151</v>
      </c>
      <c r="Y257" s="230" t="s">
        <v>152</v>
      </c>
      <c r="Z257" s="210"/>
      <c r="AA257" s="210"/>
      <c r="AB257" s="210"/>
      <c r="AC257" s="210"/>
      <c r="AD257" s="210"/>
      <c r="AE257" s="210"/>
      <c r="AF257" s="210"/>
      <c r="AG257" s="210" t="s">
        <v>153</v>
      </c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22.5" outlineLevel="1" x14ac:dyDescent="0.2">
      <c r="A258" s="243">
        <v>111</v>
      </c>
      <c r="B258" s="244" t="s">
        <v>487</v>
      </c>
      <c r="C258" s="256" t="s">
        <v>488</v>
      </c>
      <c r="D258" s="245" t="s">
        <v>205</v>
      </c>
      <c r="E258" s="246">
        <v>2.6</v>
      </c>
      <c r="F258" s="247"/>
      <c r="G258" s="248">
        <f>ROUND(E258*F258,2)</f>
        <v>0</v>
      </c>
      <c r="H258" s="231"/>
      <c r="I258" s="230">
        <f>ROUND(E258*H258,2)</f>
        <v>0</v>
      </c>
      <c r="J258" s="231"/>
      <c r="K258" s="230">
        <f>ROUND(E258*J258,2)</f>
        <v>0</v>
      </c>
      <c r="L258" s="230">
        <v>21</v>
      </c>
      <c r="M258" s="230">
        <f>G258*(1+L258/100)</f>
        <v>0</v>
      </c>
      <c r="N258" s="229">
        <v>0</v>
      </c>
      <c r="O258" s="229">
        <f>ROUND(E258*N258,2)</f>
        <v>0</v>
      </c>
      <c r="P258" s="229">
        <v>0</v>
      </c>
      <c r="Q258" s="229">
        <f>ROUND(E258*P258,2)</f>
        <v>0</v>
      </c>
      <c r="R258" s="230"/>
      <c r="S258" s="230" t="s">
        <v>150</v>
      </c>
      <c r="T258" s="230" t="s">
        <v>150</v>
      </c>
      <c r="U258" s="230">
        <v>9.1999999999999998E-2</v>
      </c>
      <c r="V258" s="230">
        <f>ROUND(E258*U258,2)</f>
        <v>0.24</v>
      </c>
      <c r="W258" s="230"/>
      <c r="X258" s="230" t="s">
        <v>151</v>
      </c>
      <c r="Y258" s="230" t="s">
        <v>152</v>
      </c>
      <c r="Z258" s="210"/>
      <c r="AA258" s="210"/>
      <c r="AB258" s="210"/>
      <c r="AC258" s="210"/>
      <c r="AD258" s="210"/>
      <c r="AE258" s="210"/>
      <c r="AF258" s="210"/>
      <c r="AG258" s="210" t="s">
        <v>153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2" x14ac:dyDescent="0.2">
      <c r="A259" s="227"/>
      <c r="B259" s="228"/>
      <c r="C259" s="257" t="s">
        <v>489</v>
      </c>
      <c r="D259" s="232"/>
      <c r="E259" s="233">
        <v>2.6</v>
      </c>
      <c r="F259" s="230"/>
      <c r="G259" s="230"/>
      <c r="H259" s="230"/>
      <c r="I259" s="230"/>
      <c r="J259" s="230"/>
      <c r="K259" s="230"/>
      <c r="L259" s="230"/>
      <c r="M259" s="230"/>
      <c r="N259" s="229"/>
      <c r="O259" s="229"/>
      <c r="P259" s="229"/>
      <c r="Q259" s="229"/>
      <c r="R259" s="230"/>
      <c r="S259" s="230"/>
      <c r="T259" s="230"/>
      <c r="U259" s="230"/>
      <c r="V259" s="230"/>
      <c r="W259" s="230"/>
      <c r="X259" s="230"/>
      <c r="Y259" s="230"/>
      <c r="Z259" s="210"/>
      <c r="AA259" s="210"/>
      <c r="AB259" s="210"/>
      <c r="AC259" s="210"/>
      <c r="AD259" s="210"/>
      <c r="AE259" s="210"/>
      <c r="AF259" s="210"/>
      <c r="AG259" s="210" t="s">
        <v>155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1" x14ac:dyDescent="0.2">
      <c r="A260" s="249">
        <v>112</v>
      </c>
      <c r="B260" s="250" t="s">
        <v>490</v>
      </c>
      <c r="C260" s="258" t="s">
        <v>491</v>
      </c>
      <c r="D260" s="251" t="s">
        <v>191</v>
      </c>
      <c r="E260" s="252">
        <v>4.1799999999999997E-3</v>
      </c>
      <c r="F260" s="253"/>
      <c r="G260" s="254">
        <f>ROUND(E260*F260,2)</f>
        <v>0</v>
      </c>
      <c r="H260" s="231"/>
      <c r="I260" s="230">
        <f>ROUND(E260*H260,2)</f>
        <v>0</v>
      </c>
      <c r="J260" s="231"/>
      <c r="K260" s="230">
        <f>ROUND(E260*J260,2)</f>
        <v>0</v>
      </c>
      <c r="L260" s="230">
        <v>21</v>
      </c>
      <c r="M260" s="230">
        <f>G260*(1+L260/100)</f>
        <v>0</v>
      </c>
      <c r="N260" s="229">
        <v>0</v>
      </c>
      <c r="O260" s="229">
        <f>ROUND(E260*N260,2)</f>
        <v>0</v>
      </c>
      <c r="P260" s="229">
        <v>0</v>
      </c>
      <c r="Q260" s="229">
        <f>ROUND(E260*P260,2)</f>
        <v>0</v>
      </c>
      <c r="R260" s="230"/>
      <c r="S260" s="230" t="s">
        <v>150</v>
      </c>
      <c r="T260" s="230" t="s">
        <v>150</v>
      </c>
      <c r="U260" s="230">
        <v>4.7370000000000001</v>
      </c>
      <c r="V260" s="230">
        <f>ROUND(E260*U260,2)</f>
        <v>0.02</v>
      </c>
      <c r="W260" s="230"/>
      <c r="X260" s="230" t="s">
        <v>425</v>
      </c>
      <c r="Y260" s="230" t="s">
        <v>152</v>
      </c>
      <c r="Z260" s="210"/>
      <c r="AA260" s="210"/>
      <c r="AB260" s="210"/>
      <c r="AC260" s="210"/>
      <c r="AD260" s="210"/>
      <c r="AE260" s="210"/>
      <c r="AF260" s="210"/>
      <c r="AG260" s="210" t="s">
        <v>426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x14ac:dyDescent="0.2">
      <c r="A261" s="236" t="s">
        <v>145</v>
      </c>
      <c r="B261" s="237" t="s">
        <v>100</v>
      </c>
      <c r="C261" s="255" t="s">
        <v>101</v>
      </c>
      <c r="D261" s="238"/>
      <c r="E261" s="239"/>
      <c r="F261" s="240"/>
      <c r="G261" s="241">
        <f>SUMIF(AG262:AG287,"&lt;&gt;NOR",G262:G287)</f>
        <v>0</v>
      </c>
      <c r="H261" s="235"/>
      <c r="I261" s="235">
        <f>SUM(I262:I287)</f>
        <v>0</v>
      </c>
      <c r="J261" s="235"/>
      <c r="K261" s="235">
        <f>SUM(K262:K287)</f>
        <v>0</v>
      </c>
      <c r="L261" s="235"/>
      <c r="M261" s="235">
        <f>SUM(M262:M287)</f>
        <v>0</v>
      </c>
      <c r="N261" s="234"/>
      <c r="O261" s="234">
        <f>SUM(O262:O287)</f>
        <v>0.22</v>
      </c>
      <c r="P261" s="234"/>
      <c r="Q261" s="234">
        <f>SUM(Q262:Q287)</f>
        <v>0.45</v>
      </c>
      <c r="R261" s="235"/>
      <c r="S261" s="235"/>
      <c r="T261" s="235"/>
      <c r="U261" s="235"/>
      <c r="V261" s="235">
        <f>SUM(V262:V287)</f>
        <v>43.23</v>
      </c>
      <c r="W261" s="235"/>
      <c r="X261" s="235"/>
      <c r="Y261" s="235"/>
      <c r="AG261" t="s">
        <v>146</v>
      </c>
    </row>
    <row r="262" spans="1:60" outlineLevel="1" x14ac:dyDescent="0.2">
      <c r="A262" s="249">
        <v>113</v>
      </c>
      <c r="B262" s="250" t="s">
        <v>492</v>
      </c>
      <c r="C262" s="258" t="s">
        <v>493</v>
      </c>
      <c r="D262" s="251" t="s">
        <v>464</v>
      </c>
      <c r="E262" s="252">
        <v>1</v>
      </c>
      <c r="F262" s="253"/>
      <c r="G262" s="254">
        <f>ROUND(E262*F262,2)</f>
        <v>0</v>
      </c>
      <c r="H262" s="231"/>
      <c r="I262" s="230">
        <f>ROUND(E262*H262,2)</f>
        <v>0</v>
      </c>
      <c r="J262" s="231"/>
      <c r="K262" s="230">
        <f>ROUND(E262*J262,2)</f>
        <v>0</v>
      </c>
      <c r="L262" s="230">
        <v>21</v>
      </c>
      <c r="M262" s="230">
        <f>G262*(1+L262/100)</f>
        <v>0</v>
      </c>
      <c r="N262" s="229">
        <v>1.2999999999999999E-3</v>
      </c>
      <c r="O262" s="229">
        <f>ROUND(E262*N262,2)</f>
        <v>0</v>
      </c>
      <c r="P262" s="229">
        <v>0</v>
      </c>
      <c r="Q262" s="229">
        <f>ROUND(E262*P262,2)</f>
        <v>0</v>
      </c>
      <c r="R262" s="230"/>
      <c r="S262" s="230" t="s">
        <v>150</v>
      </c>
      <c r="T262" s="230" t="s">
        <v>213</v>
      </c>
      <c r="U262" s="230">
        <v>0.33</v>
      </c>
      <c r="V262" s="230">
        <f>ROUND(E262*U262,2)</f>
        <v>0.33</v>
      </c>
      <c r="W262" s="230"/>
      <c r="X262" s="230" t="s">
        <v>151</v>
      </c>
      <c r="Y262" s="230" t="s">
        <v>152</v>
      </c>
      <c r="Z262" s="210"/>
      <c r="AA262" s="210"/>
      <c r="AB262" s="210"/>
      <c r="AC262" s="210"/>
      <c r="AD262" s="210"/>
      <c r="AE262" s="210"/>
      <c r="AF262" s="210"/>
      <c r="AG262" s="210" t="s">
        <v>153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43">
        <v>114</v>
      </c>
      <c r="B263" s="244" t="s">
        <v>494</v>
      </c>
      <c r="C263" s="256" t="s">
        <v>495</v>
      </c>
      <c r="D263" s="245" t="s">
        <v>179</v>
      </c>
      <c r="E263" s="246">
        <v>17.7225</v>
      </c>
      <c r="F263" s="247"/>
      <c r="G263" s="248">
        <f>ROUND(E263*F263,2)</f>
        <v>0</v>
      </c>
      <c r="H263" s="231"/>
      <c r="I263" s="230">
        <f>ROUND(E263*H263,2)</f>
        <v>0</v>
      </c>
      <c r="J263" s="231"/>
      <c r="K263" s="230">
        <f>ROUND(E263*J263,2)</f>
        <v>0</v>
      </c>
      <c r="L263" s="230">
        <v>21</v>
      </c>
      <c r="M263" s="230">
        <f>G263*(1+L263/100)</f>
        <v>0</v>
      </c>
      <c r="N263" s="229">
        <v>0</v>
      </c>
      <c r="O263" s="229">
        <f>ROUND(E263*N263,2)</f>
        <v>0</v>
      </c>
      <c r="P263" s="229">
        <v>1.098E-2</v>
      </c>
      <c r="Q263" s="229">
        <f>ROUND(E263*P263,2)</f>
        <v>0.19</v>
      </c>
      <c r="R263" s="230"/>
      <c r="S263" s="230" t="s">
        <v>150</v>
      </c>
      <c r="T263" s="230" t="s">
        <v>150</v>
      </c>
      <c r="U263" s="230">
        <v>0.37</v>
      </c>
      <c r="V263" s="230">
        <f>ROUND(E263*U263,2)</f>
        <v>6.56</v>
      </c>
      <c r="W263" s="230"/>
      <c r="X263" s="230" t="s">
        <v>151</v>
      </c>
      <c r="Y263" s="230" t="s">
        <v>152</v>
      </c>
      <c r="Z263" s="210"/>
      <c r="AA263" s="210"/>
      <c r="AB263" s="210"/>
      <c r="AC263" s="210"/>
      <c r="AD263" s="210"/>
      <c r="AE263" s="210"/>
      <c r="AF263" s="210"/>
      <c r="AG263" s="210" t="s">
        <v>153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2" x14ac:dyDescent="0.2">
      <c r="A264" s="227"/>
      <c r="B264" s="228"/>
      <c r="C264" s="257" t="s">
        <v>496</v>
      </c>
      <c r="D264" s="232"/>
      <c r="E264" s="233">
        <v>17.7225</v>
      </c>
      <c r="F264" s="230"/>
      <c r="G264" s="230"/>
      <c r="H264" s="230"/>
      <c r="I264" s="230"/>
      <c r="J264" s="230"/>
      <c r="K264" s="230"/>
      <c r="L264" s="230"/>
      <c r="M264" s="230"/>
      <c r="N264" s="229"/>
      <c r="O264" s="229"/>
      <c r="P264" s="229"/>
      <c r="Q264" s="229"/>
      <c r="R264" s="230"/>
      <c r="S264" s="230"/>
      <c r="T264" s="230"/>
      <c r="U264" s="230"/>
      <c r="V264" s="230"/>
      <c r="W264" s="230"/>
      <c r="X264" s="230"/>
      <c r="Y264" s="230"/>
      <c r="Z264" s="210"/>
      <c r="AA264" s="210"/>
      <c r="AB264" s="210"/>
      <c r="AC264" s="210"/>
      <c r="AD264" s="210"/>
      <c r="AE264" s="210"/>
      <c r="AF264" s="210"/>
      <c r="AG264" s="210" t="s">
        <v>155</v>
      </c>
      <c r="AH264" s="210">
        <v>0</v>
      </c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49">
        <v>115</v>
      </c>
      <c r="B265" s="250" t="s">
        <v>497</v>
      </c>
      <c r="C265" s="258" t="s">
        <v>498</v>
      </c>
      <c r="D265" s="251" t="s">
        <v>179</v>
      </c>
      <c r="E265" s="252">
        <v>17.722999999999999</v>
      </c>
      <c r="F265" s="253"/>
      <c r="G265" s="254">
        <f>ROUND(E265*F265,2)</f>
        <v>0</v>
      </c>
      <c r="H265" s="231"/>
      <c r="I265" s="230">
        <f>ROUND(E265*H265,2)</f>
        <v>0</v>
      </c>
      <c r="J265" s="231"/>
      <c r="K265" s="230">
        <f>ROUND(E265*J265,2)</f>
        <v>0</v>
      </c>
      <c r="L265" s="230">
        <v>21</v>
      </c>
      <c r="M265" s="230">
        <f>G265*(1+L265/100)</f>
        <v>0</v>
      </c>
      <c r="N265" s="229">
        <v>0</v>
      </c>
      <c r="O265" s="229">
        <f>ROUND(E265*N265,2)</f>
        <v>0</v>
      </c>
      <c r="P265" s="229">
        <v>8.0000000000000002E-3</v>
      </c>
      <c r="Q265" s="229">
        <f>ROUND(E265*P265,2)</f>
        <v>0.14000000000000001</v>
      </c>
      <c r="R265" s="230"/>
      <c r="S265" s="230" t="s">
        <v>150</v>
      </c>
      <c r="T265" s="230" t="s">
        <v>150</v>
      </c>
      <c r="U265" s="230">
        <v>6.6000000000000003E-2</v>
      </c>
      <c r="V265" s="230">
        <f>ROUND(E265*U265,2)</f>
        <v>1.17</v>
      </c>
      <c r="W265" s="230"/>
      <c r="X265" s="230" t="s">
        <v>151</v>
      </c>
      <c r="Y265" s="230" t="s">
        <v>152</v>
      </c>
      <c r="Z265" s="210"/>
      <c r="AA265" s="210"/>
      <c r="AB265" s="210"/>
      <c r="AC265" s="210"/>
      <c r="AD265" s="210"/>
      <c r="AE265" s="210"/>
      <c r="AF265" s="210"/>
      <c r="AG265" s="210" t="s">
        <v>153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43">
        <v>116</v>
      </c>
      <c r="B266" s="244" t="s">
        <v>499</v>
      </c>
      <c r="C266" s="256" t="s">
        <v>500</v>
      </c>
      <c r="D266" s="245" t="s">
        <v>205</v>
      </c>
      <c r="E266" s="246">
        <v>5.88</v>
      </c>
      <c r="F266" s="247"/>
      <c r="G266" s="248">
        <f>ROUND(E266*F266,2)</f>
        <v>0</v>
      </c>
      <c r="H266" s="231"/>
      <c r="I266" s="230">
        <f>ROUND(E266*H266,2)</f>
        <v>0</v>
      </c>
      <c r="J266" s="231"/>
      <c r="K266" s="230">
        <f>ROUND(E266*J266,2)</f>
        <v>0</v>
      </c>
      <c r="L266" s="230">
        <v>21</v>
      </c>
      <c r="M266" s="230">
        <f>G266*(1+L266/100)</f>
        <v>0</v>
      </c>
      <c r="N266" s="229">
        <v>0</v>
      </c>
      <c r="O266" s="229">
        <f>ROUND(E266*N266,2)</f>
        <v>0</v>
      </c>
      <c r="P266" s="229">
        <v>0</v>
      </c>
      <c r="Q266" s="229">
        <f>ROUND(E266*P266,2)</f>
        <v>0</v>
      </c>
      <c r="R266" s="230"/>
      <c r="S266" s="230" t="s">
        <v>150</v>
      </c>
      <c r="T266" s="230" t="s">
        <v>150</v>
      </c>
      <c r="U266" s="230">
        <v>0.18</v>
      </c>
      <c r="V266" s="230">
        <f>ROUND(E266*U266,2)</f>
        <v>1.06</v>
      </c>
      <c r="W266" s="230"/>
      <c r="X266" s="230" t="s">
        <v>151</v>
      </c>
      <c r="Y266" s="230" t="s">
        <v>152</v>
      </c>
      <c r="Z266" s="210"/>
      <c r="AA266" s="210"/>
      <c r="AB266" s="210"/>
      <c r="AC266" s="210"/>
      <c r="AD266" s="210"/>
      <c r="AE266" s="210"/>
      <c r="AF266" s="210"/>
      <c r="AG266" s="210" t="s">
        <v>153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2" x14ac:dyDescent="0.2">
      <c r="A267" s="227"/>
      <c r="B267" s="228"/>
      <c r="C267" s="257" t="s">
        <v>267</v>
      </c>
      <c r="D267" s="232"/>
      <c r="E267" s="233">
        <v>5.88</v>
      </c>
      <c r="F267" s="230"/>
      <c r="G267" s="230"/>
      <c r="H267" s="230"/>
      <c r="I267" s="230"/>
      <c r="J267" s="230"/>
      <c r="K267" s="230"/>
      <c r="L267" s="230"/>
      <c r="M267" s="230"/>
      <c r="N267" s="229"/>
      <c r="O267" s="229"/>
      <c r="P267" s="229"/>
      <c r="Q267" s="229"/>
      <c r="R267" s="230"/>
      <c r="S267" s="230"/>
      <c r="T267" s="230"/>
      <c r="U267" s="230"/>
      <c r="V267" s="230"/>
      <c r="W267" s="230"/>
      <c r="X267" s="230"/>
      <c r="Y267" s="230"/>
      <c r="Z267" s="210"/>
      <c r="AA267" s="210"/>
      <c r="AB267" s="210"/>
      <c r="AC267" s="210"/>
      <c r="AD267" s="210"/>
      <c r="AE267" s="210"/>
      <c r="AF267" s="210"/>
      <c r="AG267" s="210" t="s">
        <v>155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">
      <c r="A268" s="249">
        <v>117</v>
      </c>
      <c r="B268" s="250" t="s">
        <v>501</v>
      </c>
      <c r="C268" s="258" t="s">
        <v>502</v>
      </c>
      <c r="D268" s="251" t="s">
        <v>205</v>
      </c>
      <c r="E268" s="252">
        <v>1.96</v>
      </c>
      <c r="F268" s="253"/>
      <c r="G268" s="254">
        <f>ROUND(E268*F268,2)</f>
        <v>0</v>
      </c>
      <c r="H268" s="231"/>
      <c r="I268" s="230">
        <f>ROUND(E268*H268,2)</f>
        <v>0</v>
      </c>
      <c r="J268" s="231"/>
      <c r="K268" s="230">
        <f>ROUND(E268*J268,2)</f>
        <v>0</v>
      </c>
      <c r="L268" s="230">
        <v>21</v>
      </c>
      <c r="M268" s="230">
        <f>G268*(1+L268/100)</f>
        <v>0</v>
      </c>
      <c r="N268" s="229">
        <v>1.2E-4</v>
      </c>
      <c r="O268" s="229">
        <f>ROUND(E268*N268,2)</f>
        <v>0</v>
      </c>
      <c r="P268" s="229">
        <v>0</v>
      </c>
      <c r="Q268" s="229">
        <f>ROUND(E268*P268,2)</f>
        <v>0</v>
      </c>
      <c r="R268" s="230"/>
      <c r="S268" s="230" t="s">
        <v>150</v>
      </c>
      <c r="T268" s="230" t="s">
        <v>150</v>
      </c>
      <c r="U268" s="230">
        <v>0.64</v>
      </c>
      <c r="V268" s="230">
        <f>ROUND(E268*U268,2)</f>
        <v>1.25</v>
      </c>
      <c r="W268" s="230"/>
      <c r="X268" s="230" t="s">
        <v>151</v>
      </c>
      <c r="Y268" s="230" t="s">
        <v>152</v>
      </c>
      <c r="Z268" s="210"/>
      <c r="AA268" s="210"/>
      <c r="AB268" s="210"/>
      <c r="AC268" s="210"/>
      <c r="AD268" s="210"/>
      <c r="AE268" s="210"/>
      <c r="AF268" s="210"/>
      <c r="AG268" s="210" t="s">
        <v>153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49">
        <v>118</v>
      </c>
      <c r="B269" s="250" t="s">
        <v>503</v>
      </c>
      <c r="C269" s="258" t="s">
        <v>504</v>
      </c>
      <c r="D269" s="251" t="s">
        <v>199</v>
      </c>
      <c r="E269" s="252">
        <v>2</v>
      </c>
      <c r="F269" s="253"/>
      <c r="G269" s="254">
        <f>ROUND(E269*F269,2)</f>
        <v>0</v>
      </c>
      <c r="H269" s="231"/>
      <c r="I269" s="230">
        <f>ROUND(E269*H269,2)</f>
        <v>0</v>
      </c>
      <c r="J269" s="231"/>
      <c r="K269" s="230">
        <f>ROUND(E269*J269,2)</f>
        <v>0</v>
      </c>
      <c r="L269" s="230">
        <v>21</v>
      </c>
      <c r="M269" s="230">
        <f>G269*(1+L269/100)</f>
        <v>0</v>
      </c>
      <c r="N269" s="229">
        <v>0</v>
      </c>
      <c r="O269" s="229">
        <f>ROUND(E269*N269,2)</f>
        <v>0</v>
      </c>
      <c r="P269" s="229">
        <v>0</v>
      </c>
      <c r="Q269" s="229">
        <f>ROUND(E269*P269,2)</f>
        <v>0</v>
      </c>
      <c r="R269" s="230"/>
      <c r="S269" s="230" t="s">
        <v>150</v>
      </c>
      <c r="T269" s="230" t="s">
        <v>150</v>
      </c>
      <c r="U269" s="230">
        <v>1.45</v>
      </c>
      <c r="V269" s="230">
        <f>ROUND(E269*U269,2)</f>
        <v>2.9</v>
      </c>
      <c r="W269" s="230"/>
      <c r="X269" s="230" t="s">
        <v>151</v>
      </c>
      <c r="Y269" s="230" t="s">
        <v>152</v>
      </c>
      <c r="Z269" s="210"/>
      <c r="AA269" s="210"/>
      <c r="AB269" s="210"/>
      <c r="AC269" s="210"/>
      <c r="AD269" s="210"/>
      <c r="AE269" s="210"/>
      <c r="AF269" s="210"/>
      <c r="AG269" s="210" t="s">
        <v>153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1" x14ac:dyDescent="0.2">
      <c r="A270" s="249">
        <v>119</v>
      </c>
      <c r="B270" s="250" t="s">
        <v>505</v>
      </c>
      <c r="C270" s="258" t="s">
        <v>506</v>
      </c>
      <c r="D270" s="251" t="s">
        <v>199</v>
      </c>
      <c r="E270" s="252">
        <v>1</v>
      </c>
      <c r="F270" s="253"/>
      <c r="G270" s="254">
        <f>ROUND(E270*F270,2)</f>
        <v>0</v>
      </c>
      <c r="H270" s="231"/>
      <c r="I270" s="230">
        <f>ROUND(E270*H270,2)</f>
        <v>0</v>
      </c>
      <c r="J270" s="231"/>
      <c r="K270" s="230">
        <f>ROUND(E270*J270,2)</f>
        <v>0</v>
      </c>
      <c r="L270" s="230">
        <v>21</v>
      </c>
      <c r="M270" s="230">
        <f>G270*(1+L270/100)</f>
        <v>0</v>
      </c>
      <c r="N270" s="229">
        <v>0</v>
      </c>
      <c r="O270" s="229">
        <f>ROUND(E270*N270,2)</f>
        <v>0</v>
      </c>
      <c r="P270" s="229">
        <v>0</v>
      </c>
      <c r="Q270" s="229">
        <f>ROUND(E270*P270,2)</f>
        <v>0</v>
      </c>
      <c r="R270" s="230"/>
      <c r="S270" s="230" t="s">
        <v>150</v>
      </c>
      <c r="T270" s="230" t="s">
        <v>150</v>
      </c>
      <c r="U270" s="230">
        <v>1.5</v>
      </c>
      <c r="V270" s="230">
        <f>ROUND(E270*U270,2)</f>
        <v>1.5</v>
      </c>
      <c r="W270" s="230"/>
      <c r="X270" s="230" t="s">
        <v>151</v>
      </c>
      <c r="Y270" s="230" t="s">
        <v>152</v>
      </c>
      <c r="Z270" s="210"/>
      <c r="AA270" s="210"/>
      <c r="AB270" s="210"/>
      <c r="AC270" s="210"/>
      <c r="AD270" s="210"/>
      <c r="AE270" s="210"/>
      <c r="AF270" s="210"/>
      <c r="AG270" s="210" t="s">
        <v>153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 x14ac:dyDescent="0.2">
      <c r="A271" s="249">
        <v>120</v>
      </c>
      <c r="B271" s="250" t="s">
        <v>507</v>
      </c>
      <c r="C271" s="258" t="s">
        <v>508</v>
      </c>
      <c r="D271" s="251" t="s">
        <v>199</v>
      </c>
      <c r="E271" s="252">
        <v>3</v>
      </c>
      <c r="F271" s="253"/>
      <c r="G271" s="254">
        <f>ROUND(E271*F271,2)</f>
        <v>0</v>
      </c>
      <c r="H271" s="231"/>
      <c r="I271" s="230">
        <f>ROUND(E271*H271,2)</f>
        <v>0</v>
      </c>
      <c r="J271" s="231"/>
      <c r="K271" s="230">
        <f>ROUND(E271*J271,2)</f>
        <v>0</v>
      </c>
      <c r="L271" s="230">
        <v>21</v>
      </c>
      <c r="M271" s="230">
        <f>G271*(1+L271/100)</f>
        <v>0</v>
      </c>
      <c r="N271" s="229">
        <v>0</v>
      </c>
      <c r="O271" s="229">
        <f>ROUND(E271*N271,2)</f>
        <v>0</v>
      </c>
      <c r="P271" s="229">
        <v>1.8E-3</v>
      </c>
      <c r="Q271" s="229">
        <f>ROUND(E271*P271,2)</f>
        <v>0.01</v>
      </c>
      <c r="R271" s="230"/>
      <c r="S271" s="230" t="s">
        <v>150</v>
      </c>
      <c r="T271" s="230" t="s">
        <v>150</v>
      </c>
      <c r="U271" s="230">
        <v>0.11</v>
      </c>
      <c r="V271" s="230">
        <f>ROUND(E271*U271,2)</f>
        <v>0.33</v>
      </c>
      <c r="W271" s="230"/>
      <c r="X271" s="230" t="s">
        <v>151</v>
      </c>
      <c r="Y271" s="230" t="s">
        <v>152</v>
      </c>
      <c r="Z271" s="210"/>
      <c r="AA271" s="210"/>
      <c r="AB271" s="210"/>
      <c r="AC271" s="210"/>
      <c r="AD271" s="210"/>
      <c r="AE271" s="210"/>
      <c r="AF271" s="210"/>
      <c r="AG271" s="210" t="s">
        <v>153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 x14ac:dyDescent="0.2">
      <c r="A272" s="249">
        <v>121</v>
      </c>
      <c r="B272" s="250" t="s">
        <v>509</v>
      </c>
      <c r="C272" s="258" t="s">
        <v>510</v>
      </c>
      <c r="D272" s="251" t="s">
        <v>199</v>
      </c>
      <c r="E272" s="252">
        <v>3</v>
      </c>
      <c r="F272" s="253"/>
      <c r="G272" s="254">
        <f>ROUND(E272*F272,2)</f>
        <v>0</v>
      </c>
      <c r="H272" s="231"/>
      <c r="I272" s="230">
        <f>ROUND(E272*H272,2)</f>
        <v>0</v>
      </c>
      <c r="J272" s="231"/>
      <c r="K272" s="230">
        <f>ROUND(E272*J272,2)</f>
        <v>0</v>
      </c>
      <c r="L272" s="230">
        <v>21</v>
      </c>
      <c r="M272" s="230">
        <f>G272*(1+L272/100)</f>
        <v>0</v>
      </c>
      <c r="N272" s="229">
        <v>0</v>
      </c>
      <c r="O272" s="229">
        <f>ROUND(E272*N272,2)</f>
        <v>0</v>
      </c>
      <c r="P272" s="229">
        <v>0</v>
      </c>
      <c r="Q272" s="229">
        <f>ROUND(E272*P272,2)</f>
        <v>0</v>
      </c>
      <c r="R272" s="230"/>
      <c r="S272" s="230" t="s">
        <v>150</v>
      </c>
      <c r="T272" s="230" t="s">
        <v>150</v>
      </c>
      <c r="U272" s="230">
        <v>0.77500000000000002</v>
      </c>
      <c r="V272" s="230">
        <f>ROUND(E272*U272,2)</f>
        <v>2.33</v>
      </c>
      <c r="W272" s="230"/>
      <c r="X272" s="230" t="s">
        <v>151</v>
      </c>
      <c r="Y272" s="230" t="s">
        <v>152</v>
      </c>
      <c r="Z272" s="210"/>
      <c r="AA272" s="210"/>
      <c r="AB272" s="210"/>
      <c r="AC272" s="210"/>
      <c r="AD272" s="210"/>
      <c r="AE272" s="210"/>
      <c r="AF272" s="210"/>
      <c r="AG272" s="210" t="s">
        <v>153</v>
      </c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43">
        <v>122</v>
      </c>
      <c r="B273" s="244" t="s">
        <v>511</v>
      </c>
      <c r="C273" s="256" t="s">
        <v>512</v>
      </c>
      <c r="D273" s="245" t="s">
        <v>199</v>
      </c>
      <c r="E273" s="246">
        <v>1</v>
      </c>
      <c r="F273" s="247"/>
      <c r="G273" s="248">
        <f>ROUND(E273*F273,2)</f>
        <v>0</v>
      </c>
      <c r="H273" s="231"/>
      <c r="I273" s="230">
        <f>ROUND(E273*H273,2)</f>
        <v>0</v>
      </c>
      <c r="J273" s="231"/>
      <c r="K273" s="230">
        <f>ROUND(E273*J273,2)</f>
        <v>0</v>
      </c>
      <c r="L273" s="230">
        <v>21</v>
      </c>
      <c r="M273" s="230">
        <f>G273*(1+L273/100)</f>
        <v>0</v>
      </c>
      <c r="N273" s="229">
        <v>0</v>
      </c>
      <c r="O273" s="229">
        <f>ROUND(E273*N273,2)</f>
        <v>0</v>
      </c>
      <c r="P273" s="229">
        <v>0.1104</v>
      </c>
      <c r="Q273" s="229">
        <f>ROUND(E273*P273,2)</f>
        <v>0.11</v>
      </c>
      <c r="R273" s="230"/>
      <c r="S273" s="230" t="s">
        <v>212</v>
      </c>
      <c r="T273" s="230" t="s">
        <v>150</v>
      </c>
      <c r="U273" s="230">
        <v>0.46</v>
      </c>
      <c r="V273" s="230">
        <f>ROUND(E273*U273,2)</f>
        <v>0.46</v>
      </c>
      <c r="W273" s="230"/>
      <c r="X273" s="230" t="s">
        <v>151</v>
      </c>
      <c r="Y273" s="230" t="s">
        <v>152</v>
      </c>
      <c r="Z273" s="210"/>
      <c r="AA273" s="210"/>
      <c r="AB273" s="210"/>
      <c r="AC273" s="210"/>
      <c r="AD273" s="210"/>
      <c r="AE273" s="210"/>
      <c r="AF273" s="210"/>
      <c r="AG273" s="210" t="s">
        <v>153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27"/>
      <c r="B274" s="228"/>
      <c r="C274" s="257" t="s">
        <v>473</v>
      </c>
      <c r="D274" s="232"/>
      <c r="E274" s="233">
        <v>1</v>
      </c>
      <c r="F274" s="230"/>
      <c r="G274" s="230"/>
      <c r="H274" s="230"/>
      <c r="I274" s="230"/>
      <c r="J274" s="230"/>
      <c r="K274" s="230"/>
      <c r="L274" s="230"/>
      <c r="M274" s="230"/>
      <c r="N274" s="229"/>
      <c r="O274" s="229"/>
      <c r="P274" s="229"/>
      <c r="Q274" s="229"/>
      <c r="R274" s="230"/>
      <c r="S274" s="230"/>
      <c r="T274" s="230"/>
      <c r="U274" s="230"/>
      <c r="V274" s="230"/>
      <c r="W274" s="230"/>
      <c r="X274" s="230"/>
      <c r="Y274" s="230"/>
      <c r="Z274" s="210"/>
      <c r="AA274" s="210"/>
      <c r="AB274" s="210"/>
      <c r="AC274" s="210"/>
      <c r="AD274" s="210"/>
      <c r="AE274" s="210"/>
      <c r="AF274" s="210"/>
      <c r="AG274" s="210" t="s">
        <v>155</v>
      </c>
      <c r="AH274" s="210">
        <v>0</v>
      </c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ht="22.5" outlineLevel="1" x14ac:dyDescent="0.2">
      <c r="A275" s="243">
        <v>123</v>
      </c>
      <c r="B275" s="244" t="s">
        <v>513</v>
      </c>
      <c r="C275" s="256" t="s">
        <v>514</v>
      </c>
      <c r="D275" s="245" t="s">
        <v>199</v>
      </c>
      <c r="E275" s="246">
        <v>1</v>
      </c>
      <c r="F275" s="247"/>
      <c r="G275" s="248">
        <f>ROUND(E275*F275,2)</f>
        <v>0</v>
      </c>
      <c r="H275" s="231"/>
      <c r="I275" s="230">
        <f>ROUND(E275*H275,2)</f>
        <v>0</v>
      </c>
      <c r="J275" s="231"/>
      <c r="K275" s="230">
        <f>ROUND(E275*J275,2)</f>
        <v>0</v>
      </c>
      <c r="L275" s="230">
        <v>21</v>
      </c>
      <c r="M275" s="230">
        <f>G275*(1+L275/100)</f>
        <v>0</v>
      </c>
      <c r="N275" s="229">
        <v>0</v>
      </c>
      <c r="O275" s="229">
        <f>ROUND(E275*N275,2)</f>
        <v>0</v>
      </c>
      <c r="P275" s="229">
        <v>0</v>
      </c>
      <c r="Q275" s="229">
        <f>ROUND(E275*P275,2)</f>
        <v>0</v>
      </c>
      <c r="R275" s="230"/>
      <c r="S275" s="230" t="s">
        <v>212</v>
      </c>
      <c r="T275" s="230" t="s">
        <v>213</v>
      </c>
      <c r="U275" s="230">
        <v>0</v>
      </c>
      <c r="V275" s="230">
        <f>ROUND(E275*U275,2)</f>
        <v>0</v>
      </c>
      <c r="W275" s="230"/>
      <c r="X275" s="230" t="s">
        <v>151</v>
      </c>
      <c r="Y275" s="230" t="s">
        <v>152</v>
      </c>
      <c r="Z275" s="210"/>
      <c r="AA275" s="210"/>
      <c r="AB275" s="210"/>
      <c r="AC275" s="210"/>
      <c r="AD275" s="210"/>
      <c r="AE275" s="210"/>
      <c r="AF275" s="210"/>
      <c r="AG275" s="210" t="s">
        <v>153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2" x14ac:dyDescent="0.2">
      <c r="A276" s="227"/>
      <c r="B276" s="228"/>
      <c r="C276" s="257" t="s">
        <v>515</v>
      </c>
      <c r="D276" s="232"/>
      <c r="E276" s="233">
        <v>1</v>
      </c>
      <c r="F276" s="230"/>
      <c r="G276" s="230"/>
      <c r="H276" s="230"/>
      <c r="I276" s="230"/>
      <c r="J276" s="230"/>
      <c r="K276" s="230"/>
      <c r="L276" s="230"/>
      <c r="M276" s="230"/>
      <c r="N276" s="229"/>
      <c r="O276" s="229"/>
      <c r="P276" s="229"/>
      <c r="Q276" s="229"/>
      <c r="R276" s="230"/>
      <c r="S276" s="230"/>
      <c r="T276" s="230"/>
      <c r="U276" s="230"/>
      <c r="V276" s="230"/>
      <c r="W276" s="230"/>
      <c r="X276" s="230"/>
      <c r="Y276" s="230"/>
      <c r="Z276" s="210"/>
      <c r="AA276" s="210"/>
      <c r="AB276" s="210"/>
      <c r="AC276" s="210"/>
      <c r="AD276" s="210"/>
      <c r="AE276" s="210"/>
      <c r="AF276" s="210"/>
      <c r="AG276" s="210" t="s">
        <v>155</v>
      </c>
      <c r="AH276" s="210">
        <v>0</v>
      </c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ht="22.5" outlineLevel="1" x14ac:dyDescent="0.2">
      <c r="A277" s="243">
        <v>124</v>
      </c>
      <c r="B277" s="244" t="s">
        <v>516</v>
      </c>
      <c r="C277" s="256" t="s">
        <v>517</v>
      </c>
      <c r="D277" s="245" t="s">
        <v>179</v>
      </c>
      <c r="E277" s="246">
        <v>16.526700000000002</v>
      </c>
      <c r="F277" s="247"/>
      <c r="G277" s="248">
        <f>ROUND(E277*F277,2)</f>
        <v>0</v>
      </c>
      <c r="H277" s="231"/>
      <c r="I277" s="230">
        <f>ROUND(E277*H277,2)</f>
        <v>0</v>
      </c>
      <c r="J277" s="231"/>
      <c r="K277" s="230">
        <f>ROUND(E277*J277,2)</f>
        <v>0</v>
      </c>
      <c r="L277" s="230">
        <v>21</v>
      </c>
      <c r="M277" s="230">
        <f>G277*(1+L277/100)</f>
        <v>0</v>
      </c>
      <c r="N277" s="229">
        <v>4.7400000000000003E-3</v>
      </c>
      <c r="O277" s="229">
        <f>ROUND(E277*N277,2)</f>
        <v>0.08</v>
      </c>
      <c r="P277" s="229">
        <v>0</v>
      </c>
      <c r="Q277" s="229">
        <f>ROUND(E277*P277,2)</f>
        <v>0</v>
      </c>
      <c r="R277" s="230"/>
      <c r="S277" s="230" t="s">
        <v>212</v>
      </c>
      <c r="T277" s="230" t="s">
        <v>213</v>
      </c>
      <c r="U277" s="230">
        <v>0.76322000000000001</v>
      </c>
      <c r="V277" s="230">
        <f>ROUND(E277*U277,2)</f>
        <v>12.61</v>
      </c>
      <c r="W277" s="230"/>
      <c r="X277" s="230" t="s">
        <v>518</v>
      </c>
      <c r="Y277" s="230" t="s">
        <v>152</v>
      </c>
      <c r="Z277" s="210"/>
      <c r="AA277" s="210"/>
      <c r="AB277" s="210"/>
      <c r="AC277" s="210"/>
      <c r="AD277" s="210"/>
      <c r="AE277" s="210"/>
      <c r="AF277" s="210"/>
      <c r="AG277" s="210" t="s">
        <v>519</v>
      </c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2" x14ac:dyDescent="0.2">
      <c r="A278" s="227"/>
      <c r="B278" s="228"/>
      <c r="C278" s="257" t="s">
        <v>272</v>
      </c>
      <c r="D278" s="232"/>
      <c r="E278" s="233">
        <v>16.526700000000002</v>
      </c>
      <c r="F278" s="230"/>
      <c r="G278" s="230"/>
      <c r="H278" s="230"/>
      <c r="I278" s="230"/>
      <c r="J278" s="230"/>
      <c r="K278" s="230"/>
      <c r="L278" s="230"/>
      <c r="M278" s="230"/>
      <c r="N278" s="229"/>
      <c r="O278" s="229"/>
      <c r="P278" s="229"/>
      <c r="Q278" s="229"/>
      <c r="R278" s="230"/>
      <c r="S278" s="230"/>
      <c r="T278" s="230"/>
      <c r="U278" s="230"/>
      <c r="V278" s="230"/>
      <c r="W278" s="230"/>
      <c r="X278" s="230"/>
      <c r="Y278" s="230"/>
      <c r="Z278" s="210"/>
      <c r="AA278" s="210"/>
      <c r="AB278" s="210"/>
      <c r="AC278" s="210"/>
      <c r="AD278" s="210"/>
      <c r="AE278" s="210"/>
      <c r="AF278" s="210"/>
      <c r="AG278" s="210" t="s">
        <v>155</v>
      </c>
      <c r="AH278" s="210">
        <v>0</v>
      </c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ht="22.5" outlineLevel="1" x14ac:dyDescent="0.2">
      <c r="A279" s="243">
        <v>125</v>
      </c>
      <c r="B279" s="244" t="s">
        <v>520</v>
      </c>
      <c r="C279" s="256" t="s">
        <v>521</v>
      </c>
      <c r="D279" s="245" t="s">
        <v>179</v>
      </c>
      <c r="E279" s="246">
        <v>11.8</v>
      </c>
      <c r="F279" s="247"/>
      <c r="G279" s="248">
        <f>ROUND(E279*F279,2)</f>
        <v>0</v>
      </c>
      <c r="H279" s="231"/>
      <c r="I279" s="230">
        <f>ROUND(E279*H279,2)</f>
        <v>0</v>
      </c>
      <c r="J279" s="231"/>
      <c r="K279" s="230">
        <f>ROUND(E279*J279,2)</f>
        <v>0</v>
      </c>
      <c r="L279" s="230">
        <v>21</v>
      </c>
      <c r="M279" s="230">
        <f>G279*(1+L279/100)</f>
        <v>0</v>
      </c>
      <c r="N279" s="229">
        <v>4.8599999999999997E-3</v>
      </c>
      <c r="O279" s="229">
        <f>ROUND(E279*N279,2)</f>
        <v>0.06</v>
      </c>
      <c r="P279" s="229">
        <v>0</v>
      </c>
      <c r="Q279" s="229">
        <f>ROUND(E279*P279,2)</f>
        <v>0</v>
      </c>
      <c r="R279" s="230"/>
      <c r="S279" s="230" t="s">
        <v>212</v>
      </c>
      <c r="T279" s="230" t="s">
        <v>213</v>
      </c>
      <c r="U279" s="230">
        <v>0.80852000000000002</v>
      </c>
      <c r="V279" s="230">
        <f>ROUND(E279*U279,2)</f>
        <v>9.5399999999999991</v>
      </c>
      <c r="W279" s="230"/>
      <c r="X279" s="230" t="s">
        <v>518</v>
      </c>
      <c r="Y279" s="230" t="s">
        <v>152</v>
      </c>
      <c r="Z279" s="210"/>
      <c r="AA279" s="210"/>
      <c r="AB279" s="210"/>
      <c r="AC279" s="210"/>
      <c r="AD279" s="210"/>
      <c r="AE279" s="210"/>
      <c r="AF279" s="210"/>
      <c r="AG279" s="210" t="s">
        <v>519</v>
      </c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2" x14ac:dyDescent="0.2">
      <c r="A280" s="227"/>
      <c r="B280" s="228"/>
      <c r="C280" s="257" t="s">
        <v>522</v>
      </c>
      <c r="D280" s="232"/>
      <c r="E280" s="233">
        <v>11.8</v>
      </c>
      <c r="F280" s="230"/>
      <c r="G280" s="230"/>
      <c r="H280" s="230"/>
      <c r="I280" s="230"/>
      <c r="J280" s="230"/>
      <c r="K280" s="230"/>
      <c r="L280" s="230"/>
      <c r="M280" s="230"/>
      <c r="N280" s="229"/>
      <c r="O280" s="229"/>
      <c r="P280" s="229"/>
      <c r="Q280" s="229"/>
      <c r="R280" s="230"/>
      <c r="S280" s="230"/>
      <c r="T280" s="230"/>
      <c r="U280" s="230"/>
      <c r="V280" s="230"/>
      <c r="W280" s="230"/>
      <c r="X280" s="230"/>
      <c r="Y280" s="230"/>
      <c r="Z280" s="210"/>
      <c r="AA280" s="210"/>
      <c r="AB280" s="210"/>
      <c r="AC280" s="210"/>
      <c r="AD280" s="210"/>
      <c r="AE280" s="210"/>
      <c r="AF280" s="210"/>
      <c r="AG280" s="210" t="s">
        <v>155</v>
      </c>
      <c r="AH280" s="210">
        <v>0</v>
      </c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49">
        <v>126</v>
      </c>
      <c r="B281" s="250" t="s">
        <v>225</v>
      </c>
      <c r="C281" s="258" t="s">
        <v>523</v>
      </c>
      <c r="D281" s="251" t="s">
        <v>227</v>
      </c>
      <c r="E281" s="252">
        <v>3</v>
      </c>
      <c r="F281" s="253"/>
      <c r="G281" s="254">
        <f>ROUND(E281*F281,2)</f>
        <v>0</v>
      </c>
      <c r="H281" s="231"/>
      <c r="I281" s="230">
        <f>ROUND(E281*H281,2)</f>
        <v>0</v>
      </c>
      <c r="J281" s="231"/>
      <c r="K281" s="230">
        <f>ROUND(E281*J281,2)</f>
        <v>0</v>
      </c>
      <c r="L281" s="230">
        <v>21</v>
      </c>
      <c r="M281" s="230">
        <f>G281*(1+L281/100)</f>
        <v>0</v>
      </c>
      <c r="N281" s="229">
        <v>0</v>
      </c>
      <c r="O281" s="229">
        <f>ROUND(E281*N281,2)</f>
        <v>0</v>
      </c>
      <c r="P281" s="229">
        <v>0</v>
      </c>
      <c r="Q281" s="229">
        <f>ROUND(E281*P281,2)</f>
        <v>0</v>
      </c>
      <c r="R281" s="230" t="s">
        <v>228</v>
      </c>
      <c r="S281" s="230" t="s">
        <v>150</v>
      </c>
      <c r="T281" s="230" t="s">
        <v>150</v>
      </c>
      <c r="U281" s="230">
        <v>1</v>
      </c>
      <c r="V281" s="230">
        <f>ROUND(E281*U281,2)</f>
        <v>3</v>
      </c>
      <c r="W281" s="230"/>
      <c r="X281" s="230" t="s">
        <v>229</v>
      </c>
      <c r="Y281" s="230" t="s">
        <v>152</v>
      </c>
      <c r="Z281" s="210"/>
      <c r="AA281" s="210"/>
      <c r="AB281" s="210"/>
      <c r="AC281" s="210"/>
      <c r="AD281" s="210"/>
      <c r="AE281" s="210"/>
      <c r="AF281" s="210"/>
      <c r="AG281" s="210" t="s">
        <v>230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49">
        <v>127</v>
      </c>
      <c r="B282" s="250" t="s">
        <v>524</v>
      </c>
      <c r="C282" s="258" t="s">
        <v>525</v>
      </c>
      <c r="D282" s="251" t="s">
        <v>199</v>
      </c>
      <c r="E282" s="252">
        <v>2</v>
      </c>
      <c r="F282" s="253"/>
      <c r="G282" s="254">
        <f>ROUND(E282*F282,2)</f>
        <v>0</v>
      </c>
      <c r="H282" s="231"/>
      <c r="I282" s="230">
        <f>ROUND(E282*H282,2)</f>
        <v>0</v>
      </c>
      <c r="J282" s="231"/>
      <c r="K282" s="230">
        <f>ROUND(E282*J282,2)</f>
        <v>0</v>
      </c>
      <c r="L282" s="230">
        <v>21</v>
      </c>
      <c r="M282" s="230">
        <f>G282*(1+L282/100)</f>
        <v>0</v>
      </c>
      <c r="N282" s="229">
        <v>7.5000000000000002E-4</v>
      </c>
      <c r="O282" s="229">
        <f>ROUND(E282*N282,2)</f>
        <v>0</v>
      </c>
      <c r="P282" s="229">
        <v>0</v>
      </c>
      <c r="Q282" s="229">
        <f>ROUND(E282*P282,2)</f>
        <v>0</v>
      </c>
      <c r="R282" s="230" t="s">
        <v>234</v>
      </c>
      <c r="S282" s="230" t="s">
        <v>150</v>
      </c>
      <c r="T282" s="230" t="s">
        <v>150</v>
      </c>
      <c r="U282" s="230">
        <v>0</v>
      </c>
      <c r="V282" s="230">
        <f>ROUND(E282*U282,2)</f>
        <v>0</v>
      </c>
      <c r="W282" s="230"/>
      <c r="X282" s="230" t="s">
        <v>235</v>
      </c>
      <c r="Y282" s="230" t="s">
        <v>152</v>
      </c>
      <c r="Z282" s="210"/>
      <c r="AA282" s="210"/>
      <c r="AB282" s="210"/>
      <c r="AC282" s="210"/>
      <c r="AD282" s="210"/>
      <c r="AE282" s="210"/>
      <c r="AF282" s="210"/>
      <c r="AG282" s="210" t="s">
        <v>236</v>
      </c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 x14ac:dyDescent="0.2">
      <c r="A283" s="243">
        <v>128</v>
      </c>
      <c r="B283" s="244" t="s">
        <v>526</v>
      </c>
      <c r="C283" s="256" t="s">
        <v>527</v>
      </c>
      <c r="D283" s="245" t="s">
        <v>199</v>
      </c>
      <c r="E283" s="246">
        <v>1</v>
      </c>
      <c r="F283" s="247"/>
      <c r="G283" s="248">
        <f>ROUND(E283*F283,2)</f>
        <v>0</v>
      </c>
      <c r="H283" s="231"/>
      <c r="I283" s="230">
        <f>ROUND(E283*H283,2)</f>
        <v>0</v>
      </c>
      <c r="J283" s="231"/>
      <c r="K283" s="230">
        <f>ROUND(E283*J283,2)</f>
        <v>0</v>
      </c>
      <c r="L283" s="230">
        <v>21</v>
      </c>
      <c r="M283" s="230">
        <f>G283*(1+L283/100)</f>
        <v>0</v>
      </c>
      <c r="N283" s="229">
        <v>7.5000000000000002E-4</v>
      </c>
      <c r="O283" s="229">
        <f>ROUND(E283*N283,2)</f>
        <v>0</v>
      </c>
      <c r="P283" s="229">
        <v>0</v>
      </c>
      <c r="Q283" s="229">
        <f>ROUND(E283*P283,2)</f>
        <v>0</v>
      </c>
      <c r="R283" s="230" t="s">
        <v>234</v>
      </c>
      <c r="S283" s="230" t="s">
        <v>150</v>
      </c>
      <c r="T283" s="230" t="s">
        <v>150</v>
      </c>
      <c r="U283" s="230">
        <v>0</v>
      </c>
      <c r="V283" s="230">
        <f>ROUND(E283*U283,2)</f>
        <v>0</v>
      </c>
      <c r="W283" s="230"/>
      <c r="X283" s="230" t="s">
        <v>235</v>
      </c>
      <c r="Y283" s="230" t="s">
        <v>152</v>
      </c>
      <c r="Z283" s="210"/>
      <c r="AA283" s="210"/>
      <c r="AB283" s="210"/>
      <c r="AC283" s="210"/>
      <c r="AD283" s="210"/>
      <c r="AE283" s="210"/>
      <c r="AF283" s="210"/>
      <c r="AG283" s="210" t="s">
        <v>236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2" x14ac:dyDescent="0.2">
      <c r="A284" s="227"/>
      <c r="B284" s="228"/>
      <c r="C284" s="257" t="s">
        <v>473</v>
      </c>
      <c r="D284" s="232"/>
      <c r="E284" s="233">
        <v>1</v>
      </c>
      <c r="F284" s="230"/>
      <c r="G284" s="230"/>
      <c r="H284" s="230"/>
      <c r="I284" s="230"/>
      <c r="J284" s="230"/>
      <c r="K284" s="230"/>
      <c r="L284" s="230"/>
      <c r="M284" s="230"/>
      <c r="N284" s="229"/>
      <c r="O284" s="229"/>
      <c r="P284" s="229"/>
      <c r="Q284" s="229"/>
      <c r="R284" s="230"/>
      <c r="S284" s="230"/>
      <c r="T284" s="230"/>
      <c r="U284" s="230"/>
      <c r="V284" s="230"/>
      <c r="W284" s="230"/>
      <c r="X284" s="230"/>
      <c r="Y284" s="230"/>
      <c r="Z284" s="210"/>
      <c r="AA284" s="210"/>
      <c r="AB284" s="210"/>
      <c r="AC284" s="210"/>
      <c r="AD284" s="210"/>
      <c r="AE284" s="210"/>
      <c r="AF284" s="210"/>
      <c r="AG284" s="210" t="s">
        <v>155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ht="22.5" outlineLevel="1" x14ac:dyDescent="0.2">
      <c r="A285" s="249">
        <v>129</v>
      </c>
      <c r="B285" s="250" t="s">
        <v>528</v>
      </c>
      <c r="C285" s="258" t="s">
        <v>529</v>
      </c>
      <c r="D285" s="251" t="s">
        <v>199</v>
      </c>
      <c r="E285" s="252">
        <v>2</v>
      </c>
      <c r="F285" s="253"/>
      <c r="G285" s="254">
        <f>ROUND(E285*F285,2)</f>
        <v>0</v>
      </c>
      <c r="H285" s="231"/>
      <c r="I285" s="230">
        <f>ROUND(E285*H285,2)</f>
        <v>0</v>
      </c>
      <c r="J285" s="231"/>
      <c r="K285" s="230">
        <f>ROUND(E285*J285,2)</f>
        <v>0</v>
      </c>
      <c r="L285" s="230">
        <v>21</v>
      </c>
      <c r="M285" s="230">
        <f>G285*(1+L285/100)</f>
        <v>0</v>
      </c>
      <c r="N285" s="229">
        <v>2.5999999999999999E-2</v>
      </c>
      <c r="O285" s="229">
        <f>ROUND(E285*N285,2)</f>
        <v>0.05</v>
      </c>
      <c r="P285" s="229">
        <v>0</v>
      </c>
      <c r="Q285" s="229">
        <f>ROUND(E285*P285,2)</f>
        <v>0</v>
      </c>
      <c r="R285" s="230" t="s">
        <v>234</v>
      </c>
      <c r="S285" s="230" t="s">
        <v>150</v>
      </c>
      <c r="T285" s="230" t="s">
        <v>150</v>
      </c>
      <c r="U285" s="230">
        <v>0</v>
      </c>
      <c r="V285" s="230">
        <f>ROUND(E285*U285,2)</f>
        <v>0</v>
      </c>
      <c r="W285" s="230"/>
      <c r="X285" s="230" t="s">
        <v>235</v>
      </c>
      <c r="Y285" s="230" t="s">
        <v>152</v>
      </c>
      <c r="Z285" s="210"/>
      <c r="AA285" s="210"/>
      <c r="AB285" s="210"/>
      <c r="AC285" s="210"/>
      <c r="AD285" s="210"/>
      <c r="AE285" s="210"/>
      <c r="AF285" s="210"/>
      <c r="AG285" s="210" t="s">
        <v>236</v>
      </c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ht="22.5" outlineLevel="1" x14ac:dyDescent="0.2">
      <c r="A286" s="249">
        <v>130</v>
      </c>
      <c r="B286" s="250" t="s">
        <v>530</v>
      </c>
      <c r="C286" s="258" t="s">
        <v>531</v>
      </c>
      <c r="D286" s="251" t="s">
        <v>199</v>
      </c>
      <c r="E286" s="252">
        <v>1</v>
      </c>
      <c r="F286" s="253"/>
      <c r="G286" s="254">
        <f>ROUND(E286*F286,2)</f>
        <v>0</v>
      </c>
      <c r="H286" s="231"/>
      <c r="I286" s="230">
        <f>ROUND(E286*H286,2)</f>
        <v>0</v>
      </c>
      <c r="J286" s="231"/>
      <c r="K286" s="230">
        <f>ROUND(E286*J286,2)</f>
        <v>0</v>
      </c>
      <c r="L286" s="230">
        <v>21</v>
      </c>
      <c r="M286" s="230">
        <f>G286*(1+L286/100)</f>
        <v>0</v>
      </c>
      <c r="N286" s="229">
        <v>2.9000000000000001E-2</v>
      </c>
      <c r="O286" s="229">
        <f>ROUND(E286*N286,2)</f>
        <v>0.03</v>
      </c>
      <c r="P286" s="229">
        <v>0</v>
      </c>
      <c r="Q286" s="229">
        <f>ROUND(E286*P286,2)</f>
        <v>0</v>
      </c>
      <c r="R286" s="230" t="s">
        <v>234</v>
      </c>
      <c r="S286" s="230" t="s">
        <v>150</v>
      </c>
      <c r="T286" s="230" t="s">
        <v>150</v>
      </c>
      <c r="U286" s="230">
        <v>0</v>
      </c>
      <c r="V286" s="230">
        <f>ROUND(E286*U286,2)</f>
        <v>0</v>
      </c>
      <c r="W286" s="230"/>
      <c r="X286" s="230" t="s">
        <v>235</v>
      </c>
      <c r="Y286" s="230" t="s">
        <v>152</v>
      </c>
      <c r="Z286" s="210"/>
      <c r="AA286" s="210"/>
      <c r="AB286" s="210"/>
      <c r="AC286" s="210"/>
      <c r="AD286" s="210"/>
      <c r="AE286" s="210"/>
      <c r="AF286" s="210"/>
      <c r="AG286" s="210" t="s">
        <v>236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49">
        <v>131</v>
      </c>
      <c r="B287" s="250" t="s">
        <v>532</v>
      </c>
      <c r="C287" s="258" t="s">
        <v>533</v>
      </c>
      <c r="D287" s="251" t="s">
        <v>191</v>
      </c>
      <c r="E287" s="252">
        <v>8.4790000000000004E-2</v>
      </c>
      <c r="F287" s="253"/>
      <c r="G287" s="254">
        <f>ROUND(E287*F287,2)</f>
        <v>0</v>
      </c>
      <c r="H287" s="231"/>
      <c r="I287" s="230">
        <f>ROUND(E287*H287,2)</f>
        <v>0</v>
      </c>
      <c r="J287" s="231"/>
      <c r="K287" s="230">
        <f>ROUND(E287*J287,2)</f>
        <v>0</v>
      </c>
      <c r="L287" s="230">
        <v>21</v>
      </c>
      <c r="M287" s="230">
        <f>G287*(1+L287/100)</f>
        <v>0</v>
      </c>
      <c r="N287" s="229">
        <v>0</v>
      </c>
      <c r="O287" s="229">
        <f>ROUND(E287*N287,2)</f>
        <v>0</v>
      </c>
      <c r="P287" s="229">
        <v>0</v>
      </c>
      <c r="Q287" s="229">
        <f>ROUND(E287*P287,2)</f>
        <v>0</v>
      </c>
      <c r="R287" s="230"/>
      <c r="S287" s="230" t="s">
        <v>150</v>
      </c>
      <c r="T287" s="230" t="s">
        <v>150</v>
      </c>
      <c r="U287" s="230">
        <v>2.2549999999999999</v>
      </c>
      <c r="V287" s="230">
        <f>ROUND(E287*U287,2)</f>
        <v>0.19</v>
      </c>
      <c r="W287" s="230"/>
      <c r="X287" s="230" t="s">
        <v>425</v>
      </c>
      <c r="Y287" s="230" t="s">
        <v>152</v>
      </c>
      <c r="Z287" s="210"/>
      <c r="AA287" s="210"/>
      <c r="AB287" s="210"/>
      <c r="AC287" s="210"/>
      <c r="AD287" s="210"/>
      <c r="AE287" s="210"/>
      <c r="AF287" s="210"/>
      <c r="AG287" s="210" t="s">
        <v>426</v>
      </c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x14ac:dyDescent="0.2">
      <c r="A288" s="236" t="s">
        <v>145</v>
      </c>
      <c r="B288" s="237" t="s">
        <v>104</v>
      </c>
      <c r="C288" s="255" t="s">
        <v>105</v>
      </c>
      <c r="D288" s="238"/>
      <c r="E288" s="239"/>
      <c r="F288" s="240"/>
      <c r="G288" s="241">
        <f>SUMIF(AG289:AG304,"&lt;&gt;NOR",G289:G304)</f>
        <v>0</v>
      </c>
      <c r="H288" s="235"/>
      <c r="I288" s="235">
        <f>SUM(I289:I304)</f>
        <v>0</v>
      </c>
      <c r="J288" s="235"/>
      <c r="K288" s="235">
        <f>SUM(K289:K304)</f>
        <v>0</v>
      </c>
      <c r="L288" s="235"/>
      <c r="M288" s="235">
        <f>SUM(M289:M304)</f>
        <v>0</v>
      </c>
      <c r="N288" s="234"/>
      <c r="O288" s="234">
        <f>SUM(O289:O304)</f>
        <v>0.67</v>
      </c>
      <c r="P288" s="234"/>
      <c r="Q288" s="234">
        <f>SUM(Q289:Q304)</f>
        <v>0</v>
      </c>
      <c r="R288" s="235"/>
      <c r="S288" s="235"/>
      <c r="T288" s="235"/>
      <c r="U288" s="235"/>
      <c r="V288" s="235">
        <f>SUM(V289:V304)</f>
        <v>40.660000000000004</v>
      </c>
      <c r="W288" s="235"/>
      <c r="X288" s="235"/>
      <c r="Y288" s="235"/>
      <c r="AG288" t="s">
        <v>146</v>
      </c>
    </row>
    <row r="289" spans="1:60" outlineLevel="1" x14ac:dyDescent="0.2">
      <c r="A289" s="243">
        <v>132</v>
      </c>
      <c r="B289" s="244" t="s">
        <v>534</v>
      </c>
      <c r="C289" s="256" t="s">
        <v>535</v>
      </c>
      <c r="D289" s="245" t="s">
        <v>205</v>
      </c>
      <c r="E289" s="246">
        <v>29.234999999999999</v>
      </c>
      <c r="F289" s="247"/>
      <c r="G289" s="248">
        <f>ROUND(E289*F289,2)</f>
        <v>0</v>
      </c>
      <c r="H289" s="231"/>
      <c r="I289" s="230">
        <f>ROUND(E289*H289,2)</f>
        <v>0</v>
      </c>
      <c r="J289" s="231"/>
      <c r="K289" s="230">
        <f>ROUND(E289*J289,2)</f>
        <v>0</v>
      </c>
      <c r="L289" s="230">
        <v>21</v>
      </c>
      <c r="M289" s="230">
        <f>G289*(1+L289/100)</f>
        <v>0</v>
      </c>
      <c r="N289" s="229">
        <v>0</v>
      </c>
      <c r="O289" s="229">
        <f>ROUND(E289*N289,2)</f>
        <v>0</v>
      </c>
      <c r="P289" s="229">
        <v>0</v>
      </c>
      <c r="Q289" s="229">
        <f>ROUND(E289*P289,2)</f>
        <v>0</v>
      </c>
      <c r="R289" s="230"/>
      <c r="S289" s="230" t="s">
        <v>150</v>
      </c>
      <c r="T289" s="230" t="s">
        <v>150</v>
      </c>
      <c r="U289" s="230">
        <v>0.154</v>
      </c>
      <c r="V289" s="230">
        <f>ROUND(E289*U289,2)</f>
        <v>4.5</v>
      </c>
      <c r="W289" s="230"/>
      <c r="X289" s="230" t="s">
        <v>151</v>
      </c>
      <c r="Y289" s="230" t="s">
        <v>152</v>
      </c>
      <c r="Z289" s="210"/>
      <c r="AA289" s="210"/>
      <c r="AB289" s="210"/>
      <c r="AC289" s="210"/>
      <c r="AD289" s="210"/>
      <c r="AE289" s="210"/>
      <c r="AF289" s="210"/>
      <c r="AG289" s="210" t="s">
        <v>153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2" x14ac:dyDescent="0.2">
      <c r="A290" s="227"/>
      <c r="B290" s="228"/>
      <c r="C290" s="257" t="s">
        <v>536</v>
      </c>
      <c r="D290" s="232"/>
      <c r="E290" s="233">
        <v>7.1749999999999998</v>
      </c>
      <c r="F290" s="230"/>
      <c r="G290" s="230"/>
      <c r="H290" s="230"/>
      <c r="I290" s="230"/>
      <c r="J290" s="230"/>
      <c r="K290" s="230"/>
      <c r="L290" s="230"/>
      <c r="M290" s="230"/>
      <c r="N290" s="229"/>
      <c r="O290" s="229"/>
      <c r="P290" s="229"/>
      <c r="Q290" s="229"/>
      <c r="R290" s="230"/>
      <c r="S290" s="230"/>
      <c r="T290" s="230"/>
      <c r="U290" s="230"/>
      <c r="V290" s="230"/>
      <c r="W290" s="230"/>
      <c r="X290" s="230"/>
      <c r="Y290" s="230"/>
      <c r="Z290" s="210"/>
      <c r="AA290" s="210"/>
      <c r="AB290" s="210"/>
      <c r="AC290" s="210"/>
      <c r="AD290" s="210"/>
      <c r="AE290" s="210"/>
      <c r="AF290" s="210"/>
      <c r="AG290" s="210" t="s">
        <v>155</v>
      </c>
      <c r="AH290" s="210">
        <v>0</v>
      </c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3" x14ac:dyDescent="0.2">
      <c r="A291" s="227"/>
      <c r="B291" s="228"/>
      <c r="C291" s="257" t="s">
        <v>537</v>
      </c>
      <c r="D291" s="232"/>
      <c r="E291" s="233">
        <v>15</v>
      </c>
      <c r="F291" s="230"/>
      <c r="G291" s="230"/>
      <c r="H291" s="230"/>
      <c r="I291" s="230"/>
      <c r="J291" s="230"/>
      <c r="K291" s="230"/>
      <c r="L291" s="230"/>
      <c r="M291" s="230"/>
      <c r="N291" s="229"/>
      <c r="O291" s="229"/>
      <c r="P291" s="229"/>
      <c r="Q291" s="229"/>
      <c r="R291" s="230"/>
      <c r="S291" s="230"/>
      <c r="T291" s="230"/>
      <c r="U291" s="230"/>
      <c r="V291" s="230"/>
      <c r="W291" s="230"/>
      <c r="X291" s="230"/>
      <c r="Y291" s="230"/>
      <c r="Z291" s="210"/>
      <c r="AA291" s="210"/>
      <c r="AB291" s="210"/>
      <c r="AC291" s="210"/>
      <c r="AD291" s="210"/>
      <c r="AE291" s="210"/>
      <c r="AF291" s="210"/>
      <c r="AG291" s="210" t="s">
        <v>155</v>
      </c>
      <c r="AH291" s="210">
        <v>0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3" x14ac:dyDescent="0.2">
      <c r="A292" s="227"/>
      <c r="B292" s="228"/>
      <c r="C292" s="257" t="s">
        <v>538</v>
      </c>
      <c r="D292" s="232"/>
      <c r="E292" s="233">
        <v>7.06</v>
      </c>
      <c r="F292" s="230"/>
      <c r="G292" s="230"/>
      <c r="H292" s="230"/>
      <c r="I292" s="230"/>
      <c r="J292" s="230"/>
      <c r="K292" s="230"/>
      <c r="L292" s="230"/>
      <c r="M292" s="230"/>
      <c r="N292" s="229"/>
      <c r="O292" s="229"/>
      <c r="P292" s="229"/>
      <c r="Q292" s="229"/>
      <c r="R292" s="230"/>
      <c r="S292" s="230"/>
      <c r="T292" s="230"/>
      <c r="U292" s="230"/>
      <c r="V292" s="230"/>
      <c r="W292" s="230"/>
      <c r="X292" s="230"/>
      <c r="Y292" s="230"/>
      <c r="Z292" s="210"/>
      <c r="AA292" s="210"/>
      <c r="AB292" s="210"/>
      <c r="AC292" s="210"/>
      <c r="AD292" s="210"/>
      <c r="AE292" s="210"/>
      <c r="AF292" s="210"/>
      <c r="AG292" s="210" t="s">
        <v>155</v>
      </c>
      <c r="AH292" s="210">
        <v>0</v>
      </c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43">
        <v>133</v>
      </c>
      <c r="B293" s="244" t="s">
        <v>539</v>
      </c>
      <c r="C293" s="256" t="s">
        <v>540</v>
      </c>
      <c r="D293" s="245" t="s">
        <v>179</v>
      </c>
      <c r="E293" s="246">
        <v>23.893149999999999</v>
      </c>
      <c r="F293" s="247"/>
      <c r="G293" s="248">
        <f>ROUND(E293*F293,2)</f>
        <v>0</v>
      </c>
      <c r="H293" s="231"/>
      <c r="I293" s="230">
        <f>ROUND(E293*H293,2)</f>
        <v>0</v>
      </c>
      <c r="J293" s="231"/>
      <c r="K293" s="230">
        <f>ROUND(E293*J293,2)</f>
        <v>0</v>
      </c>
      <c r="L293" s="230">
        <v>21</v>
      </c>
      <c r="M293" s="230">
        <f>G293*(1+L293/100)</f>
        <v>0</v>
      </c>
      <c r="N293" s="229">
        <v>6.9300000000000004E-3</v>
      </c>
      <c r="O293" s="229">
        <f>ROUND(E293*N293,2)</f>
        <v>0.17</v>
      </c>
      <c r="P293" s="229">
        <v>0</v>
      </c>
      <c r="Q293" s="229">
        <f>ROUND(E293*P293,2)</f>
        <v>0</v>
      </c>
      <c r="R293" s="230"/>
      <c r="S293" s="230" t="s">
        <v>150</v>
      </c>
      <c r="T293" s="230" t="s">
        <v>150</v>
      </c>
      <c r="U293" s="230">
        <v>1.3466</v>
      </c>
      <c r="V293" s="230">
        <f>ROUND(E293*U293,2)</f>
        <v>32.17</v>
      </c>
      <c r="W293" s="230"/>
      <c r="X293" s="230" t="s">
        <v>151</v>
      </c>
      <c r="Y293" s="230" t="s">
        <v>152</v>
      </c>
      <c r="Z293" s="210"/>
      <c r="AA293" s="210"/>
      <c r="AB293" s="210"/>
      <c r="AC293" s="210"/>
      <c r="AD293" s="210"/>
      <c r="AE293" s="210"/>
      <c r="AF293" s="210"/>
      <c r="AG293" s="210" t="s">
        <v>153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2" x14ac:dyDescent="0.2">
      <c r="A294" s="227"/>
      <c r="B294" s="228"/>
      <c r="C294" s="257" t="s">
        <v>311</v>
      </c>
      <c r="D294" s="232"/>
      <c r="E294" s="233">
        <v>9.1363500000000002</v>
      </c>
      <c r="F294" s="230"/>
      <c r="G294" s="230"/>
      <c r="H294" s="230"/>
      <c r="I294" s="230"/>
      <c r="J294" s="230"/>
      <c r="K294" s="230"/>
      <c r="L294" s="230"/>
      <c r="M294" s="230"/>
      <c r="N294" s="229"/>
      <c r="O294" s="229"/>
      <c r="P294" s="229"/>
      <c r="Q294" s="229"/>
      <c r="R294" s="230"/>
      <c r="S294" s="230"/>
      <c r="T294" s="230"/>
      <c r="U294" s="230"/>
      <c r="V294" s="230"/>
      <c r="W294" s="230"/>
      <c r="X294" s="230"/>
      <c r="Y294" s="230"/>
      <c r="Z294" s="210"/>
      <c r="AA294" s="210"/>
      <c r="AB294" s="210"/>
      <c r="AC294" s="210"/>
      <c r="AD294" s="210"/>
      <c r="AE294" s="210"/>
      <c r="AF294" s="210"/>
      <c r="AG294" s="210" t="s">
        <v>155</v>
      </c>
      <c r="AH294" s="210">
        <v>0</v>
      </c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3" x14ac:dyDescent="0.2">
      <c r="A295" s="227"/>
      <c r="B295" s="228"/>
      <c r="C295" s="257" t="s">
        <v>312</v>
      </c>
      <c r="D295" s="232"/>
      <c r="E295" s="233">
        <v>10.8048</v>
      </c>
      <c r="F295" s="230"/>
      <c r="G295" s="230"/>
      <c r="H295" s="230"/>
      <c r="I295" s="230"/>
      <c r="J295" s="230"/>
      <c r="K295" s="230"/>
      <c r="L295" s="230"/>
      <c r="M295" s="230"/>
      <c r="N295" s="229"/>
      <c r="O295" s="229"/>
      <c r="P295" s="229"/>
      <c r="Q295" s="229"/>
      <c r="R295" s="230"/>
      <c r="S295" s="230"/>
      <c r="T295" s="230"/>
      <c r="U295" s="230"/>
      <c r="V295" s="230"/>
      <c r="W295" s="230"/>
      <c r="X295" s="230"/>
      <c r="Y295" s="230"/>
      <c r="Z295" s="210"/>
      <c r="AA295" s="210"/>
      <c r="AB295" s="210"/>
      <c r="AC295" s="210"/>
      <c r="AD295" s="210"/>
      <c r="AE295" s="210"/>
      <c r="AF295" s="210"/>
      <c r="AG295" s="210" t="s">
        <v>155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3" x14ac:dyDescent="0.2">
      <c r="A296" s="227"/>
      <c r="B296" s="228"/>
      <c r="C296" s="257" t="s">
        <v>313</v>
      </c>
      <c r="D296" s="232"/>
      <c r="E296" s="233">
        <v>3.952</v>
      </c>
      <c r="F296" s="230"/>
      <c r="G296" s="230"/>
      <c r="H296" s="230"/>
      <c r="I296" s="230"/>
      <c r="J296" s="230"/>
      <c r="K296" s="230"/>
      <c r="L296" s="230"/>
      <c r="M296" s="230"/>
      <c r="N296" s="229"/>
      <c r="O296" s="229"/>
      <c r="P296" s="229"/>
      <c r="Q296" s="229"/>
      <c r="R296" s="230"/>
      <c r="S296" s="230"/>
      <c r="T296" s="230"/>
      <c r="U296" s="230"/>
      <c r="V296" s="230"/>
      <c r="W296" s="230"/>
      <c r="X296" s="230"/>
      <c r="Y296" s="230"/>
      <c r="Z296" s="210"/>
      <c r="AA296" s="210"/>
      <c r="AB296" s="210"/>
      <c r="AC296" s="210"/>
      <c r="AD296" s="210"/>
      <c r="AE296" s="210"/>
      <c r="AF296" s="210"/>
      <c r="AG296" s="210" t="s">
        <v>155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1" x14ac:dyDescent="0.2">
      <c r="A297" s="243">
        <v>134</v>
      </c>
      <c r="B297" s="244" t="s">
        <v>541</v>
      </c>
      <c r="C297" s="256" t="s">
        <v>542</v>
      </c>
      <c r="D297" s="245" t="s">
        <v>205</v>
      </c>
      <c r="E297" s="246">
        <v>2.8</v>
      </c>
      <c r="F297" s="247"/>
      <c r="G297" s="248">
        <f>ROUND(E297*F297,2)</f>
        <v>0</v>
      </c>
      <c r="H297" s="231"/>
      <c r="I297" s="230">
        <f>ROUND(E297*H297,2)</f>
        <v>0</v>
      </c>
      <c r="J297" s="231"/>
      <c r="K297" s="230">
        <f>ROUND(E297*J297,2)</f>
        <v>0</v>
      </c>
      <c r="L297" s="230">
        <v>21</v>
      </c>
      <c r="M297" s="230">
        <f>G297*(1+L297/100)</f>
        <v>0</v>
      </c>
      <c r="N297" s="229">
        <v>4.4000000000000002E-4</v>
      </c>
      <c r="O297" s="229">
        <f>ROUND(E297*N297,2)</f>
        <v>0</v>
      </c>
      <c r="P297" s="229">
        <v>0</v>
      </c>
      <c r="Q297" s="229">
        <f>ROUND(E297*P297,2)</f>
        <v>0</v>
      </c>
      <c r="R297" s="230"/>
      <c r="S297" s="230" t="s">
        <v>150</v>
      </c>
      <c r="T297" s="230" t="s">
        <v>150</v>
      </c>
      <c r="U297" s="230">
        <v>0.15</v>
      </c>
      <c r="V297" s="230">
        <f>ROUND(E297*U297,2)</f>
        <v>0.42</v>
      </c>
      <c r="W297" s="230"/>
      <c r="X297" s="230" t="s">
        <v>151</v>
      </c>
      <c r="Y297" s="230" t="s">
        <v>152</v>
      </c>
      <c r="Z297" s="210"/>
      <c r="AA297" s="210"/>
      <c r="AB297" s="210"/>
      <c r="AC297" s="210"/>
      <c r="AD297" s="210"/>
      <c r="AE297" s="210"/>
      <c r="AF297" s="210"/>
      <c r="AG297" s="210" t="s">
        <v>153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2" x14ac:dyDescent="0.2">
      <c r="A298" s="227"/>
      <c r="B298" s="228"/>
      <c r="C298" s="257" t="s">
        <v>543</v>
      </c>
      <c r="D298" s="232"/>
      <c r="E298" s="233">
        <v>2.8</v>
      </c>
      <c r="F298" s="230"/>
      <c r="G298" s="230"/>
      <c r="H298" s="230"/>
      <c r="I298" s="230"/>
      <c r="J298" s="230"/>
      <c r="K298" s="230"/>
      <c r="L298" s="230"/>
      <c r="M298" s="230"/>
      <c r="N298" s="229"/>
      <c r="O298" s="229"/>
      <c r="P298" s="229"/>
      <c r="Q298" s="229"/>
      <c r="R298" s="230"/>
      <c r="S298" s="230"/>
      <c r="T298" s="230"/>
      <c r="U298" s="230"/>
      <c r="V298" s="230"/>
      <c r="W298" s="230"/>
      <c r="X298" s="230"/>
      <c r="Y298" s="230"/>
      <c r="Z298" s="210"/>
      <c r="AA298" s="210"/>
      <c r="AB298" s="210"/>
      <c r="AC298" s="210"/>
      <c r="AD298" s="210"/>
      <c r="AE298" s="210"/>
      <c r="AF298" s="210"/>
      <c r="AG298" s="210" t="s">
        <v>155</v>
      </c>
      <c r="AH298" s="210">
        <v>0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43">
        <v>135</v>
      </c>
      <c r="B299" s="244" t="s">
        <v>544</v>
      </c>
      <c r="C299" s="256" t="s">
        <v>545</v>
      </c>
      <c r="D299" s="245" t="s">
        <v>205</v>
      </c>
      <c r="E299" s="246">
        <v>35.67</v>
      </c>
      <c r="F299" s="247"/>
      <c r="G299" s="248">
        <f>ROUND(E299*F299,2)</f>
        <v>0</v>
      </c>
      <c r="H299" s="231"/>
      <c r="I299" s="230">
        <f>ROUND(E299*H299,2)</f>
        <v>0</v>
      </c>
      <c r="J299" s="231"/>
      <c r="K299" s="230">
        <f>ROUND(E299*J299,2)</f>
        <v>0</v>
      </c>
      <c r="L299" s="230">
        <v>21</v>
      </c>
      <c r="M299" s="230">
        <f>G299*(1+L299/100)</f>
        <v>0</v>
      </c>
      <c r="N299" s="229">
        <v>4.0000000000000003E-5</v>
      </c>
      <c r="O299" s="229">
        <f>ROUND(E299*N299,2)</f>
        <v>0</v>
      </c>
      <c r="P299" s="229">
        <v>0</v>
      </c>
      <c r="Q299" s="229">
        <f>ROUND(E299*P299,2)</f>
        <v>0</v>
      </c>
      <c r="R299" s="230"/>
      <c r="S299" s="230" t="s">
        <v>150</v>
      </c>
      <c r="T299" s="230" t="s">
        <v>150</v>
      </c>
      <c r="U299" s="230">
        <v>7.0000000000000007E-2</v>
      </c>
      <c r="V299" s="230">
        <f>ROUND(E299*U299,2)</f>
        <v>2.5</v>
      </c>
      <c r="W299" s="230"/>
      <c r="X299" s="230" t="s">
        <v>151</v>
      </c>
      <c r="Y299" s="230" t="s">
        <v>152</v>
      </c>
      <c r="Z299" s="210"/>
      <c r="AA299" s="210"/>
      <c r="AB299" s="210"/>
      <c r="AC299" s="210"/>
      <c r="AD299" s="210"/>
      <c r="AE299" s="210"/>
      <c r="AF299" s="210"/>
      <c r="AG299" s="210" t="s">
        <v>153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2" x14ac:dyDescent="0.2">
      <c r="A300" s="227"/>
      <c r="B300" s="228"/>
      <c r="C300" s="257" t="s">
        <v>445</v>
      </c>
      <c r="D300" s="232"/>
      <c r="E300" s="233">
        <v>11.65</v>
      </c>
      <c r="F300" s="230"/>
      <c r="G300" s="230"/>
      <c r="H300" s="230"/>
      <c r="I300" s="230"/>
      <c r="J300" s="230"/>
      <c r="K300" s="230"/>
      <c r="L300" s="230"/>
      <c r="M300" s="230"/>
      <c r="N300" s="229"/>
      <c r="O300" s="229"/>
      <c r="P300" s="229"/>
      <c r="Q300" s="229"/>
      <c r="R300" s="230"/>
      <c r="S300" s="230"/>
      <c r="T300" s="230"/>
      <c r="U300" s="230"/>
      <c r="V300" s="230"/>
      <c r="W300" s="230"/>
      <c r="X300" s="230"/>
      <c r="Y300" s="230"/>
      <c r="Z300" s="210"/>
      <c r="AA300" s="210"/>
      <c r="AB300" s="210"/>
      <c r="AC300" s="210"/>
      <c r="AD300" s="210"/>
      <c r="AE300" s="210"/>
      <c r="AF300" s="210"/>
      <c r="AG300" s="210" t="s">
        <v>155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3" x14ac:dyDescent="0.2">
      <c r="A301" s="227"/>
      <c r="B301" s="228"/>
      <c r="C301" s="257" t="s">
        <v>446</v>
      </c>
      <c r="D301" s="232"/>
      <c r="E301" s="233">
        <v>16.920000000000002</v>
      </c>
      <c r="F301" s="230"/>
      <c r="G301" s="230"/>
      <c r="H301" s="230"/>
      <c r="I301" s="230"/>
      <c r="J301" s="230"/>
      <c r="K301" s="230"/>
      <c r="L301" s="230"/>
      <c r="M301" s="230"/>
      <c r="N301" s="229"/>
      <c r="O301" s="229"/>
      <c r="P301" s="229"/>
      <c r="Q301" s="229"/>
      <c r="R301" s="230"/>
      <c r="S301" s="230"/>
      <c r="T301" s="230"/>
      <c r="U301" s="230"/>
      <c r="V301" s="230"/>
      <c r="W301" s="230"/>
      <c r="X301" s="230"/>
      <c r="Y301" s="230"/>
      <c r="Z301" s="210"/>
      <c r="AA301" s="210"/>
      <c r="AB301" s="210"/>
      <c r="AC301" s="210"/>
      <c r="AD301" s="210"/>
      <c r="AE301" s="210"/>
      <c r="AF301" s="210"/>
      <c r="AG301" s="210" t="s">
        <v>155</v>
      </c>
      <c r="AH301" s="210">
        <v>0</v>
      </c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3" x14ac:dyDescent="0.2">
      <c r="A302" s="227"/>
      <c r="B302" s="228"/>
      <c r="C302" s="257" t="s">
        <v>447</v>
      </c>
      <c r="D302" s="232"/>
      <c r="E302" s="233">
        <v>7.1</v>
      </c>
      <c r="F302" s="230"/>
      <c r="G302" s="230"/>
      <c r="H302" s="230"/>
      <c r="I302" s="230"/>
      <c r="J302" s="230"/>
      <c r="K302" s="230"/>
      <c r="L302" s="230"/>
      <c r="M302" s="230"/>
      <c r="N302" s="229"/>
      <c r="O302" s="229"/>
      <c r="P302" s="229"/>
      <c r="Q302" s="229"/>
      <c r="R302" s="230"/>
      <c r="S302" s="230"/>
      <c r="T302" s="230"/>
      <c r="U302" s="230"/>
      <c r="V302" s="230"/>
      <c r="W302" s="230"/>
      <c r="X302" s="230"/>
      <c r="Y302" s="230"/>
      <c r="Z302" s="210"/>
      <c r="AA302" s="210"/>
      <c r="AB302" s="210"/>
      <c r="AC302" s="210"/>
      <c r="AD302" s="210"/>
      <c r="AE302" s="210"/>
      <c r="AF302" s="210"/>
      <c r="AG302" s="210" t="s">
        <v>155</v>
      </c>
      <c r="AH302" s="210">
        <v>0</v>
      </c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ht="22.5" outlineLevel="1" x14ac:dyDescent="0.2">
      <c r="A303" s="249">
        <v>136</v>
      </c>
      <c r="B303" s="250" t="s">
        <v>546</v>
      </c>
      <c r="C303" s="258" t="s">
        <v>547</v>
      </c>
      <c r="D303" s="251" t="s">
        <v>179</v>
      </c>
      <c r="E303" s="252">
        <v>26</v>
      </c>
      <c r="F303" s="253"/>
      <c r="G303" s="254">
        <f>ROUND(E303*F303,2)</f>
        <v>0</v>
      </c>
      <c r="H303" s="231"/>
      <c r="I303" s="230">
        <f>ROUND(E303*H303,2)</f>
        <v>0</v>
      </c>
      <c r="J303" s="231"/>
      <c r="K303" s="230">
        <f>ROUND(E303*J303,2)</f>
        <v>0</v>
      </c>
      <c r="L303" s="230">
        <v>21</v>
      </c>
      <c r="M303" s="230">
        <f>G303*(1+L303/100)</f>
        <v>0</v>
      </c>
      <c r="N303" s="229">
        <v>1.9199999999999998E-2</v>
      </c>
      <c r="O303" s="229">
        <f>ROUND(E303*N303,2)</f>
        <v>0.5</v>
      </c>
      <c r="P303" s="229">
        <v>0</v>
      </c>
      <c r="Q303" s="229">
        <f>ROUND(E303*P303,2)</f>
        <v>0</v>
      </c>
      <c r="R303" s="230" t="s">
        <v>234</v>
      </c>
      <c r="S303" s="230" t="s">
        <v>150</v>
      </c>
      <c r="T303" s="230" t="s">
        <v>150</v>
      </c>
      <c r="U303" s="230">
        <v>0</v>
      </c>
      <c r="V303" s="230">
        <f>ROUND(E303*U303,2)</f>
        <v>0</v>
      </c>
      <c r="W303" s="230"/>
      <c r="X303" s="230" t="s">
        <v>235</v>
      </c>
      <c r="Y303" s="230" t="s">
        <v>152</v>
      </c>
      <c r="Z303" s="210"/>
      <c r="AA303" s="210"/>
      <c r="AB303" s="210"/>
      <c r="AC303" s="210"/>
      <c r="AD303" s="210"/>
      <c r="AE303" s="210"/>
      <c r="AF303" s="210"/>
      <c r="AG303" s="210" t="s">
        <v>236</v>
      </c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49">
        <v>137</v>
      </c>
      <c r="B304" s="250" t="s">
        <v>548</v>
      </c>
      <c r="C304" s="258" t="s">
        <v>549</v>
      </c>
      <c r="D304" s="251" t="s">
        <v>191</v>
      </c>
      <c r="E304" s="252">
        <v>0.66744000000000003</v>
      </c>
      <c r="F304" s="253"/>
      <c r="G304" s="254">
        <f>ROUND(E304*F304,2)</f>
        <v>0</v>
      </c>
      <c r="H304" s="231"/>
      <c r="I304" s="230">
        <f>ROUND(E304*H304,2)</f>
        <v>0</v>
      </c>
      <c r="J304" s="231"/>
      <c r="K304" s="230">
        <f>ROUND(E304*J304,2)</f>
        <v>0</v>
      </c>
      <c r="L304" s="230">
        <v>21</v>
      </c>
      <c r="M304" s="230">
        <f>G304*(1+L304/100)</f>
        <v>0</v>
      </c>
      <c r="N304" s="229">
        <v>0</v>
      </c>
      <c r="O304" s="229">
        <f>ROUND(E304*N304,2)</f>
        <v>0</v>
      </c>
      <c r="P304" s="229">
        <v>0</v>
      </c>
      <c r="Q304" s="229">
        <f>ROUND(E304*P304,2)</f>
        <v>0</v>
      </c>
      <c r="R304" s="230"/>
      <c r="S304" s="230" t="s">
        <v>150</v>
      </c>
      <c r="T304" s="230" t="s">
        <v>150</v>
      </c>
      <c r="U304" s="230">
        <v>1.5980000000000001</v>
      </c>
      <c r="V304" s="230">
        <f>ROUND(E304*U304,2)</f>
        <v>1.07</v>
      </c>
      <c r="W304" s="230"/>
      <c r="X304" s="230" t="s">
        <v>425</v>
      </c>
      <c r="Y304" s="230" t="s">
        <v>152</v>
      </c>
      <c r="Z304" s="210"/>
      <c r="AA304" s="210"/>
      <c r="AB304" s="210"/>
      <c r="AC304" s="210"/>
      <c r="AD304" s="210"/>
      <c r="AE304" s="210"/>
      <c r="AF304" s="210"/>
      <c r="AG304" s="210" t="s">
        <v>426</v>
      </c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x14ac:dyDescent="0.2">
      <c r="A305" s="236" t="s">
        <v>145</v>
      </c>
      <c r="B305" s="237" t="s">
        <v>106</v>
      </c>
      <c r="C305" s="255" t="s">
        <v>107</v>
      </c>
      <c r="D305" s="238"/>
      <c r="E305" s="239"/>
      <c r="F305" s="240"/>
      <c r="G305" s="241">
        <f>SUMIF(AG306:AG309,"&lt;&gt;NOR",G306:G309)</f>
        <v>0</v>
      </c>
      <c r="H305" s="235"/>
      <c r="I305" s="235">
        <f>SUM(I306:I309)</f>
        <v>0</v>
      </c>
      <c r="J305" s="235"/>
      <c r="K305" s="235">
        <f>SUM(K306:K309)</f>
        <v>0</v>
      </c>
      <c r="L305" s="235"/>
      <c r="M305" s="235">
        <f>SUM(M306:M309)</f>
        <v>0</v>
      </c>
      <c r="N305" s="234"/>
      <c r="O305" s="234">
        <f>SUM(O306:O309)</f>
        <v>0</v>
      </c>
      <c r="P305" s="234"/>
      <c r="Q305" s="234">
        <f>SUM(Q306:Q309)</f>
        <v>0</v>
      </c>
      <c r="R305" s="235"/>
      <c r="S305" s="235"/>
      <c r="T305" s="235"/>
      <c r="U305" s="235"/>
      <c r="V305" s="235">
        <f>SUM(V306:V309)</f>
        <v>0.56999999999999995</v>
      </c>
      <c r="W305" s="235"/>
      <c r="X305" s="235"/>
      <c r="Y305" s="235"/>
      <c r="AG305" t="s">
        <v>146</v>
      </c>
    </row>
    <row r="306" spans="1:60" outlineLevel="1" x14ac:dyDescent="0.2">
      <c r="A306" s="243">
        <v>138</v>
      </c>
      <c r="B306" s="244" t="s">
        <v>550</v>
      </c>
      <c r="C306" s="256" t="s">
        <v>551</v>
      </c>
      <c r="D306" s="245" t="s">
        <v>205</v>
      </c>
      <c r="E306" s="246">
        <v>6.28</v>
      </c>
      <c r="F306" s="247"/>
      <c r="G306" s="248">
        <f>ROUND(E306*F306,2)</f>
        <v>0</v>
      </c>
      <c r="H306" s="231"/>
      <c r="I306" s="230">
        <f>ROUND(E306*H306,2)</f>
        <v>0</v>
      </c>
      <c r="J306" s="231"/>
      <c r="K306" s="230">
        <f>ROUND(E306*J306,2)</f>
        <v>0</v>
      </c>
      <c r="L306" s="230">
        <v>21</v>
      </c>
      <c r="M306" s="230">
        <f>G306*(1+L306/100)</f>
        <v>0</v>
      </c>
      <c r="N306" s="229">
        <v>0</v>
      </c>
      <c r="O306" s="229">
        <f>ROUND(E306*N306,2)</f>
        <v>0</v>
      </c>
      <c r="P306" s="229">
        <v>8.0000000000000007E-5</v>
      </c>
      <c r="Q306" s="229">
        <f>ROUND(E306*P306,2)</f>
        <v>0</v>
      </c>
      <c r="R306" s="230"/>
      <c r="S306" s="230" t="s">
        <v>150</v>
      </c>
      <c r="T306" s="230" t="s">
        <v>150</v>
      </c>
      <c r="U306" s="230">
        <v>3.5000000000000003E-2</v>
      </c>
      <c r="V306" s="230">
        <f>ROUND(E306*U306,2)</f>
        <v>0.22</v>
      </c>
      <c r="W306" s="230"/>
      <c r="X306" s="230" t="s">
        <v>151</v>
      </c>
      <c r="Y306" s="230" t="s">
        <v>152</v>
      </c>
      <c r="Z306" s="210"/>
      <c r="AA306" s="210"/>
      <c r="AB306" s="210"/>
      <c r="AC306" s="210"/>
      <c r="AD306" s="210"/>
      <c r="AE306" s="210"/>
      <c r="AF306" s="210"/>
      <c r="AG306" s="210" t="s">
        <v>153</v>
      </c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2" x14ac:dyDescent="0.2">
      <c r="A307" s="227"/>
      <c r="B307" s="228"/>
      <c r="C307" s="257" t="s">
        <v>552</v>
      </c>
      <c r="D307" s="232"/>
      <c r="E307" s="233">
        <v>6.28</v>
      </c>
      <c r="F307" s="230"/>
      <c r="G307" s="230"/>
      <c r="H307" s="230"/>
      <c r="I307" s="230"/>
      <c r="J307" s="230"/>
      <c r="K307" s="230"/>
      <c r="L307" s="230"/>
      <c r="M307" s="230"/>
      <c r="N307" s="229"/>
      <c r="O307" s="229"/>
      <c r="P307" s="229"/>
      <c r="Q307" s="229"/>
      <c r="R307" s="230"/>
      <c r="S307" s="230"/>
      <c r="T307" s="230"/>
      <c r="U307" s="230"/>
      <c r="V307" s="230"/>
      <c r="W307" s="230"/>
      <c r="X307" s="230"/>
      <c r="Y307" s="230"/>
      <c r="Z307" s="210"/>
      <c r="AA307" s="210"/>
      <c r="AB307" s="210"/>
      <c r="AC307" s="210"/>
      <c r="AD307" s="210"/>
      <c r="AE307" s="210"/>
      <c r="AF307" s="210"/>
      <c r="AG307" s="210" t="s">
        <v>155</v>
      </c>
      <c r="AH307" s="210">
        <v>0</v>
      </c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ht="22.5" outlineLevel="1" x14ac:dyDescent="0.2">
      <c r="A308" s="243">
        <v>139</v>
      </c>
      <c r="B308" s="244" t="s">
        <v>553</v>
      </c>
      <c r="C308" s="256" t="s">
        <v>554</v>
      </c>
      <c r="D308" s="245" t="s">
        <v>179</v>
      </c>
      <c r="E308" s="246">
        <v>2.7704</v>
      </c>
      <c r="F308" s="247"/>
      <c r="G308" s="248">
        <f>ROUND(E308*F308,2)</f>
        <v>0</v>
      </c>
      <c r="H308" s="231"/>
      <c r="I308" s="230">
        <f>ROUND(E308*H308,2)</f>
        <v>0</v>
      </c>
      <c r="J308" s="231"/>
      <c r="K308" s="230">
        <f>ROUND(E308*J308,2)</f>
        <v>0</v>
      </c>
      <c r="L308" s="230">
        <v>21</v>
      </c>
      <c r="M308" s="230">
        <f>G308*(1+L308/100)</f>
        <v>0</v>
      </c>
      <c r="N308" s="229">
        <v>0</v>
      </c>
      <c r="O308" s="229">
        <f>ROUND(E308*N308,2)</f>
        <v>0</v>
      </c>
      <c r="P308" s="229">
        <v>1E-3</v>
      </c>
      <c r="Q308" s="229">
        <f>ROUND(E308*P308,2)</f>
        <v>0</v>
      </c>
      <c r="R308" s="230"/>
      <c r="S308" s="230" t="s">
        <v>150</v>
      </c>
      <c r="T308" s="230" t="s">
        <v>150</v>
      </c>
      <c r="U308" s="230">
        <v>0.128</v>
      </c>
      <c r="V308" s="230">
        <f>ROUND(E308*U308,2)</f>
        <v>0.35</v>
      </c>
      <c r="W308" s="230"/>
      <c r="X308" s="230" t="s">
        <v>151</v>
      </c>
      <c r="Y308" s="230" t="s">
        <v>152</v>
      </c>
      <c r="Z308" s="210"/>
      <c r="AA308" s="210"/>
      <c r="AB308" s="210"/>
      <c r="AC308" s="210"/>
      <c r="AD308" s="210"/>
      <c r="AE308" s="210"/>
      <c r="AF308" s="210"/>
      <c r="AG308" s="210" t="s">
        <v>153</v>
      </c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2" x14ac:dyDescent="0.2">
      <c r="A309" s="227"/>
      <c r="B309" s="228"/>
      <c r="C309" s="257" t="s">
        <v>434</v>
      </c>
      <c r="D309" s="232"/>
      <c r="E309" s="233">
        <v>2.7704</v>
      </c>
      <c r="F309" s="230"/>
      <c r="G309" s="230"/>
      <c r="H309" s="230"/>
      <c r="I309" s="230"/>
      <c r="J309" s="230"/>
      <c r="K309" s="230"/>
      <c r="L309" s="230"/>
      <c r="M309" s="230"/>
      <c r="N309" s="229"/>
      <c r="O309" s="229"/>
      <c r="P309" s="229"/>
      <c r="Q309" s="229"/>
      <c r="R309" s="230"/>
      <c r="S309" s="230"/>
      <c r="T309" s="230"/>
      <c r="U309" s="230"/>
      <c r="V309" s="230"/>
      <c r="W309" s="230"/>
      <c r="X309" s="230"/>
      <c r="Y309" s="230"/>
      <c r="Z309" s="210"/>
      <c r="AA309" s="210"/>
      <c r="AB309" s="210"/>
      <c r="AC309" s="210"/>
      <c r="AD309" s="210"/>
      <c r="AE309" s="210"/>
      <c r="AF309" s="210"/>
      <c r="AG309" s="210" t="s">
        <v>155</v>
      </c>
      <c r="AH309" s="210">
        <v>0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x14ac:dyDescent="0.2">
      <c r="A310" s="236" t="s">
        <v>145</v>
      </c>
      <c r="B310" s="237" t="s">
        <v>108</v>
      </c>
      <c r="C310" s="255" t="s">
        <v>109</v>
      </c>
      <c r="D310" s="238"/>
      <c r="E310" s="239"/>
      <c r="F310" s="240"/>
      <c r="G310" s="241">
        <f>SUMIF(AG311:AG333,"&lt;&gt;NOR",G311:G333)</f>
        <v>0</v>
      </c>
      <c r="H310" s="235"/>
      <c r="I310" s="235">
        <f>SUM(I311:I333)</f>
        <v>0</v>
      </c>
      <c r="J310" s="235"/>
      <c r="K310" s="235">
        <f>SUM(K311:K333)</f>
        <v>0</v>
      </c>
      <c r="L310" s="235"/>
      <c r="M310" s="235">
        <f>SUM(M311:M333)</f>
        <v>0</v>
      </c>
      <c r="N310" s="234"/>
      <c r="O310" s="234">
        <f>SUM(O311:O333)</f>
        <v>2.79</v>
      </c>
      <c r="P310" s="234"/>
      <c r="Q310" s="234">
        <f>SUM(Q311:Q333)</f>
        <v>0</v>
      </c>
      <c r="R310" s="235"/>
      <c r="S310" s="235"/>
      <c r="T310" s="235"/>
      <c r="U310" s="235"/>
      <c r="V310" s="235">
        <f>SUM(V311:V333)</f>
        <v>167.82999999999998</v>
      </c>
      <c r="W310" s="235"/>
      <c r="X310" s="235"/>
      <c r="Y310" s="235"/>
      <c r="AG310" t="s">
        <v>146</v>
      </c>
    </row>
    <row r="311" spans="1:60" outlineLevel="1" x14ac:dyDescent="0.2">
      <c r="A311" s="243">
        <v>140</v>
      </c>
      <c r="B311" s="244" t="s">
        <v>555</v>
      </c>
      <c r="C311" s="256" t="s">
        <v>556</v>
      </c>
      <c r="D311" s="245" t="s">
        <v>205</v>
      </c>
      <c r="E311" s="246">
        <v>105.03</v>
      </c>
      <c r="F311" s="247"/>
      <c r="G311" s="248">
        <f>ROUND(E311*F311,2)</f>
        <v>0</v>
      </c>
      <c r="H311" s="231"/>
      <c r="I311" s="230">
        <f>ROUND(E311*H311,2)</f>
        <v>0</v>
      </c>
      <c r="J311" s="231"/>
      <c r="K311" s="230">
        <f>ROUND(E311*J311,2)</f>
        <v>0</v>
      </c>
      <c r="L311" s="230">
        <v>21</v>
      </c>
      <c r="M311" s="230">
        <f>G311*(1+L311/100)</f>
        <v>0</v>
      </c>
      <c r="N311" s="229">
        <v>0</v>
      </c>
      <c r="O311" s="229">
        <f>ROUND(E311*N311,2)</f>
        <v>0</v>
      </c>
      <c r="P311" s="229">
        <v>0</v>
      </c>
      <c r="Q311" s="229">
        <f>ROUND(E311*P311,2)</f>
        <v>0</v>
      </c>
      <c r="R311" s="230"/>
      <c r="S311" s="230" t="s">
        <v>150</v>
      </c>
      <c r="T311" s="230" t="s">
        <v>150</v>
      </c>
      <c r="U311" s="230">
        <v>0.154</v>
      </c>
      <c r="V311" s="230">
        <f>ROUND(E311*U311,2)</f>
        <v>16.170000000000002</v>
      </c>
      <c r="W311" s="230"/>
      <c r="X311" s="230" t="s">
        <v>151</v>
      </c>
      <c r="Y311" s="230" t="s">
        <v>152</v>
      </c>
      <c r="Z311" s="210"/>
      <c r="AA311" s="210"/>
      <c r="AB311" s="210"/>
      <c r="AC311" s="210"/>
      <c r="AD311" s="210"/>
      <c r="AE311" s="210"/>
      <c r="AF311" s="210"/>
      <c r="AG311" s="210" t="s">
        <v>153</v>
      </c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2" x14ac:dyDescent="0.2">
      <c r="A312" s="227"/>
      <c r="B312" s="228"/>
      <c r="C312" s="257" t="s">
        <v>557</v>
      </c>
      <c r="D312" s="232"/>
      <c r="E312" s="233">
        <v>18.5</v>
      </c>
      <c r="F312" s="230"/>
      <c r="G312" s="230"/>
      <c r="H312" s="230"/>
      <c r="I312" s="230"/>
      <c r="J312" s="230"/>
      <c r="K312" s="230"/>
      <c r="L312" s="230"/>
      <c r="M312" s="230"/>
      <c r="N312" s="229"/>
      <c r="O312" s="229"/>
      <c r="P312" s="229"/>
      <c r="Q312" s="229"/>
      <c r="R312" s="230"/>
      <c r="S312" s="230"/>
      <c r="T312" s="230"/>
      <c r="U312" s="230"/>
      <c r="V312" s="230"/>
      <c r="W312" s="230"/>
      <c r="X312" s="230"/>
      <c r="Y312" s="230"/>
      <c r="Z312" s="210"/>
      <c r="AA312" s="210"/>
      <c r="AB312" s="210"/>
      <c r="AC312" s="210"/>
      <c r="AD312" s="210"/>
      <c r="AE312" s="210"/>
      <c r="AF312" s="210"/>
      <c r="AG312" s="210" t="s">
        <v>155</v>
      </c>
      <c r="AH312" s="210">
        <v>0</v>
      </c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3" x14ac:dyDescent="0.2">
      <c r="A313" s="227"/>
      <c r="B313" s="228"/>
      <c r="C313" s="257" t="s">
        <v>558</v>
      </c>
      <c r="D313" s="232"/>
      <c r="E313" s="233">
        <v>35.46</v>
      </c>
      <c r="F313" s="230"/>
      <c r="G313" s="230"/>
      <c r="H313" s="230"/>
      <c r="I313" s="230"/>
      <c r="J313" s="230"/>
      <c r="K313" s="230"/>
      <c r="L313" s="230"/>
      <c r="M313" s="230"/>
      <c r="N313" s="229"/>
      <c r="O313" s="229"/>
      <c r="P313" s="229"/>
      <c r="Q313" s="229"/>
      <c r="R313" s="230"/>
      <c r="S313" s="230"/>
      <c r="T313" s="230"/>
      <c r="U313" s="230"/>
      <c r="V313" s="230"/>
      <c r="W313" s="230"/>
      <c r="X313" s="230"/>
      <c r="Y313" s="230"/>
      <c r="Z313" s="210"/>
      <c r="AA313" s="210"/>
      <c r="AB313" s="210"/>
      <c r="AC313" s="210"/>
      <c r="AD313" s="210"/>
      <c r="AE313" s="210"/>
      <c r="AF313" s="210"/>
      <c r="AG313" s="210" t="s">
        <v>155</v>
      </c>
      <c r="AH313" s="210">
        <v>0</v>
      </c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3" x14ac:dyDescent="0.2">
      <c r="A314" s="227"/>
      <c r="B314" s="228"/>
      <c r="C314" s="257" t="s">
        <v>559</v>
      </c>
      <c r="D314" s="232"/>
      <c r="E314" s="233">
        <v>25.11</v>
      </c>
      <c r="F314" s="230"/>
      <c r="G314" s="230"/>
      <c r="H314" s="230"/>
      <c r="I314" s="230"/>
      <c r="J314" s="230"/>
      <c r="K314" s="230"/>
      <c r="L314" s="230"/>
      <c r="M314" s="230"/>
      <c r="N314" s="229"/>
      <c r="O314" s="229"/>
      <c r="P314" s="229"/>
      <c r="Q314" s="229"/>
      <c r="R314" s="230"/>
      <c r="S314" s="230"/>
      <c r="T314" s="230"/>
      <c r="U314" s="230"/>
      <c r="V314" s="230"/>
      <c r="W314" s="230"/>
      <c r="X314" s="230"/>
      <c r="Y314" s="230"/>
      <c r="Z314" s="210"/>
      <c r="AA314" s="210"/>
      <c r="AB314" s="210"/>
      <c r="AC314" s="210"/>
      <c r="AD314" s="210"/>
      <c r="AE314" s="210"/>
      <c r="AF314" s="210"/>
      <c r="AG314" s="210" t="s">
        <v>155</v>
      </c>
      <c r="AH314" s="210">
        <v>0</v>
      </c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3" x14ac:dyDescent="0.2">
      <c r="A315" s="227"/>
      <c r="B315" s="228"/>
      <c r="C315" s="257" t="s">
        <v>560</v>
      </c>
      <c r="D315" s="232"/>
      <c r="E315" s="233">
        <v>25.96</v>
      </c>
      <c r="F315" s="230"/>
      <c r="G315" s="230"/>
      <c r="H315" s="230"/>
      <c r="I315" s="230"/>
      <c r="J315" s="230"/>
      <c r="K315" s="230"/>
      <c r="L315" s="230"/>
      <c r="M315" s="230"/>
      <c r="N315" s="229"/>
      <c r="O315" s="229"/>
      <c r="P315" s="229"/>
      <c r="Q315" s="229"/>
      <c r="R315" s="230"/>
      <c r="S315" s="230"/>
      <c r="T315" s="230"/>
      <c r="U315" s="230"/>
      <c r="V315" s="230"/>
      <c r="W315" s="230"/>
      <c r="X315" s="230"/>
      <c r="Y315" s="230"/>
      <c r="Z315" s="210"/>
      <c r="AA315" s="210"/>
      <c r="AB315" s="210"/>
      <c r="AC315" s="210"/>
      <c r="AD315" s="210"/>
      <c r="AE315" s="210"/>
      <c r="AF315" s="210"/>
      <c r="AG315" s="210" t="s">
        <v>155</v>
      </c>
      <c r="AH315" s="210">
        <v>0</v>
      </c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ht="22.5" outlineLevel="1" x14ac:dyDescent="0.2">
      <c r="A316" s="249">
        <v>141</v>
      </c>
      <c r="B316" s="250" t="s">
        <v>561</v>
      </c>
      <c r="C316" s="258" t="s">
        <v>562</v>
      </c>
      <c r="D316" s="251" t="s">
        <v>199</v>
      </c>
      <c r="E316" s="252">
        <v>25</v>
      </c>
      <c r="F316" s="253"/>
      <c r="G316" s="254">
        <f>ROUND(E316*F316,2)</f>
        <v>0</v>
      </c>
      <c r="H316" s="231"/>
      <c r="I316" s="230">
        <f>ROUND(E316*H316,2)</f>
        <v>0</v>
      </c>
      <c r="J316" s="231"/>
      <c r="K316" s="230">
        <f>ROUND(E316*J316,2)</f>
        <v>0</v>
      </c>
      <c r="L316" s="230">
        <v>21</v>
      </c>
      <c r="M316" s="230">
        <f>G316*(1+L316/100)</f>
        <v>0</v>
      </c>
      <c r="N316" s="229">
        <v>0</v>
      </c>
      <c r="O316" s="229">
        <f>ROUND(E316*N316,2)</f>
        <v>0</v>
      </c>
      <c r="P316" s="229">
        <v>0</v>
      </c>
      <c r="Q316" s="229">
        <f>ROUND(E316*P316,2)</f>
        <v>0</v>
      </c>
      <c r="R316" s="230"/>
      <c r="S316" s="230" t="s">
        <v>150</v>
      </c>
      <c r="T316" s="230" t="s">
        <v>150</v>
      </c>
      <c r="U316" s="230">
        <v>0.1</v>
      </c>
      <c r="V316" s="230">
        <f>ROUND(E316*U316,2)</f>
        <v>2.5</v>
      </c>
      <c r="W316" s="230"/>
      <c r="X316" s="230" t="s">
        <v>151</v>
      </c>
      <c r="Y316" s="230" t="s">
        <v>152</v>
      </c>
      <c r="Z316" s="210"/>
      <c r="AA316" s="210"/>
      <c r="AB316" s="210"/>
      <c r="AC316" s="210"/>
      <c r="AD316" s="210"/>
      <c r="AE316" s="210"/>
      <c r="AF316" s="210"/>
      <c r="AG316" s="210" t="s">
        <v>153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ht="22.5" outlineLevel="1" x14ac:dyDescent="0.2">
      <c r="A317" s="249">
        <v>142</v>
      </c>
      <c r="B317" s="250" t="s">
        <v>563</v>
      </c>
      <c r="C317" s="258" t="s">
        <v>564</v>
      </c>
      <c r="D317" s="251" t="s">
        <v>199</v>
      </c>
      <c r="E317" s="252">
        <v>16</v>
      </c>
      <c r="F317" s="253"/>
      <c r="G317" s="254">
        <f>ROUND(E317*F317,2)</f>
        <v>0</v>
      </c>
      <c r="H317" s="231"/>
      <c r="I317" s="230">
        <f>ROUND(E317*H317,2)</f>
        <v>0</v>
      </c>
      <c r="J317" s="231"/>
      <c r="K317" s="230">
        <f>ROUND(E317*J317,2)</f>
        <v>0</v>
      </c>
      <c r="L317" s="230">
        <v>21</v>
      </c>
      <c r="M317" s="230">
        <f>G317*(1+L317/100)</f>
        <v>0</v>
      </c>
      <c r="N317" s="229">
        <v>0</v>
      </c>
      <c r="O317" s="229">
        <f>ROUND(E317*N317,2)</f>
        <v>0</v>
      </c>
      <c r="P317" s="229">
        <v>0</v>
      </c>
      <c r="Q317" s="229">
        <f>ROUND(E317*P317,2)</f>
        <v>0</v>
      </c>
      <c r="R317" s="230"/>
      <c r="S317" s="230" t="s">
        <v>150</v>
      </c>
      <c r="T317" s="230" t="s">
        <v>150</v>
      </c>
      <c r="U317" s="230">
        <v>0.11</v>
      </c>
      <c r="V317" s="230">
        <f>ROUND(E317*U317,2)</f>
        <v>1.76</v>
      </c>
      <c r="W317" s="230"/>
      <c r="X317" s="230" t="s">
        <v>151</v>
      </c>
      <c r="Y317" s="230" t="s">
        <v>152</v>
      </c>
      <c r="Z317" s="210"/>
      <c r="AA317" s="210"/>
      <c r="AB317" s="210"/>
      <c r="AC317" s="210"/>
      <c r="AD317" s="210"/>
      <c r="AE317" s="210"/>
      <c r="AF317" s="210"/>
      <c r="AG317" s="210" t="s">
        <v>153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43">
        <v>143</v>
      </c>
      <c r="B318" s="244" t="s">
        <v>565</v>
      </c>
      <c r="C318" s="256" t="s">
        <v>566</v>
      </c>
      <c r="D318" s="245" t="s">
        <v>179</v>
      </c>
      <c r="E318" s="246">
        <v>98.653000000000006</v>
      </c>
      <c r="F318" s="247"/>
      <c r="G318" s="248">
        <f>ROUND(E318*F318,2)</f>
        <v>0</v>
      </c>
      <c r="H318" s="231"/>
      <c r="I318" s="230">
        <f>ROUND(E318*H318,2)</f>
        <v>0</v>
      </c>
      <c r="J318" s="231"/>
      <c r="K318" s="230">
        <f>ROUND(E318*J318,2)</f>
        <v>0</v>
      </c>
      <c r="L318" s="230">
        <v>21</v>
      </c>
      <c r="M318" s="230">
        <f>G318*(1+L318/100)</f>
        <v>0</v>
      </c>
      <c r="N318" s="229">
        <v>5.3499999999999997E-3</v>
      </c>
      <c r="O318" s="229">
        <f>ROUND(E318*N318,2)</f>
        <v>0.53</v>
      </c>
      <c r="P318" s="229">
        <v>0</v>
      </c>
      <c r="Q318" s="229">
        <f>ROUND(E318*P318,2)</f>
        <v>0</v>
      </c>
      <c r="R318" s="230"/>
      <c r="S318" s="230" t="s">
        <v>150</v>
      </c>
      <c r="T318" s="230" t="s">
        <v>150</v>
      </c>
      <c r="U318" s="230">
        <v>1.288</v>
      </c>
      <c r="V318" s="230">
        <f>ROUND(E318*U318,2)</f>
        <v>127.07</v>
      </c>
      <c r="W318" s="230"/>
      <c r="X318" s="230" t="s">
        <v>151</v>
      </c>
      <c r="Y318" s="230" t="s">
        <v>152</v>
      </c>
      <c r="Z318" s="210"/>
      <c r="AA318" s="210"/>
      <c r="AB318" s="210"/>
      <c r="AC318" s="210"/>
      <c r="AD318" s="210"/>
      <c r="AE318" s="210"/>
      <c r="AF318" s="210"/>
      <c r="AG318" s="210" t="s">
        <v>153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ht="22.5" outlineLevel="2" x14ac:dyDescent="0.2">
      <c r="A319" s="227"/>
      <c r="B319" s="228"/>
      <c r="C319" s="257" t="s">
        <v>567</v>
      </c>
      <c r="D319" s="232"/>
      <c r="E319" s="233">
        <v>33.204999999999998</v>
      </c>
      <c r="F319" s="230"/>
      <c r="G319" s="230"/>
      <c r="H319" s="230"/>
      <c r="I319" s="230"/>
      <c r="J319" s="230"/>
      <c r="K319" s="230"/>
      <c r="L319" s="230"/>
      <c r="M319" s="230"/>
      <c r="N319" s="229"/>
      <c r="O319" s="229"/>
      <c r="P319" s="229"/>
      <c r="Q319" s="229"/>
      <c r="R319" s="230"/>
      <c r="S319" s="230"/>
      <c r="T319" s="230"/>
      <c r="U319" s="230"/>
      <c r="V319" s="230"/>
      <c r="W319" s="230"/>
      <c r="X319" s="230"/>
      <c r="Y319" s="230"/>
      <c r="Z319" s="210"/>
      <c r="AA319" s="210"/>
      <c r="AB319" s="210"/>
      <c r="AC319" s="210"/>
      <c r="AD319" s="210"/>
      <c r="AE319" s="210"/>
      <c r="AF319" s="210"/>
      <c r="AG319" s="210" t="s">
        <v>155</v>
      </c>
      <c r="AH319" s="210">
        <v>0</v>
      </c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ht="22.5" outlineLevel="3" x14ac:dyDescent="0.2">
      <c r="A320" s="227"/>
      <c r="B320" s="228"/>
      <c r="C320" s="257" t="s">
        <v>568</v>
      </c>
      <c r="D320" s="232"/>
      <c r="E320" s="233">
        <v>46.517000000000003</v>
      </c>
      <c r="F320" s="230"/>
      <c r="G320" s="230"/>
      <c r="H320" s="230"/>
      <c r="I320" s="230"/>
      <c r="J320" s="230"/>
      <c r="K320" s="230"/>
      <c r="L320" s="230"/>
      <c r="M320" s="230"/>
      <c r="N320" s="229"/>
      <c r="O320" s="229"/>
      <c r="P320" s="229"/>
      <c r="Q320" s="229"/>
      <c r="R320" s="230"/>
      <c r="S320" s="230"/>
      <c r="T320" s="230"/>
      <c r="U320" s="230"/>
      <c r="V320" s="230"/>
      <c r="W320" s="230"/>
      <c r="X320" s="230"/>
      <c r="Y320" s="230"/>
      <c r="Z320" s="210"/>
      <c r="AA320" s="210"/>
      <c r="AB320" s="210"/>
      <c r="AC320" s="210"/>
      <c r="AD320" s="210"/>
      <c r="AE320" s="210"/>
      <c r="AF320" s="210"/>
      <c r="AG320" s="210" t="s">
        <v>155</v>
      </c>
      <c r="AH320" s="210">
        <v>0</v>
      </c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ht="22.5" outlineLevel="3" x14ac:dyDescent="0.2">
      <c r="A321" s="227"/>
      <c r="B321" s="228"/>
      <c r="C321" s="257" t="s">
        <v>569</v>
      </c>
      <c r="D321" s="232"/>
      <c r="E321" s="233">
        <v>18.931000000000001</v>
      </c>
      <c r="F321" s="230"/>
      <c r="G321" s="230"/>
      <c r="H321" s="230"/>
      <c r="I321" s="230"/>
      <c r="J321" s="230"/>
      <c r="K321" s="230"/>
      <c r="L321" s="230"/>
      <c r="M321" s="230"/>
      <c r="N321" s="229"/>
      <c r="O321" s="229"/>
      <c r="P321" s="229"/>
      <c r="Q321" s="229"/>
      <c r="R321" s="230"/>
      <c r="S321" s="230"/>
      <c r="T321" s="230"/>
      <c r="U321" s="230"/>
      <c r="V321" s="230"/>
      <c r="W321" s="230"/>
      <c r="X321" s="230"/>
      <c r="Y321" s="230"/>
      <c r="Z321" s="210"/>
      <c r="AA321" s="210"/>
      <c r="AB321" s="210"/>
      <c r="AC321" s="210"/>
      <c r="AD321" s="210"/>
      <c r="AE321" s="210"/>
      <c r="AF321" s="210"/>
      <c r="AG321" s="210" t="s">
        <v>155</v>
      </c>
      <c r="AH321" s="210">
        <v>0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49">
        <v>144</v>
      </c>
      <c r="B322" s="250" t="s">
        <v>570</v>
      </c>
      <c r="C322" s="258" t="s">
        <v>571</v>
      </c>
      <c r="D322" s="251" t="s">
        <v>205</v>
      </c>
      <c r="E322" s="252">
        <v>25.96</v>
      </c>
      <c r="F322" s="253"/>
      <c r="G322" s="254">
        <f>ROUND(E322*F322,2)</f>
        <v>0</v>
      </c>
      <c r="H322" s="231"/>
      <c r="I322" s="230">
        <f>ROUND(E322*H322,2)</f>
        <v>0</v>
      </c>
      <c r="J322" s="231"/>
      <c r="K322" s="230">
        <f>ROUND(E322*J322,2)</f>
        <v>0</v>
      </c>
      <c r="L322" s="230">
        <v>21</v>
      </c>
      <c r="M322" s="230">
        <f>G322*(1+L322/100)</f>
        <v>0</v>
      </c>
      <c r="N322" s="229">
        <v>1E-4</v>
      </c>
      <c r="O322" s="229">
        <f>ROUND(E322*N322,2)</f>
        <v>0</v>
      </c>
      <c r="P322" s="229">
        <v>0</v>
      </c>
      <c r="Q322" s="229">
        <f>ROUND(E322*P322,2)</f>
        <v>0</v>
      </c>
      <c r="R322" s="230"/>
      <c r="S322" s="230" t="s">
        <v>150</v>
      </c>
      <c r="T322" s="230" t="s">
        <v>150</v>
      </c>
      <c r="U322" s="230">
        <v>0.12</v>
      </c>
      <c r="V322" s="230">
        <f>ROUND(E322*U322,2)</f>
        <v>3.12</v>
      </c>
      <c r="W322" s="230"/>
      <c r="X322" s="230" t="s">
        <v>151</v>
      </c>
      <c r="Y322" s="230" t="s">
        <v>152</v>
      </c>
      <c r="Z322" s="210"/>
      <c r="AA322" s="210"/>
      <c r="AB322" s="210"/>
      <c r="AC322" s="210"/>
      <c r="AD322" s="210"/>
      <c r="AE322" s="210"/>
      <c r="AF322" s="210"/>
      <c r="AG322" s="210" t="s">
        <v>153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">
      <c r="A323" s="243">
        <v>145</v>
      </c>
      <c r="B323" s="244" t="s">
        <v>572</v>
      </c>
      <c r="C323" s="256" t="s">
        <v>573</v>
      </c>
      <c r="D323" s="245" t="s">
        <v>205</v>
      </c>
      <c r="E323" s="246">
        <v>19.8</v>
      </c>
      <c r="F323" s="247"/>
      <c r="G323" s="248">
        <f>ROUND(E323*F323,2)</f>
        <v>0</v>
      </c>
      <c r="H323" s="231"/>
      <c r="I323" s="230">
        <f>ROUND(E323*H323,2)</f>
        <v>0</v>
      </c>
      <c r="J323" s="231"/>
      <c r="K323" s="230">
        <f>ROUND(E323*J323,2)</f>
        <v>0</v>
      </c>
      <c r="L323" s="230">
        <v>21</v>
      </c>
      <c r="M323" s="230">
        <f>G323*(1+L323/100)</f>
        <v>0</v>
      </c>
      <c r="N323" s="229">
        <v>1E-4</v>
      </c>
      <c r="O323" s="229">
        <f>ROUND(E323*N323,2)</f>
        <v>0</v>
      </c>
      <c r="P323" s="229">
        <v>0</v>
      </c>
      <c r="Q323" s="229">
        <f>ROUND(E323*P323,2)</f>
        <v>0</v>
      </c>
      <c r="R323" s="230"/>
      <c r="S323" s="230" t="s">
        <v>150</v>
      </c>
      <c r="T323" s="230" t="s">
        <v>150</v>
      </c>
      <c r="U323" s="230">
        <v>0.12</v>
      </c>
      <c r="V323" s="230">
        <f>ROUND(E323*U323,2)</f>
        <v>2.38</v>
      </c>
      <c r="W323" s="230"/>
      <c r="X323" s="230" t="s">
        <v>151</v>
      </c>
      <c r="Y323" s="230" t="s">
        <v>152</v>
      </c>
      <c r="Z323" s="210"/>
      <c r="AA323" s="210"/>
      <c r="AB323" s="210"/>
      <c r="AC323" s="210"/>
      <c r="AD323" s="210"/>
      <c r="AE323" s="210"/>
      <c r="AF323" s="210"/>
      <c r="AG323" s="210" t="s">
        <v>153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2" x14ac:dyDescent="0.2">
      <c r="A324" s="227"/>
      <c r="B324" s="228"/>
      <c r="C324" s="257" t="s">
        <v>574</v>
      </c>
      <c r="D324" s="232"/>
      <c r="E324" s="233">
        <v>2</v>
      </c>
      <c r="F324" s="230"/>
      <c r="G324" s="230"/>
      <c r="H324" s="230"/>
      <c r="I324" s="230"/>
      <c r="J324" s="230"/>
      <c r="K324" s="230"/>
      <c r="L324" s="230"/>
      <c r="M324" s="230"/>
      <c r="N324" s="229"/>
      <c r="O324" s="229"/>
      <c r="P324" s="229"/>
      <c r="Q324" s="229"/>
      <c r="R324" s="230"/>
      <c r="S324" s="230"/>
      <c r="T324" s="230"/>
      <c r="U324" s="230"/>
      <c r="V324" s="230"/>
      <c r="W324" s="230"/>
      <c r="X324" s="230"/>
      <c r="Y324" s="230"/>
      <c r="Z324" s="210"/>
      <c r="AA324" s="210"/>
      <c r="AB324" s="210"/>
      <c r="AC324" s="210"/>
      <c r="AD324" s="210"/>
      <c r="AE324" s="210"/>
      <c r="AF324" s="210"/>
      <c r="AG324" s="210" t="s">
        <v>155</v>
      </c>
      <c r="AH324" s="210">
        <v>0</v>
      </c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3" x14ac:dyDescent="0.2">
      <c r="A325" s="227"/>
      <c r="B325" s="228"/>
      <c r="C325" s="257" t="s">
        <v>575</v>
      </c>
      <c r="D325" s="232"/>
      <c r="E325" s="233">
        <v>11.8</v>
      </c>
      <c r="F325" s="230"/>
      <c r="G325" s="230"/>
      <c r="H325" s="230"/>
      <c r="I325" s="230"/>
      <c r="J325" s="230"/>
      <c r="K325" s="230"/>
      <c r="L325" s="230"/>
      <c r="M325" s="230"/>
      <c r="N325" s="229"/>
      <c r="O325" s="229"/>
      <c r="P325" s="229"/>
      <c r="Q325" s="229"/>
      <c r="R325" s="230"/>
      <c r="S325" s="230"/>
      <c r="T325" s="230"/>
      <c r="U325" s="230"/>
      <c r="V325" s="230"/>
      <c r="W325" s="230"/>
      <c r="X325" s="230"/>
      <c r="Y325" s="230"/>
      <c r="Z325" s="210"/>
      <c r="AA325" s="210"/>
      <c r="AB325" s="210"/>
      <c r="AC325" s="210"/>
      <c r="AD325" s="210"/>
      <c r="AE325" s="210"/>
      <c r="AF325" s="210"/>
      <c r="AG325" s="210" t="s">
        <v>155</v>
      </c>
      <c r="AH325" s="210">
        <v>0</v>
      </c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3" x14ac:dyDescent="0.2">
      <c r="A326" s="227"/>
      <c r="B326" s="228"/>
      <c r="C326" s="257" t="s">
        <v>576</v>
      </c>
      <c r="D326" s="232"/>
      <c r="E326" s="233">
        <v>6</v>
      </c>
      <c r="F326" s="230"/>
      <c r="G326" s="230"/>
      <c r="H326" s="230"/>
      <c r="I326" s="230"/>
      <c r="J326" s="230"/>
      <c r="K326" s="230"/>
      <c r="L326" s="230"/>
      <c r="M326" s="230"/>
      <c r="N326" s="229"/>
      <c r="O326" s="229"/>
      <c r="P326" s="229"/>
      <c r="Q326" s="229"/>
      <c r="R326" s="230"/>
      <c r="S326" s="230"/>
      <c r="T326" s="230"/>
      <c r="U326" s="230"/>
      <c r="V326" s="230"/>
      <c r="W326" s="230"/>
      <c r="X326" s="230"/>
      <c r="Y326" s="230"/>
      <c r="Z326" s="210"/>
      <c r="AA326" s="210"/>
      <c r="AB326" s="210"/>
      <c r="AC326" s="210"/>
      <c r="AD326" s="210"/>
      <c r="AE326" s="210"/>
      <c r="AF326" s="210"/>
      <c r="AG326" s="210" t="s">
        <v>155</v>
      </c>
      <c r="AH326" s="210">
        <v>0</v>
      </c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1" x14ac:dyDescent="0.2">
      <c r="A327" s="243">
        <v>146</v>
      </c>
      <c r="B327" s="244" t="s">
        <v>577</v>
      </c>
      <c r="C327" s="256" t="s">
        <v>578</v>
      </c>
      <c r="D327" s="245" t="s">
        <v>205</v>
      </c>
      <c r="E327" s="246">
        <v>25.96</v>
      </c>
      <c r="F327" s="247"/>
      <c r="G327" s="248">
        <f>ROUND(E327*F327,2)</f>
        <v>0</v>
      </c>
      <c r="H327" s="231"/>
      <c r="I327" s="230">
        <f>ROUND(E327*H327,2)</f>
        <v>0</v>
      </c>
      <c r="J327" s="231"/>
      <c r="K327" s="230">
        <f>ROUND(E327*J327,2)</f>
        <v>0</v>
      </c>
      <c r="L327" s="230">
        <v>21</v>
      </c>
      <c r="M327" s="230">
        <f>G327*(1+L327/100)</f>
        <v>0</v>
      </c>
      <c r="N327" s="229">
        <v>1.5100000000000001E-3</v>
      </c>
      <c r="O327" s="229">
        <f>ROUND(E327*N327,2)</f>
        <v>0.04</v>
      </c>
      <c r="P327" s="229">
        <v>0</v>
      </c>
      <c r="Q327" s="229">
        <f>ROUND(E327*P327,2)</f>
        <v>0</v>
      </c>
      <c r="R327" s="230"/>
      <c r="S327" s="230" t="s">
        <v>150</v>
      </c>
      <c r="T327" s="230" t="s">
        <v>150</v>
      </c>
      <c r="U327" s="230">
        <v>0.4</v>
      </c>
      <c r="V327" s="230">
        <f>ROUND(E327*U327,2)</f>
        <v>10.38</v>
      </c>
      <c r="W327" s="230"/>
      <c r="X327" s="230" t="s">
        <v>151</v>
      </c>
      <c r="Y327" s="230" t="s">
        <v>152</v>
      </c>
      <c r="Z327" s="210"/>
      <c r="AA327" s="210"/>
      <c r="AB327" s="210"/>
      <c r="AC327" s="210"/>
      <c r="AD327" s="210"/>
      <c r="AE327" s="210"/>
      <c r="AF327" s="210"/>
      <c r="AG327" s="210" t="s">
        <v>153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2" x14ac:dyDescent="0.2">
      <c r="A328" s="227"/>
      <c r="B328" s="228"/>
      <c r="C328" s="257" t="s">
        <v>579</v>
      </c>
      <c r="D328" s="232"/>
      <c r="E328" s="233"/>
      <c r="F328" s="230"/>
      <c r="G328" s="230"/>
      <c r="H328" s="230"/>
      <c r="I328" s="230"/>
      <c r="J328" s="230"/>
      <c r="K328" s="230"/>
      <c r="L328" s="230"/>
      <c r="M328" s="230"/>
      <c r="N328" s="229"/>
      <c r="O328" s="229"/>
      <c r="P328" s="229"/>
      <c r="Q328" s="229"/>
      <c r="R328" s="230"/>
      <c r="S328" s="230"/>
      <c r="T328" s="230"/>
      <c r="U328" s="230"/>
      <c r="V328" s="230"/>
      <c r="W328" s="230"/>
      <c r="X328" s="230"/>
      <c r="Y328" s="230"/>
      <c r="Z328" s="210"/>
      <c r="AA328" s="210"/>
      <c r="AB328" s="210"/>
      <c r="AC328" s="210"/>
      <c r="AD328" s="210"/>
      <c r="AE328" s="210"/>
      <c r="AF328" s="210"/>
      <c r="AG328" s="210" t="s">
        <v>155</v>
      </c>
      <c r="AH328" s="210">
        <v>0</v>
      </c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3" x14ac:dyDescent="0.2">
      <c r="A329" s="227"/>
      <c r="B329" s="228"/>
      <c r="C329" s="257" t="s">
        <v>580</v>
      </c>
      <c r="D329" s="232"/>
      <c r="E329" s="233">
        <v>6.24</v>
      </c>
      <c r="F329" s="230"/>
      <c r="G329" s="230"/>
      <c r="H329" s="230"/>
      <c r="I329" s="230"/>
      <c r="J329" s="230"/>
      <c r="K329" s="230"/>
      <c r="L329" s="230"/>
      <c r="M329" s="230"/>
      <c r="N329" s="229"/>
      <c r="O329" s="229"/>
      <c r="P329" s="229"/>
      <c r="Q329" s="229"/>
      <c r="R329" s="230"/>
      <c r="S329" s="230"/>
      <c r="T329" s="230"/>
      <c r="U329" s="230"/>
      <c r="V329" s="230"/>
      <c r="W329" s="230"/>
      <c r="X329" s="230"/>
      <c r="Y329" s="230"/>
      <c r="Z329" s="210"/>
      <c r="AA329" s="210"/>
      <c r="AB329" s="210"/>
      <c r="AC329" s="210"/>
      <c r="AD329" s="210"/>
      <c r="AE329" s="210"/>
      <c r="AF329" s="210"/>
      <c r="AG329" s="210" t="s">
        <v>155</v>
      </c>
      <c r="AH329" s="210">
        <v>0</v>
      </c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3" x14ac:dyDescent="0.2">
      <c r="A330" s="227"/>
      <c r="B330" s="228"/>
      <c r="C330" s="257" t="s">
        <v>581</v>
      </c>
      <c r="D330" s="232"/>
      <c r="E330" s="233">
        <v>13.2</v>
      </c>
      <c r="F330" s="230"/>
      <c r="G330" s="230"/>
      <c r="H330" s="230"/>
      <c r="I330" s="230"/>
      <c r="J330" s="230"/>
      <c r="K330" s="230"/>
      <c r="L330" s="230"/>
      <c r="M330" s="230"/>
      <c r="N330" s="229"/>
      <c r="O330" s="229"/>
      <c r="P330" s="229"/>
      <c r="Q330" s="229"/>
      <c r="R330" s="230"/>
      <c r="S330" s="230"/>
      <c r="T330" s="230"/>
      <c r="U330" s="230"/>
      <c r="V330" s="230"/>
      <c r="W330" s="230"/>
      <c r="X330" s="230"/>
      <c r="Y330" s="230"/>
      <c r="Z330" s="210"/>
      <c r="AA330" s="210"/>
      <c r="AB330" s="210"/>
      <c r="AC330" s="210"/>
      <c r="AD330" s="210"/>
      <c r="AE330" s="210"/>
      <c r="AF330" s="210"/>
      <c r="AG330" s="210" t="s">
        <v>155</v>
      </c>
      <c r="AH330" s="210">
        <v>0</v>
      </c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3" x14ac:dyDescent="0.2">
      <c r="A331" s="227"/>
      <c r="B331" s="228"/>
      <c r="C331" s="257" t="s">
        <v>582</v>
      </c>
      <c r="D331" s="232"/>
      <c r="E331" s="233">
        <v>6.52</v>
      </c>
      <c r="F331" s="230"/>
      <c r="G331" s="230"/>
      <c r="H331" s="230"/>
      <c r="I331" s="230"/>
      <c r="J331" s="230"/>
      <c r="K331" s="230"/>
      <c r="L331" s="230"/>
      <c r="M331" s="230"/>
      <c r="N331" s="229"/>
      <c r="O331" s="229"/>
      <c r="P331" s="229"/>
      <c r="Q331" s="229"/>
      <c r="R331" s="230"/>
      <c r="S331" s="230"/>
      <c r="T331" s="230"/>
      <c r="U331" s="230"/>
      <c r="V331" s="230"/>
      <c r="W331" s="230"/>
      <c r="X331" s="230"/>
      <c r="Y331" s="230"/>
      <c r="Z331" s="210"/>
      <c r="AA331" s="210"/>
      <c r="AB331" s="210"/>
      <c r="AC331" s="210"/>
      <c r="AD331" s="210"/>
      <c r="AE331" s="210"/>
      <c r="AF331" s="210"/>
      <c r="AG331" s="210" t="s">
        <v>155</v>
      </c>
      <c r="AH331" s="210">
        <v>0</v>
      </c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49">
        <v>147</v>
      </c>
      <c r="B332" s="250" t="s">
        <v>583</v>
      </c>
      <c r="C332" s="258" t="s">
        <v>584</v>
      </c>
      <c r="D332" s="251" t="s">
        <v>179</v>
      </c>
      <c r="E332" s="252">
        <v>114</v>
      </c>
      <c r="F332" s="253"/>
      <c r="G332" s="254">
        <f>ROUND(E332*F332,2)</f>
        <v>0</v>
      </c>
      <c r="H332" s="231"/>
      <c r="I332" s="230">
        <f>ROUND(E332*H332,2)</f>
        <v>0</v>
      </c>
      <c r="J332" s="231"/>
      <c r="K332" s="230">
        <f>ROUND(E332*J332,2)</f>
        <v>0</v>
      </c>
      <c r="L332" s="230">
        <v>21</v>
      </c>
      <c r="M332" s="230">
        <f>G332*(1+L332/100)</f>
        <v>0</v>
      </c>
      <c r="N332" s="229">
        <v>1.9429999999999999E-2</v>
      </c>
      <c r="O332" s="229">
        <f>ROUND(E332*N332,2)</f>
        <v>2.2200000000000002</v>
      </c>
      <c r="P332" s="229">
        <v>0</v>
      </c>
      <c r="Q332" s="229">
        <f>ROUND(E332*P332,2)</f>
        <v>0</v>
      </c>
      <c r="R332" s="230" t="s">
        <v>234</v>
      </c>
      <c r="S332" s="230" t="s">
        <v>150</v>
      </c>
      <c r="T332" s="230" t="s">
        <v>150</v>
      </c>
      <c r="U332" s="230">
        <v>0</v>
      </c>
      <c r="V332" s="230">
        <f>ROUND(E332*U332,2)</f>
        <v>0</v>
      </c>
      <c r="W332" s="230"/>
      <c r="X332" s="230" t="s">
        <v>235</v>
      </c>
      <c r="Y332" s="230" t="s">
        <v>152</v>
      </c>
      <c r="Z332" s="210"/>
      <c r="AA332" s="210"/>
      <c r="AB332" s="210"/>
      <c r="AC332" s="210"/>
      <c r="AD332" s="210"/>
      <c r="AE332" s="210"/>
      <c r="AF332" s="210"/>
      <c r="AG332" s="210" t="s">
        <v>236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1" x14ac:dyDescent="0.2">
      <c r="A333" s="249">
        <v>148</v>
      </c>
      <c r="B333" s="250" t="s">
        <v>585</v>
      </c>
      <c r="C333" s="258" t="s">
        <v>586</v>
      </c>
      <c r="D333" s="251" t="s">
        <v>191</v>
      </c>
      <c r="E333" s="252">
        <v>2.7865899999999999</v>
      </c>
      <c r="F333" s="253"/>
      <c r="G333" s="254">
        <f>ROUND(E333*F333,2)</f>
        <v>0</v>
      </c>
      <c r="H333" s="231"/>
      <c r="I333" s="230">
        <f>ROUND(E333*H333,2)</f>
        <v>0</v>
      </c>
      <c r="J333" s="231"/>
      <c r="K333" s="230">
        <f>ROUND(E333*J333,2)</f>
        <v>0</v>
      </c>
      <c r="L333" s="230">
        <v>21</v>
      </c>
      <c r="M333" s="230">
        <f>G333*(1+L333/100)</f>
        <v>0</v>
      </c>
      <c r="N333" s="229">
        <v>0</v>
      </c>
      <c r="O333" s="229">
        <f>ROUND(E333*N333,2)</f>
        <v>0</v>
      </c>
      <c r="P333" s="229">
        <v>0</v>
      </c>
      <c r="Q333" s="229">
        <f>ROUND(E333*P333,2)</f>
        <v>0</v>
      </c>
      <c r="R333" s="230"/>
      <c r="S333" s="230" t="s">
        <v>150</v>
      </c>
      <c r="T333" s="230" t="s">
        <v>150</v>
      </c>
      <c r="U333" s="230">
        <v>1.5980000000000001</v>
      </c>
      <c r="V333" s="230">
        <f>ROUND(E333*U333,2)</f>
        <v>4.45</v>
      </c>
      <c r="W333" s="230"/>
      <c r="X333" s="230" t="s">
        <v>425</v>
      </c>
      <c r="Y333" s="230" t="s">
        <v>152</v>
      </c>
      <c r="Z333" s="210"/>
      <c r="AA333" s="210"/>
      <c r="AB333" s="210"/>
      <c r="AC333" s="210"/>
      <c r="AD333" s="210"/>
      <c r="AE333" s="210"/>
      <c r="AF333" s="210"/>
      <c r="AG333" s="210" t="s">
        <v>426</v>
      </c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x14ac:dyDescent="0.2">
      <c r="A334" s="236" t="s">
        <v>145</v>
      </c>
      <c r="B334" s="237" t="s">
        <v>110</v>
      </c>
      <c r="C334" s="255" t="s">
        <v>111</v>
      </c>
      <c r="D334" s="238"/>
      <c r="E334" s="239"/>
      <c r="F334" s="240"/>
      <c r="G334" s="241">
        <f>SUMIF(AG335:AG336,"&lt;&gt;NOR",G335:G336)</f>
        <v>0</v>
      </c>
      <c r="H334" s="235"/>
      <c r="I334" s="235">
        <f>SUM(I335:I336)</f>
        <v>0</v>
      </c>
      <c r="J334" s="235"/>
      <c r="K334" s="235">
        <f>SUM(K335:K336)</f>
        <v>0</v>
      </c>
      <c r="L334" s="235"/>
      <c r="M334" s="235">
        <f>SUM(M335:M336)</f>
        <v>0</v>
      </c>
      <c r="N334" s="234"/>
      <c r="O334" s="234">
        <f>SUM(O335:O336)</f>
        <v>0.01</v>
      </c>
      <c r="P334" s="234"/>
      <c r="Q334" s="234">
        <f>SUM(Q335:Q336)</f>
        <v>0</v>
      </c>
      <c r="R334" s="235"/>
      <c r="S334" s="235"/>
      <c r="T334" s="235"/>
      <c r="U334" s="235"/>
      <c r="V334" s="235">
        <f>SUM(V335:V336)</f>
        <v>3.28</v>
      </c>
      <c r="W334" s="235"/>
      <c r="X334" s="235"/>
      <c r="Y334" s="235"/>
      <c r="AG334" t="s">
        <v>146</v>
      </c>
    </row>
    <row r="335" spans="1:60" ht="22.5" outlineLevel="1" x14ac:dyDescent="0.2">
      <c r="A335" s="243">
        <v>149</v>
      </c>
      <c r="B335" s="244" t="s">
        <v>587</v>
      </c>
      <c r="C335" s="256" t="s">
        <v>588</v>
      </c>
      <c r="D335" s="245" t="s">
        <v>179</v>
      </c>
      <c r="E335" s="246">
        <v>24.375</v>
      </c>
      <c r="F335" s="247"/>
      <c r="G335" s="248">
        <f>ROUND(E335*F335,2)</f>
        <v>0</v>
      </c>
      <c r="H335" s="231"/>
      <c r="I335" s="230">
        <f>ROUND(E335*H335,2)</f>
        <v>0</v>
      </c>
      <c r="J335" s="231"/>
      <c r="K335" s="230">
        <f>ROUND(E335*J335,2)</f>
        <v>0</v>
      </c>
      <c r="L335" s="230">
        <v>21</v>
      </c>
      <c r="M335" s="230">
        <f>G335*(1+L335/100)</f>
        <v>0</v>
      </c>
      <c r="N335" s="229">
        <v>3.2000000000000003E-4</v>
      </c>
      <c r="O335" s="229">
        <f>ROUND(E335*N335,2)</f>
        <v>0.01</v>
      </c>
      <c r="P335" s="229">
        <v>0</v>
      </c>
      <c r="Q335" s="229">
        <f>ROUND(E335*P335,2)</f>
        <v>0</v>
      </c>
      <c r="R335" s="230"/>
      <c r="S335" s="230" t="s">
        <v>150</v>
      </c>
      <c r="T335" s="230" t="s">
        <v>150</v>
      </c>
      <c r="U335" s="230">
        <v>0.13439999999999999</v>
      </c>
      <c r="V335" s="230">
        <f>ROUND(E335*U335,2)</f>
        <v>3.28</v>
      </c>
      <c r="W335" s="230"/>
      <c r="X335" s="230" t="s">
        <v>151</v>
      </c>
      <c r="Y335" s="230" t="s">
        <v>152</v>
      </c>
      <c r="Z335" s="210"/>
      <c r="AA335" s="210"/>
      <c r="AB335" s="210"/>
      <c r="AC335" s="210"/>
      <c r="AD335" s="210"/>
      <c r="AE335" s="210"/>
      <c r="AF335" s="210"/>
      <c r="AG335" s="210" t="s">
        <v>153</v>
      </c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2" x14ac:dyDescent="0.2">
      <c r="A336" s="227"/>
      <c r="B336" s="228"/>
      <c r="C336" s="257" t="s">
        <v>589</v>
      </c>
      <c r="D336" s="232"/>
      <c r="E336" s="233">
        <v>24.375</v>
      </c>
      <c r="F336" s="230"/>
      <c r="G336" s="230"/>
      <c r="H336" s="230"/>
      <c r="I336" s="230"/>
      <c r="J336" s="230"/>
      <c r="K336" s="230"/>
      <c r="L336" s="230"/>
      <c r="M336" s="230"/>
      <c r="N336" s="229"/>
      <c r="O336" s="229"/>
      <c r="P336" s="229"/>
      <c r="Q336" s="229"/>
      <c r="R336" s="230"/>
      <c r="S336" s="230"/>
      <c r="T336" s="230"/>
      <c r="U336" s="230"/>
      <c r="V336" s="230"/>
      <c r="W336" s="230"/>
      <c r="X336" s="230"/>
      <c r="Y336" s="230"/>
      <c r="Z336" s="210"/>
      <c r="AA336" s="210"/>
      <c r="AB336" s="210"/>
      <c r="AC336" s="210"/>
      <c r="AD336" s="210"/>
      <c r="AE336" s="210"/>
      <c r="AF336" s="210"/>
      <c r="AG336" s="210" t="s">
        <v>155</v>
      </c>
      <c r="AH336" s="210">
        <v>0</v>
      </c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x14ac:dyDescent="0.2">
      <c r="A337" s="236" t="s">
        <v>145</v>
      </c>
      <c r="B337" s="237" t="s">
        <v>114</v>
      </c>
      <c r="C337" s="255" t="s">
        <v>115</v>
      </c>
      <c r="D337" s="238"/>
      <c r="E337" s="239"/>
      <c r="F337" s="240"/>
      <c r="G337" s="241">
        <f>SUMIF(AG338:AG351,"&lt;&gt;NOR",G338:G351)</f>
        <v>0</v>
      </c>
      <c r="H337" s="235"/>
      <c r="I337" s="235">
        <f>SUM(I338:I351)</f>
        <v>0</v>
      </c>
      <c r="J337" s="235"/>
      <c r="K337" s="235">
        <f>SUM(K338:K351)</f>
        <v>0</v>
      </c>
      <c r="L337" s="235"/>
      <c r="M337" s="235">
        <f>SUM(M338:M351)</f>
        <v>0</v>
      </c>
      <c r="N337" s="234"/>
      <c r="O337" s="234">
        <f>SUM(O338:O351)</f>
        <v>0</v>
      </c>
      <c r="P337" s="234"/>
      <c r="Q337" s="234">
        <f>SUM(Q338:Q351)</f>
        <v>0</v>
      </c>
      <c r="R337" s="235"/>
      <c r="S337" s="235"/>
      <c r="T337" s="235"/>
      <c r="U337" s="235"/>
      <c r="V337" s="235">
        <f>SUM(V338:V351)</f>
        <v>55.12</v>
      </c>
      <c r="W337" s="235"/>
      <c r="X337" s="235"/>
      <c r="Y337" s="235"/>
      <c r="AG337" t="s">
        <v>146</v>
      </c>
    </row>
    <row r="338" spans="1:60" ht="22.5" outlineLevel="1" x14ac:dyDescent="0.2">
      <c r="A338" s="243">
        <v>150</v>
      </c>
      <c r="B338" s="244" t="s">
        <v>590</v>
      </c>
      <c r="C338" s="256" t="s">
        <v>591</v>
      </c>
      <c r="D338" s="245" t="s">
        <v>191</v>
      </c>
      <c r="E338" s="246">
        <v>27.928999999999998</v>
      </c>
      <c r="F338" s="247"/>
      <c r="G338" s="248">
        <f>ROUND(E338*F338,2)</f>
        <v>0</v>
      </c>
      <c r="H338" s="231"/>
      <c r="I338" s="230">
        <f>ROUND(E338*H338,2)</f>
        <v>0</v>
      </c>
      <c r="J338" s="231"/>
      <c r="K338" s="230">
        <f>ROUND(E338*J338,2)</f>
        <v>0</v>
      </c>
      <c r="L338" s="230">
        <v>21</v>
      </c>
      <c r="M338" s="230">
        <f>G338*(1+L338/100)</f>
        <v>0</v>
      </c>
      <c r="N338" s="229">
        <v>0</v>
      </c>
      <c r="O338" s="229">
        <f>ROUND(E338*N338,2)</f>
        <v>0</v>
      </c>
      <c r="P338" s="229">
        <v>0</v>
      </c>
      <c r="Q338" s="229">
        <f>ROUND(E338*P338,2)</f>
        <v>0</v>
      </c>
      <c r="R338" s="230"/>
      <c r="S338" s="230" t="s">
        <v>150</v>
      </c>
      <c r="T338" s="230" t="s">
        <v>150</v>
      </c>
      <c r="U338" s="230">
        <v>0</v>
      </c>
      <c r="V338" s="230">
        <f>ROUND(E338*U338,2)</f>
        <v>0</v>
      </c>
      <c r="W338" s="230"/>
      <c r="X338" s="230" t="s">
        <v>151</v>
      </c>
      <c r="Y338" s="230" t="s">
        <v>152</v>
      </c>
      <c r="Z338" s="210"/>
      <c r="AA338" s="210"/>
      <c r="AB338" s="210"/>
      <c r="AC338" s="210"/>
      <c r="AD338" s="210"/>
      <c r="AE338" s="210"/>
      <c r="AF338" s="210"/>
      <c r="AG338" s="210" t="s">
        <v>153</v>
      </c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2" x14ac:dyDescent="0.2">
      <c r="A339" s="227"/>
      <c r="B339" s="228"/>
      <c r="C339" s="257" t="s">
        <v>592</v>
      </c>
      <c r="D339" s="232"/>
      <c r="E339" s="233">
        <v>27.928999999999998</v>
      </c>
      <c r="F339" s="230"/>
      <c r="G339" s="230"/>
      <c r="H339" s="230"/>
      <c r="I339" s="230"/>
      <c r="J339" s="230"/>
      <c r="K339" s="230"/>
      <c r="L339" s="230"/>
      <c r="M339" s="230"/>
      <c r="N339" s="229"/>
      <c r="O339" s="229"/>
      <c r="P339" s="229"/>
      <c r="Q339" s="229"/>
      <c r="R339" s="230"/>
      <c r="S339" s="230"/>
      <c r="T339" s="230"/>
      <c r="U339" s="230"/>
      <c r="V339" s="230"/>
      <c r="W339" s="230"/>
      <c r="X339" s="230"/>
      <c r="Y339" s="230"/>
      <c r="Z339" s="210"/>
      <c r="AA339" s="210"/>
      <c r="AB339" s="210"/>
      <c r="AC339" s="210"/>
      <c r="AD339" s="210"/>
      <c r="AE339" s="210"/>
      <c r="AF339" s="210"/>
      <c r="AG339" s="210" t="s">
        <v>155</v>
      </c>
      <c r="AH339" s="210">
        <v>0</v>
      </c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ht="22.5" outlineLevel="1" x14ac:dyDescent="0.2">
      <c r="A340" s="243">
        <v>151</v>
      </c>
      <c r="B340" s="244" t="s">
        <v>593</v>
      </c>
      <c r="C340" s="256" t="s">
        <v>594</v>
      </c>
      <c r="D340" s="245" t="s">
        <v>191</v>
      </c>
      <c r="E340" s="246">
        <v>9.6958099999999998</v>
      </c>
      <c r="F340" s="247"/>
      <c r="G340" s="248">
        <f>ROUND(E340*F340,2)</f>
        <v>0</v>
      </c>
      <c r="H340" s="231"/>
      <c r="I340" s="230">
        <f>ROUND(E340*H340,2)</f>
        <v>0</v>
      </c>
      <c r="J340" s="231"/>
      <c r="K340" s="230">
        <f>ROUND(E340*J340,2)</f>
        <v>0</v>
      </c>
      <c r="L340" s="230">
        <v>21</v>
      </c>
      <c r="M340" s="230">
        <f>G340*(1+L340/100)</f>
        <v>0</v>
      </c>
      <c r="N340" s="229">
        <v>0</v>
      </c>
      <c r="O340" s="229">
        <f>ROUND(E340*N340,2)</f>
        <v>0</v>
      </c>
      <c r="P340" s="229">
        <v>0</v>
      </c>
      <c r="Q340" s="229">
        <f>ROUND(E340*P340,2)</f>
        <v>0</v>
      </c>
      <c r="R340" s="230"/>
      <c r="S340" s="230" t="s">
        <v>150</v>
      </c>
      <c r="T340" s="230" t="s">
        <v>150</v>
      </c>
      <c r="U340" s="230">
        <v>0</v>
      </c>
      <c r="V340" s="230">
        <f>ROUND(E340*U340,2)</f>
        <v>0</v>
      </c>
      <c r="W340" s="230"/>
      <c r="X340" s="230" t="s">
        <v>151</v>
      </c>
      <c r="Y340" s="230" t="s">
        <v>152</v>
      </c>
      <c r="Z340" s="210"/>
      <c r="AA340" s="210"/>
      <c r="AB340" s="210"/>
      <c r="AC340" s="210"/>
      <c r="AD340" s="210"/>
      <c r="AE340" s="210"/>
      <c r="AF340" s="210"/>
      <c r="AG340" s="210" t="s">
        <v>153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ht="22.5" outlineLevel="2" x14ac:dyDescent="0.2">
      <c r="A341" s="227"/>
      <c r="B341" s="228"/>
      <c r="C341" s="257" t="s">
        <v>595</v>
      </c>
      <c r="D341" s="232"/>
      <c r="E341" s="233">
        <v>9.2574100000000001</v>
      </c>
      <c r="F341" s="230"/>
      <c r="G341" s="230"/>
      <c r="H341" s="230"/>
      <c r="I341" s="230"/>
      <c r="J341" s="230"/>
      <c r="K341" s="230"/>
      <c r="L341" s="230"/>
      <c r="M341" s="230"/>
      <c r="N341" s="229"/>
      <c r="O341" s="229"/>
      <c r="P341" s="229"/>
      <c r="Q341" s="229"/>
      <c r="R341" s="230"/>
      <c r="S341" s="230"/>
      <c r="T341" s="230"/>
      <c r="U341" s="230"/>
      <c r="V341" s="230"/>
      <c r="W341" s="230"/>
      <c r="X341" s="230"/>
      <c r="Y341" s="230"/>
      <c r="Z341" s="210"/>
      <c r="AA341" s="210"/>
      <c r="AB341" s="210"/>
      <c r="AC341" s="210"/>
      <c r="AD341" s="210"/>
      <c r="AE341" s="210"/>
      <c r="AF341" s="210"/>
      <c r="AG341" s="210" t="s">
        <v>155</v>
      </c>
      <c r="AH341" s="210">
        <v>0</v>
      </c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ht="22.5" outlineLevel="3" x14ac:dyDescent="0.2">
      <c r="A342" s="227"/>
      <c r="B342" s="228"/>
      <c r="C342" s="257" t="s">
        <v>596</v>
      </c>
      <c r="D342" s="232"/>
      <c r="E342" s="233">
        <v>0.43841000000000002</v>
      </c>
      <c r="F342" s="230"/>
      <c r="G342" s="230"/>
      <c r="H342" s="230"/>
      <c r="I342" s="230"/>
      <c r="J342" s="230"/>
      <c r="K342" s="230"/>
      <c r="L342" s="230"/>
      <c r="M342" s="230"/>
      <c r="N342" s="229"/>
      <c r="O342" s="229"/>
      <c r="P342" s="229"/>
      <c r="Q342" s="229"/>
      <c r="R342" s="230"/>
      <c r="S342" s="230"/>
      <c r="T342" s="230"/>
      <c r="U342" s="230"/>
      <c r="V342" s="230"/>
      <c r="W342" s="230"/>
      <c r="X342" s="230"/>
      <c r="Y342" s="230"/>
      <c r="Z342" s="210"/>
      <c r="AA342" s="210"/>
      <c r="AB342" s="210"/>
      <c r="AC342" s="210"/>
      <c r="AD342" s="210"/>
      <c r="AE342" s="210"/>
      <c r="AF342" s="210"/>
      <c r="AG342" s="210" t="s">
        <v>155</v>
      </c>
      <c r="AH342" s="210">
        <v>0</v>
      </c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ht="22.5" outlineLevel="1" x14ac:dyDescent="0.2">
      <c r="A343" s="243">
        <v>152</v>
      </c>
      <c r="B343" s="244" t="s">
        <v>597</v>
      </c>
      <c r="C343" s="256" t="s">
        <v>598</v>
      </c>
      <c r="D343" s="245" t="s">
        <v>191</v>
      </c>
      <c r="E343" s="246">
        <v>0.11484</v>
      </c>
      <c r="F343" s="247"/>
      <c r="G343" s="248">
        <f>ROUND(E343*F343,2)</f>
        <v>0</v>
      </c>
      <c r="H343" s="231"/>
      <c r="I343" s="230">
        <f>ROUND(E343*H343,2)</f>
        <v>0</v>
      </c>
      <c r="J343" s="231"/>
      <c r="K343" s="230">
        <f>ROUND(E343*J343,2)</f>
        <v>0</v>
      </c>
      <c r="L343" s="230">
        <v>21</v>
      </c>
      <c r="M343" s="230">
        <f>G343*(1+L343/100)</f>
        <v>0</v>
      </c>
      <c r="N343" s="229">
        <v>0</v>
      </c>
      <c r="O343" s="229">
        <f>ROUND(E343*N343,2)</f>
        <v>0</v>
      </c>
      <c r="P343" s="229">
        <v>0</v>
      </c>
      <c r="Q343" s="229">
        <f>ROUND(E343*P343,2)</f>
        <v>0</v>
      </c>
      <c r="R343" s="230"/>
      <c r="S343" s="230" t="s">
        <v>150</v>
      </c>
      <c r="T343" s="230" t="s">
        <v>150</v>
      </c>
      <c r="U343" s="230">
        <v>0</v>
      </c>
      <c r="V343" s="230">
        <f>ROUND(E343*U343,2)</f>
        <v>0</v>
      </c>
      <c r="W343" s="230"/>
      <c r="X343" s="230" t="s">
        <v>151</v>
      </c>
      <c r="Y343" s="230" t="s">
        <v>152</v>
      </c>
      <c r="Z343" s="210"/>
      <c r="AA343" s="210"/>
      <c r="AB343" s="210"/>
      <c r="AC343" s="210"/>
      <c r="AD343" s="210"/>
      <c r="AE343" s="210"/>
      <c r="AF343" s="210"/>
      <c r="AG343" s="210" t="s">
        <v>153</v>
      </c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2" x14ac:dyDescent="0.2">
      <c r="A344" s="227"/>
      <c r="B344" s="228"/>
      <c r="C344" s="257" t="s">
        <v>599</v>
      </c>
      <c r="D344" s="232"/>
      <c r="E344" s="233">
        <v>0.11484</v>
      </c>
      <c r="F344" s="230"/>
      <c r="G344" s="230"/>
      <c r="H344" s="230"/>
      <c r="I344" s="230"/>
      <c r="J344" s="230"/>
      <c r="K344" s="230"/>
      <c r="L344" s="230"/>
      <c r="M344" s="230"/>
      <c r="N344" s="229"/>
      <c r="O344" s="229"/>
      <c r="P344" s="229"/>
      <c r="Q344" s="229"/>
      <c r="R344" s="230"/>
      <c r="S344" s="230"/>
      <c r="T344" s="230"/>
      <c r="U344" s="230"/>
      <c r="V344" s="230"/>
      <c r="W344" s="230"/>
      <c r="X344" s="230"/>
      <c r="Y344" s="230"/>
      <c r="Z344" s="210"/>
      <c r="AA344" s="210"/>
      <c r="AB344" s="210"/>
      <c r="AC344" s="210"/>
      <c r="AD344" s="210"/>
      <c r="AE344" s="210"/>
      <c r="AF344" s="210"/>
      <c r="AG344" s="210" t="s">
        <v>155</v>
      </c>
      <c r="AH344" s="210">
        <v>0</v>
      </c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ht="22.5" outlineLevel="1" x14ac:dyDescent="0.2">
      <c r="A345" s="243">
        <v>153</v>
      </c>
      <c r="B345" s="244" t="s">
        <v>600</v>
      </c>
      <c r="C345" s="256" t="s">
        <v>601</v>
      </c>
      <c r="D345" s="245" t="s">
        <v>191</v>
      </c>
      <c r="E345" s="246">
        <v>0.75341000000000002</v>
      </c>
      <c r="F345" s="247"/>
      <c r="G345" s="248">
        <f>ROUND(E345*F345,2)</f>
        <v>0</v>
      </c>
      <c r="H345" s="231"/>
      <c r="I345" s="230">
        <f>ROUND(E345*H345,2)</f>
        <v>0</v>
      </c>
      <c r="J345" s="231"/>
      <c r="K345" s="230">
        <f>ROUND(E345*J345,2)</f>
        <v>0</v>
      </c>
      <c r="L345" s="230">
        <v>21</v>
      </c>
      <c r="M345" s="230">
        <f>G345*(1+L345/100)</f>
        <v>0</v>
      </c>
      <c r="N345" s="229">
        <v>0</v>
      </c>
      <c r="O345" s="229">
        <f>ROUND(E345*N345,2)</f>
        <v>0</v>
      </c>
      <c r="P345" s="229">
        <v>0</v>
      </c>
      <c r="Q345" s="229">
        <f>ROUND(E345*P345,2)</f>
        <v>0</v>
      </c>
      <c r="R345" s="230"/>
      <c r="S345" s="230" t="s">
        <v>150</v>
      </c>
      <c r="T345" s="230" t="s">
        <v>150</v>
      </c>
      <c r="U345" s="230">
        <v>0</v>
      </c>
      <c r="V345" s="230">
        <f>ROUND(E345*U345,2)</f>
        <v>0</v>
      </c>
      <c r="W345" s="230"/>
      <c r="X345" s="230" t="s">
        <v>151</v>
      </c>
      <c r="Y345" s="230" t="s">
        <v>152</v>
      </c>
      <c r="Z345" s="210"/>
      <c r="AA345" s="210"/>
      <c r="AB345" s="210"/>
      <c r="AC345" s="210"/>
      <c r="AD345" s="210"/>
      <c r="AE345" s="210"/>
      <c r="AF345" s="210"/>
      <c r="AG345" s="210" t="s">
        <v>153</v>
      </c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ht="22.5" outlineLevel="2" x14ac:dyDescent="0.2">
      <c r="A346" s="227"/>
      <c r="B346" s="228"/>
      <c r="C346" s="257" t="s">
        <v>602</v>
      </c>
      <c r="D346" s="232"/>
      <c r="E346" s="233">
        <v>0.75341000000000002</v>
      </c>
      <c r="F346" s="230"/>
      <c r="G346" s="230"/>
      <c r="H346" s="230"/>
      <c r="I346" s="230"/>
      <c r="J346" s="230"/>
      <c r="K346" s="230"/>
      <c r="L346" s="230"/>
      <c r="M346" s="230"/>
      <c r="N346" s="229"/>
      <c r="O346" s="229"/>
      <c r="P346" s="229"/>
      <c r="Q346" s="229"/>
      <c r="R346" s="230"/>
      <c r="S346" s="230"/>
      <c r="T346" s="230"/>
      <c r="U346" s="230"/>
      <c r="V346" s="230"/>
      <c r="W346" s="230"/>
      <c r="X346" s="230"/>
      <c r="Y346" s="230"/>
      <c r="Z346" s="210"/>
      <c r="AA346" s="210"/>
      <c r="AB346" s="210"/>
      <c r="AC346" s="210"/>
      <c r="AD346" s="210"/>
      <c r="AE346" s="210"/>
      <c r="AF346" s="210"/>
      <c r="AG346" s="210" t="s">
        <v>155</v>
      </c>
      <c r="AH346" s="210">
        <v>0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ht="22.5" outlineLevel="1" x14ac:dyDescent="0.2">
      <c r="A347" s="243">
        <v>154</v>
      </c>
      <c r="B347" s="244" t="s">
        <v>603</v>
      </c>
      <c r="C347" s="256" t="s">
        <v>604</v>
      </c>
      <c r="D347" s="245" t="s">
        <v>191</v>
      </c>
      <c r="E347" s="246">
        <v>3.2699999999999999E-3</v>
      </c>
      <c r="F347" s="247"/>
      <c r="G347" s="248">
        <f>ROUND(E347*F347,2)</f>
        <v>0</v>
      </c>
      <c r="H347" s="231"/>
      <c r="I347" s="230">
        <f>ROUND(E347*H347,2)</f>
        <v>0</v>
      </c>
      <c r="J347" s="231"/>
      <c r="K347" s="230">
        <f>ROUND(E347*J347,2)</f>
        <v>0</v>
      </c>
      <c r="L347" s="230">
        <v>21</v>
      </c>
      <c r="M347" s="230">
        <f>G347*(1+L347/100)</f>
        <v>0</v>
      </c>
      <c r="N347" s="229">
        <v>0</v>
      </c>
      <c r="O347" s="229">
        <f>ROUND(E347*N347,2)</f>
        <v>0</v>
      </c>
      <c r="P347" s="229">
        <v>0</v>
      </c>
      <c r="Q347" s="229">
        <f>ROUND(E347*P347,2)</f>
        <v>0</v>
      </c>
      <c r="R347" s="230"/>
      <c r="S347" s="230" t="s">
        <v>150</v>
      </c>
      <c r="T347" s="230" t="s">
        <v>150</v>
      </c>
      <c r="U347" s="230">
        <v>0</v>
      </c>
      <c r="V347" s="230">
        <f>ROUND(E347*U347,2)</f>
        <v>0</v>
      </c>
      <c r="W347" s="230"/>
      <c r="X347" s="230" t="s">
        <v>151</v>
      </c>
      <c r="Y347" s="230" t="s">
        <v>152</v>
      </c>
      <c r="Z347" s="210"/>
      <c r="AA347" s="210"/>
      <c r="AB347" s="210"/>
      <c r="AC347" s="210"/>
      <c r="AD347" s="210"/>
      <c r="AE347" s="210"/>
      <c r="AF347" s="210"/>
      <c r="AG347" s="210" t="s">
        <v>153</v>
      </c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2" x14ac:dyDescent="0.2">
      <c r="A348" s="227"/>
      <c r="B348" s="228"/>
      <c r="C348" s="257" t="s">
        <v>605</v>
      </c>
      <c r="D348" s="232"/>
      <c r="E348" s="233">
        <v>3.2699999999999999E-3</v>
      </c>
      <c r="F348" s="230"/>
      <c r="G348" s="230"/>
      <c r="H348" s="230"/>
      <c r="I348" s="230"/>
      <c r="J348" s="230"/>
      <c r="K348" s="230"/>
      <c r="L348" s="230"/>
      <c r="M348" s="230"/>
      <c r="N348" s="229"/>
      <c r="O348" s="229"/>
      <c r="P348" s="229"/>
      <c r="Q348" s="229"/>
      <c r="R348" s="230"/>
      <c r="S348" s="230"/>
      <c r="T348" s="230"/>
      <c r="U348" s="230"/>
      <c r="V348" s="230"/>
      <c r="W348" s="230"/>
      <c r="X348" s="230"/>
      <c r="Y348" s="230"/>
      <c r="Z348" s="210"/>
      <c r="AA348" s="210"/>
      <c r="AB348" s="210"/>
      <c r="AC348" s="210"/>
      <c r="AD348" s="210"/>
      <c r="AE348" s="210"/>
      <c r="AF348" s="210"/>
      <c r="AG348" s="210" t="s">
        <v>155</v>
      </c>
      <c r="AH348" s="210">
        <v>0</v>
      </c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1" x14ac:dyDescent="0.2">
      <c r="A349" s="249">
        <v>155</v>
      </c>
      <c r="B349" s="250" t="s">
        <v>606</v>
      </c>
      <c r="C349" s="258" t="s">
        <v>607</v>
      </c>
      <c r="D349" s="251" t="s">
        <v>191</v>
      </c>
      <c r="E349" s="252">
        <v>38.495579999999997</v>
      </c>
      <c r="F349" s="253"/>
      <c r="G349" s="254">
        <f>ROUND(E349*F349,2)</f>
        <v>0</v>
      </c>
      <c r="H349" s="231"/>
      <c r="I349" s="230">
        <f>ROUND(E349*H349,2)</f>
        <v>0</v>
      </c>
      <c r="J349" s="231"/>
      <c r="K349" s="230">
        <f>ROUND(E349*J349,2)</f>
        <v>0</v>
      </c>
      <c r="L349" s="230">
        <v>21</v>
      </c>
      <c r="M349" s="230">
        <f>G349*(1+L349/100)</f>
        <v>0</v>
      </c>
      <c r="N349" s="229">
        <v>0</v>
      </c>
      <c r="O349" s="229">
        <f>ROUND(E349*N349,2)</f>
        <v>0</v>
      </c>
      <c r="P349" s="229">
        <v>0</v>
      </c>
      <c r="Q349" s="229">
        <f>ROUND(E349*P349,2)</f>
        <v>0</v>
      </c>
      <c r="R349" s="230"/>
      <c r="S349" s="230" t="s">
        <v>150</v>
      </c>
      <c r="T349" s="230" t="s">
        <v>150</v>
      </c>
      <c r="U349" s="230">
        <v>0.49</v>
      </c>
      <c r="V349" s="230">
        <f>ROUND(E349*U349,2)</f>
        <v>18.86</v>
      </c>
      <c r="W349" s="230"/>
      <c r="X349" s="230" t="s">
        <v>608</v>
      </c>
      <c r="Y349" s="230" t="s">
        <v>152</v>
      </c>
      <c r="Z349" s="210"/>
      <c r="AA349" s="210"/>
      <c r="AB349" s="210"/>
      <c r="AC349" s="210"/>
      <c r="AD349" s="210"/>
      <c r="AE349" s="210"/>
      <c r="AF349" s="210"/>
      <c r="AG349" s="210" t="s">
        <v>609</v>
      </c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49">
        <v>156</v>
      </c>
      <c r="B350" s="250" t="s">
        <v>610</v>
      </c>
      <c r="C350" s="258" t="s">
        <v>611</v>
      </c>
      <c r="D350" s="251" t="s">
        <v>191</v>
      </c>
      <c r="E350" s="252">
        <v>962.38945999999999</v>
      </c>
      <c r="F350" s="253"/>
      <c r="G350" s="254">
        <f>ROUND(E350*F350,2)</f>
        <v>0</v>
      </c>
      <c r="H350" s="231"/>
      <c r="I350" s="230">
        <f>ROUND(E350*H350,2)</f>
        <v>0</v>
      </c>
      <c r="J350" s="231"/>
      <c r="K350" s="230">
        <f>ROUND(E350*J350,2)</f>
        <v>0</v>
      </c>
      <c r="L350" s="230">
        <v>21</v>
      </c>
      <c r="M350" s="230">
        <f>G350*(1+L350/100)</f>
        <v>0</v>
      </c>
      <c r="N350" s="229">
        <v>0</v>
      </c>
      <c r="O350" s="229">
        <f>ROUND(E350*N350,2)</f>
        <v>0</v>
      </c>
      <c r="P350" s="229">
        <v>0</v>
      </c>
      <c r="Q350" s="229">
        <f>ROUND(E350*P350,2)</f>
        <v>0</v>
      </c>
      <c r="R350" s="230"/>
      <c r="S350" s="230" t="s">
        <v>150</v>
      </c>
      <c r="T350" s="230" t="s">
        <v>150</v>
      </c>
      <c r="U350" s="230">
        <v>0</v>
      </c>
      <c r="V350" s="230">
        <f>ROUND(E350*U350,2)</f>
        <v>0</v>
      </c>
      <c r="W350" s="230"/>
      <c r="X350" s="230" t="s">
        <v>608</v>
      </c>
      <c r="Y350" s="230" t="s">
        <v>152</v>
      </c>
      <c r="Z350" s="210"/>
      <c r="AA350" s="210"/>
      <c r="AB350" s="210"/>
      <c r="AC350" s="210"/>
      <c r="AD350" s="210"/>
      <c r="AE350" s="210"/>
      <c r="AF350" s="210"/>
      <c r="AG350" s="210" t="s">
        <v>609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1" x14ac:dyDescent="0.2">
      <c r="A351" s="243">
        <v>157</v>
      </c>
      <c r="B351" s="244" t="s">
        <v>612</v>
      </c>
      <c r="C351" s="256" t="s">
        <v>613</v>
      </c>
      <c r="D351" s="245" t="s">
        <v>191</v>
      </c>
      <c r="E351" s="246">
        <v>38.495579999999997</v>
      </c>
      <c r="F351" s="247"/>
      <c r="G351" s="248">
        <f>ROUND(E351*F351,2)</f>
        <v>0</v>
      </c>
      <c r="H351" s="231"/>
      <c r="I351" s="230">
        <f>ROUND(E351*H351,2)</f>
        <v>0</v>
      </c>
      <c r="J351" s="231"/>
      <c r="K351" s="230">
        <f>ROUND(E351*J351,2)</f>
        <v>0</v>
      </c>
      <c r="L351" s="230">
        <v>21</v>
      </c>
      <c r="M351" s="230">
        <f>G351*(1+L351/100)</f>
        <v>0</v>
      </c>
      <c r="N351" s="229">
        <v>0</v>
      </c>
      <c r="O351" s="229">
        <f>ROUND(E351*N351,2)</f>
        <v>0</v>
      </c>
      <c r="P351" s="229">
        <v>0</v>
      </c>
      <c r="Q351" s="229">
        <f>ROUND(E351*P351,2)</f>
        <v>0</v>
      </c>
      <c r="R351" s="230"/>
      <c r="S351" s="230" t="s">
        <v>150</v>
      </c>
      <c r="T351" s="230" t="s">
        <v>150</v>
      </c>
      <c r="U351" s="230">
        <v>0.94199999999999995</v>
      </c>
      <c r="V351" s="230">
        <f>ROUND(E351*U351,2)</f>
        <v>36.26</v>
      </c>
      <c r="W351" s="230"/>
      <c r="X351" s="230" t="s">
        <v>608</v>
      </c>
      <c r="Y351" s="230" t="s">
        <v>152</v>
      </c>
      <c r="Z351" s="210"/>
      <c r="AA351" s="210"/>
      <c r="AB351" s="210"/>
      <c r="AC351" s="210"/>
      <c r="AD351" s="210"/>
      <c r="AE351" s="210"/>
      <c r="AF351" s="210"/>
      <c r="AG351" s="210" t="s">
        <v>609</v>
      </c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x14ac:dyDescent="0.2">
      <c r="A352" s="3"/>
      <c r="B352" s="4"/>
      <c r="C352" s="259"/>
      <c r="D352" s="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AE352">
        <v>15</v>
      </c>
      <c r="AF352">
        <v>21</v>
      </c>
      <c r="AG352" t="s">
        <v>131</v>
      </c>
    </row>
    <row r="353" spans="1:33" x14ac:dyDescent="0.2">
      <c r="A353" s="213"/>
      <c r="B353" s="214" t="s">
        <v>31</v>
      </c>
      <c r="C353" s="260"/>
      <c r="D353" s="215"/>
      <c r="E353" s="216"/>
      <c r="F353" s="216"/>
      <c r="G353" s="242">
        <f>G8+G20+G62+G75+G98+G101+G117+G121+G124+G126+G129+G204+G206+G233+G241+G250+G256+G261+G288+G305+G310+G334+G337</f>
        <v>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AE353">
        <f>SUMIF(L7:L351,AE352,G7:G351)</f>
        <v>0</v>
      </c>
      <c r="AF353">
        <f>SUMIF(L7:L351,AF352,G7:G351)</f>
        <v>0</v>
      </c>
      <c r="AG353" t="s">
        <v>614</v>
      </c>
    </row>
    <row r="354" spans="1:33" x14ac:dyDescent="0.2">
      <c r="A354" s="3"/>
      <c r="B354" s="4"/>
      <c r="C354" s="259"/>
      <c r="D354" s="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33" x14ac:dyDescent="0.2">
      <c r="A355" s="3"/>
      <c r="B355" s="4"/>
      <c r="C355" s="259"/>
      <c r="D355" s="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33" x14ac:dyDescent="0.2">
      <c r="A356" s="217" t="s">
        <v>615</v>
      </c>
      <c r="B356" s="217"/>
      <c r="C356" s="261"/>
      <c r="D356" s="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33" x14ac:dyDescent="0.2">
      <c r="A357" s="218"/>
      <c r="B357" s="219"/>
      <c r="C357" s="262"/>
      <c r="D357" s="219"/>
      <c r="E357" s="219"/>
      <c r="F357" s="219"/>
      <c r="G357" s="220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AG357" t="s">
        <v>616</v>
      </c>
    </row>
    <row r="358" spans="1:33" x14ac:dyDescent="0.2">
      <c r="A358" s="221"/>
      <c r="B358" s="222"/>
      <c r="C358" s="263"/>
      <c r="D358" s="222"/>
      <c r="E358" s="222"/>
      <c r="F358" s="222"/>
      <c r="G358" s="22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33" x14ac:dyDescent="0.2">
      <c r="A359" s="221"/>
      <c r="B359" s="222"/>
      <c r="C359" s="263"/>
      <c r="D359" s="222"/>
      <c r="E359" s="222"/>
      <c r="F359" s="222"/>
      <c r="G359" s="22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33" x14ac:dyDescent="0.2">
      <c r="A360" s="221"/>
      <c r="B360" s="222"/>
      <c r="C360" s="263"/>
      <c r="D360" s="222"/>
      <c r="E360" s="222"/>
      <c r="F360" s="222"/>
      <c r="G360" s="22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33" x14ac:dyDescent="0.2">
      <c r="A361" s="224"/>
      <c r="B361" s="225"/>
      <c r="C361" s="264"/>
      <c r="D361" s="225"/>
      <c r="E361" s="225"/>
      <c r="F361" s="225"/>
      <c r="G361" s="226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33" x14ac:dyDescent="0.2">
      <c r="A362" s="3"/>
      <c r="B362" s="4"/>
      <c r="C362" s="259"/>
      <c r="D362" s="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33" x14ac:dyDescent="0.2">
      <c r="C363" s="265"/>
      <c r="D363" s="10"/>
      <c r="AG363" t="s">
        <v>617</v>
      </c>
    </row>
    <row r="364" spans="1:33" x14ac:dyDescent="0.2">
      <c r="D364" s="10"/>
    </row>
    <row r="365" spans="1:33" x14ac:dyDescent="0.2">
      <c r="D365" s="10"/>
    </row>
    <row r="366" spans="1:33" x14ac:dyDescent="0.2">
      <c r="D366" s="10"/>
    </row>
    <row r="367" spans="1:33" x14ac:dyDescent="0.2">
      <c r="D367" s="10"/>
    </row>
    <row r="368" spans="1:33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356:C356"/>
    <mergeCell ref="A357:G36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119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120</v>
      </c>
    </row>
    <row r="3" spans="1:60" ht="24.95" customHeight="1" x14ac:dyDescent="0.2">
      <c r="A3" s="196" t="s">
        <v>9</v>
      </c>
      <c r="B3" s="49" t="s">
        <v>49</v>
      </c>
      <c r="C3" s="199" t="s">
        <v>50</v>
      </c>
      <c r="D3" s="197"/>
      <c r="E3" s="197"/>
      <c r="F3" s="197"/>
      <c r="G3" s="198"/>
      <c r="AC3" s="174" t="s">
        <v>120</v>
      </c>
      <c r="AG3" t="s">
        <v>121</v>
      </c>
    </row>
    <row r="4" spans="1:60" ht="24.95" customHeight="1" x14ac:dyDescent="0.2">
      <c r="A4" s="200" t="s">
        <v>10</v>
      </c>
      <c r="B4" s="201" t="s">
        <v>48</v>
      </c>
      <c r="C4" s="202" t="s">
        <v>50</v>
      </c>
      <c r="D4" s="203"/>
      <c r="E4" s="203"/>
      <c r="F4" s="203"/>
      <c r="G4" s="204"/>
      <c r="AG4" t="s">
        <v>122</v>
      </c>
    </row>
    <row r="5" spans="1:60" x14ac:dyDescent="0.2">
      <c r="D5" s="10"/>
    </row>
    <row r="6" spans="1:60" ht="38.25" x14ac:dyDescent="0.2">
      <c r="A6" s="206" t="s">
        <v>123</v>
      </c>
      <c r="B6" s="208" t="s">
        <v>124</v>
      </c>
      <c r="C6" s="208" t="s">
        <v>125</v>
      </c>
      <c r="D6" s="207" t="s">
        <v>126</v>
      </c>
      <c r="E6" s="206" t="s">
        <v>127</v>
      </c>
      <c r="F6" s="205" t="s">
        <v>128</v>
      </c>
      <c r="G6" s="206" t="s">
        <v>31</v>
      </c>
      <c r="H6" s="209" t="s">
        <v>32</v>
      </c>
      <c r="I6" s="209" t="s">
        <v>129</v>
      </c>
      <c r="J6" s="209" t="s">
        <v>33</v>
      </c>
      <c r="K6" s="209" t="s">
        <v>130</v>
      </c>
      <c r="L6" s="209" t="s">
        <v>131</v>
      </c>
      <c r="M6" s="209" t="s">
        <v>132</v>
      </c>
      <c r="N6" s="209" t="s">
        <v>133</v>
      </c>
      <c r="O6" s="209" t="s">
        <v>134</v>
      </c>
      <c r="P6" s="209" t="s">
        <v>135</v>
      </c>
      <c r="Q6" s="209" t="s">
        <v>136</v>
      </c>
      <c r="R6" s="209" t="s">
        <v>137</v>
      </c>
      <c r="S6" s="209" t="s">
        <v>138</v>
      </c>
      <c r="T6" s="209" t="s">
        <v>139</v>
      </c>
      <c r="U6" s="209" t="s">
        <v>140</v>
      </c>
      <c r="V6" s="209" t="s">
        <v>141</v>
      </c>
      <c r="W6" s="209" t="s">
        <v>142</v>
      </c>
      <c r="X6" s="209" t="s">
        <v>143</v>
      </c>
      <c r="Y6" s="209" t="s">
        <v>144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6" t="s">
        <v>145</v>
      </c>
      <c r="B8" s="237" t="s">
        <v>48</v>
      </c>
      <c r="C8" s="255" t="s">
        <v>55</v>
      </c>
      <c r="D8" s="238"/>
      <c r="E8" s="239"/>
      <c r="F8" s="240"/>
      <c r="G8" s="241">
        <f>SUMIF(AG9:AG25,"&lt;&gt;NOR",G9:G25)</f>
        <v>0</v>
      </c>
      <c r="H8" s="235"/>
      <c r="I8" s="235">
        <f>SUM(I9:I25)</f>
        <v>0</v>
      </c>
      <c r="J8" s="235"/>
      <c r="K8" s="235">
        <f>SUM(K9:K25)</f>
        <v>0</v>
      </c>
      <c r="L8" s="235"/>
      <c r="M8" s="235">
        <f>SUM(M9:M25)</f>
        <v>0</v>
      </c>
      <c r="N8" s="234"/>
      <c r="O8" s="234">
        <f>SUM(O9:O25)</f>
        <v>7.55</v>
      </c>
      <c r="P8" s="234"/>
      <c r="Q8" s="234">
        <f>SUM(Q9:Q25)</f>
        <v>0</v>
      </c>
      <c r="R8" s="235"/>
      <c r="S8" s="235"/>
      <c r="T8" s="235"/>
      <c r="U8" s="235"/>
      <c r="V8" s="235">
        <f>SUM(V9:V25)</f>
        <v>66.200000000000017</v>
      </c>
      <c r="W8" s="235"/>
      <c r="X8" s="235"/>
      <c r="Y8" s="235"/>
      <c r="AG8" t="s">
        <v>146</v>
      </c>
    </row>
    <row r="9" spans="1:60" outlineLevel="1" x14ac:dyDescent="0.2">
      <c r="A9" s="249">
        <v>1</v>
      </c>
      <c r="B9" s="250" t="s">
        <v>618</v>
      </c>
      <c r="C9" s="258" t="s">
        <v>619</v>
      </c>
      <c r="D9" s="251" t="s">
        <v>179</v>
      </c>
      <c r="E9" s="252">
        <v>0.8</v>
      </c>
      <c r="F9" s="253"/>
      <c r="G9" s="254">
        <f>ROUND(E9*F9,2)</f>
        <v>0</v>
      </c>
      <c r="H9" s="231"/>
      <c r="I9" s="230">
        <f>ROUND(E9*H9,2)</f>
        <v>0</v>
      </c>
      <c r="J9" s="231"/>
      <c r="K9" s="230">
        <f>ROUND(E9*J9,2)</f>
        <v>0</v>
      </c>
      <c r="L9" s="230">
        <v>21</v>
      </c>
      <c r="M9" s="230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30"/>
      <c r="S9" s="230" t="s">
        <v>150</v>
      </c>
      <c r="T9" s="230" t="s">
        <v>150</v>
      </c>
      <c r="U9" s="230">
        <v>0.14199999999999999</v>
      </c>
      <c r="V9" s="230">
        <f>ROUND(E9*U9,2)</f>
        <v>0.11</v>
      </c>
      <c r="W9" s="230"/>
      <c r="X9" s="230" t="s">
        <v>151</v>
      </c>
      <c r="Y9" s="230" t="s">
        <v>152</v>
      </c>
      <c r="Z9" s="210"/>
      <c r="AA9" s="210"/>
      <c r="AB9" s="210"/>
      <c r="AC9" s="210"/>
      <c r="AD9" s="210"/>
      <c r="AE9" s="210"/>
      <c r="AF9" s="210"/>
      <c r="AG9" s="210" t="s">
        <v>153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3">
        <v>2</v>
      </c>
      <c r="B10" s="244" t="s">
        <v>620</v>
      </c>
      <c r="C10" s="256" t="s">
        <v>621</v>
      </c>
      <c r="D10" s="245" t="s">
        <v>149</v>
      </c>
      <c r="E10" s="246">
        <v>0.4</v>
      </c>
      <c r="F10" s="247"/>
      <c r="G10" s="248">
        <f>ROUND(E10*F10,2)</f>
        <v>0</v>
      </c>
      <c r="H10" s="231"/>
      <c r="I10" s="230">
        <f>ROUND(E10*H10,2)</f>
        <v>0</v>
      </c>
      <c r="J10" s="231"/>
      <c r="K10" s="230">
        <f>ROUND(E10*J10,2)</f>
        <v>0</v>
      </c>
      <c r="L10" s="230">
        <v>21</v>
      </c>
      <c r="M10" s="230">
        <f>G10*(1+L10/100)</f>
        <v>0</v>
      </c>
      <c r="N10" s="229">
        <v>0</v>
      </c>
      <c r="O10" s="229">
        <f>ROUND(E10*N10,2)</f>
        <v>0</v>
      </c>
      <c r="P10" s="229">
        <v>0</v>
      </c>
      <c r="Q10" s="229">
        <f>ROUND(E10*P10,2)</f>
        <v>0</v>
      </c>
      <c r="R10" s="230"/>
      <c r="S10" s="230" t="s">
        <v>150</v>
      </c>
      <c r="T10" s="230" t="s">
        <v>150</v>
      </c>
      <c r="U10" s="230">
        <v>3.5329999999999999</v>
      </c>
      <c r="V10" s="230">
        <f>ROUND(E10*U10,2)</f>
        <v>1.41</v>
      </c>
      <c r="W10" s="230"/>
      <c r="X10" s="230" t="s">
        <v>151</v>
      </c>
      <c r="Y10" s="230" t="s">
        <v>152</v>
      </c>
      <c r="Z10" s="210"/>
      <c r="AA10" s="210"/>
      <c r="AB10" s="210"/>
      <c r="AC10" s="210"/>
      <c r="AD10" s="210"/>
      <c r="AE10" s="210"/>
      <c r="AF10" s="210"/>
      <c r="AG10" s="210" t="s">
        <v>153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27"/>
      <c r="B11" s="228"/>
      <c r="C11" s="257" t="s">
        <v>622</v>
      </c>
      <c r="D11" s="232"/>
      <c r="E11" s="233">
        <v>0.4</v>
      </c>
      <c r="F11" s="230"/>
      <c r="G11" s="230"/>
      <c r="H11" s="230"/>
      <c r="I11" s="230"/>
      <c r="J11" s="230"/>
      <c r="K11" s="230"/>
      <c r="L11" s="230"/>
      <c r="M11" s="230"/>
      <c r="N11" s="229"/>
      <c r="O11" s="229"/>
      <c r="P11" s="229"/>
      <c r="Q11" s="229"/>
      <c r="R11" s="230"/>
      <c r="S11" s="230"/>
      <c r="T11" s="230"/>
      <c r="U11" s="230"/>
      <c r="V11" s="230"/>
      <c r="W11" s="230"/>
      <c r="X11" s="230"/>
      <c r="Y11" s="230"/>
      <c r="Z11" s="210"/>
      <c r="AA11" s="210"/>
      <c r="AB11" s="210"/>
      <c r="AC11" s="210"/>
      <c r="AD11" s="210"/>
      <c r="AE11" s="210"/>
      <c r="AF11" s="210"/>
      <c r="AG11" s="210" t="s">
        <v>155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2.5" outlineLevel="1" x14ac:dyDescent="0.2">
      <c r="A12" s="243">
        <v>3</v>
      </c>
      <c r="B12" s="244" t="s">
        <v>147</v>
      </c>
      <c r="C12" s="256" t="s">
        <v>623</v>
      </c>
      <c r="D12" s="245" t="s">
        <v>149</v>
      </c>
      <c r="E12" s="246">
        <v>9.5399999999999991</v>
      </c>
      <c r="F12" s="247"/>
      <c r="G12" s="248">
        <f>ROUND(E12*F12,2)</f>
        <v>0</v>
      </c>
      <c r="H12" s="231"/>
      <c r="I12" s="230">
        <f>ROUND(E12*H12,2)</f>
        <v>0</v>
      </c>
      <c r="J12" s="231"/>
      <c r="K12" s="230">
        <f>ROUND(E12*J12,2)</f>
        <v>0</v>
      </c>
      <c r="L12" s="230">
        <v>21</v>
      </c>
      <c r="M12" s="230">
        <f>G12*(1+L12/100)</f>
        <v>0</v>
      </c>
      <c r="N12" s="229">
        <v>0</v>
      </c>
      <c r="O12" s="229">
        <f>ROUND(E12*N12,2)</f>
        <v>0</v>
      </c>
      <c r="P12" s="229">
        <v>0</v>
      </c>
      <c r="Q12" s="229">
        <f>ROUND(E12*P12,2)</f>
        <v>0</v>
      </c>
      <c r="R12" s="230"/>
      <c r="S12" s="230" t="s">
        <v>150</v>
      </c>
      <c r="T12" s="230" t="s">
        <v>150</v>
      </c>
      <c r="U12" s="230">
        <v>4.7279999999999998</v>
      </c>
      <c r="V12" s="230">
        <f>ROUND(E12*U12,2)</f>
        <v>45.11</v>
      </c>
      <c r="W12" s="230"/>
      <c r="X12" s="230" t="s">
        <v>151</v>
      </c>
      <c r="Y12" s="230" t="s">
        <v>152</v>
      </c>
      <c r="Z12" s="210"/>
      <c r="AA12" s="210"/>
      <c r="AB12" s="210"/>
      <c r="AC12" s="210"/>
      <c r="AD12" s="210"/>
      <c r="AE12" s="210"/>
      <c r="AF12" s="210"/>
      <c r="AG12" s="210" t="s">
        <v>153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22.5" outlineLevel="2" x14ac:dyDescent="0.2">
      <c r="A13" s="227"/>
      <c r="B13" s="228"/>
      <c r="C13" s="257" t="s">
        <v>624</v>
      </c>
      <c r="D13" s="232"/>
      <c r="E13" s="233">
        <v>9.5399999999999991</v>
      </c>
      <c r="F13" s="230"/>
      <c r="G13" s="230"/>
      <c r="H13" s="230"/>
      <c r="I13" s="230"/>
      <c r="J13" s="230"/>
      <c r="K13" s="230"/>
      <c r="L13" s="230"/>
      <c r="M13" s="230"/>
      <c r="N13" s="229"/>
      <c r="O13" s="229"/>
      <c r="P13" s="229"/>
      <c r="Q13" s="229"/>
      <c r="R13" s="230"/>
      <c r="S13" s="230"/>
      <c r="T13" s="230"/>
      <c r="U13" s="230"/>
      <c r="V13" s="230"/>
      <c r="W13" s="230"/>
      <c r="X13" s="230"/>
      <c r="Y13" s="230"/>
      <c r="Z13" s="210"/>
      <c r="AA13" s="210"/>
      <c r="AB13" s="210"/>
      <c r="AC13" s="210"/>
      <c r="AD13" s="210"/>
      <c r="AE13" s="210"/>
      <c r="AF13" s="210"/>
      <c r="AG13" s="210" t="s">
        <v>155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43">
        <v>4</v>
      </c>
      <c r="B14" s="244" t="s">
        <v>159</v>
      </c>
      <c r="C14" s="256" t="s">
        <v>160</v>
      </c>
      <c r="D14" s="245" t="s">
        <v>149</v>
      </c>
      <c r="E14" s="246">
        <v>5.54</v>
      </c>
      <c r="F14" s="247"/>
      <c r="G14" s="248">
        <f>ROUND(E14*F14,2)</f>
        <v>0</v>
      </c>
      <c r="H14" s="231"/>
      <c r="I14" s="230">
        <f>ROUND(E14*H14,2)</f>
        <v>0</v>
      </c>
      <c r="J14" s="231"/>
      <c r="K14" s="230">
        <f>ROUND(E14*J14,2)</f>
        <v>0</v>
      </c>
      <c r="L14" s="230">
        <v>21</v>
      </c>
      <c r="M14" s="230">
        <f>G14*(1+L14/100)</f>
        <v>0</v>
      </c>
      <c r="N14" s="229">
        <v>0</v>
      </c>
      <c r="O14" s="229">
        <f>ROUND(E14*N14,2)</f>
        <v>0</v>
      </c>
      <c r="P14" s="229">
        <v>0</v>
      </c>
      <c r="Q14" s="229">
        <f>ROUND(E14*P14,2)</f>
        <v>0</v>
      </c>
      <c r="R14" s="230"/>
      <c r="S14" s="230" t="s">
        <v>150</v>
      </c>
      <c r="T14" s="230" t="s">
        <v>150</v>
      </c>
      <c r="U14" s="230">
        <v>1.0999999999999999E-2</v>
      </c>
      <c r="V14" s="230">
        <f>ROUND(E14*U14,2)</f>
        <v>0.06</v>
      </c>
      <c r="W14" s="230"/>
      <c r="X14" s="230" t="s">
        <v>151</v>
      </c>
      <c r="Y14" s="230" t="s">
        <v>152</v>
      </c>
      <c r="Z14" s="210"/>
      <c r="AA14" s="210"/>
      <c r="AB14" s="210"/>
      <c r="AC14" s="210"/>
      <c r="AD14" s="210"/>
      <c r="AE14" s="210"/>
      <c r="AF14" s="210"/>
      <c r="AG14" s="210" t="s">
        <v>153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27"/>
      <c r="B15" s="228"/>
      <c r="C15" s="257" t="s">
        <v>625</v>
      </c>
      <c r="D15" s="232"/>
      <c r="E15" s="233">
        <v>5.54</v>
      </c>
      <c r="F15" s="230"/>
      <c r="G15" s="230"/>
      <c r="H15" s="230"/>
      <c r="I15" s="230"/>
      <c r="J15" s="230"/>
      <c r="K15" s="230"/>
      <c r="L15" s="230"/>
      <c r="M15" s="230"/>
      <c r="N15" s="229"/>
      <c r="O15" s="229"/>
      <c r="P15" s="229"/>
      <c r="Q15" s="229"/>
      <c r="R15" s="230"/>
      <c r="S15" s="230"/>
      <c r="T15" s="230"/>
      <c r="U15" s="230"/>
      <c r="V15" s="230"/>
      <c r="W15" s="230"/>
      <c r="X15" s="230"/>
      <c r="Y15" s="230"/>
      <c r="Z15" s="210"/>
      <c r="AA15" s="210"/>
      <c r="AB15" s="210"/>
      <c r="AC15" s="210"/>
      <c r="AD15" s="210"/>
      <c r="AE15" s="210"/>
      <c r="AF15" s="210"/>
      <c r="AG15" s="210" t="s">
        <v>155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3">
        <v>5</v>
      </c>
      <c r="B16" s="244" t="s">
        <v>161</v>
      </c>
      <c r="C16" s="256" t="s">
        <v>162</v>
      </c>
      <c r="D16" s="245" t="s">
        <v>149</v>
      </c>
      <c r="E16" s="246">
        <v>83.1</v>
      </c>
      <c r="F16" s="247"/>
      <c r="G16" s="248">
        <f>ROUND(E16*F16,2)</f>
        <v>0</v>
      </c>
      <c r="H16" s="231"/>
      <c r="I16" s="230">
        <f>ROUND(E16*H16,2)</f>
        <v>0</v>
      </c>
      <c r="J16" s="231"/>
      <c r="K16" s="230">
        <f>ROUND(E16*J16,2)</f>
        <v>0</v>
      </c>
      <c r="L16" s="230">
        <v>21</v>
      </c>
      <c r="M16" s="230">
        <f>G16*(1+L16/100)</f>
        <v>0</v>
      </c>
      <c r="N16" s="229">
        <v>0</v>
      </c>
      <c r="O16" s="229">
        <f>ROUND(E16*N16,2)</f>
        <v>0</v>
      </c>
      <c r="P16" s="229">
        <v>0</v>
      </c>
      <c r="Q16" s="229">
        <f>ROUND(E16*P16,2)</f>
        <v>0</v>
      </c>
      <c r="R16" s="230"/>
      <c r="S16" s="230" t="s">
        <v>150</v>
      </c>
      <c r="T16" s="230" t="s">
        <v>150</v>
      </c>
      <c r="U16" s="230">
        <v>0</v>
      </c>
      <c r="V16" s="230">
        <f>ROUND(E16*U16,2)</f>
        <v>0</v>
      </c>
      <c r="W16" s="230"/>
      <c r="X16" s="230" t="s">
        <v>151</v>
      </c>
      <c r="Y16" s="230" t="s">
        <v>152</v>
      </c>
      <c r="Z16" s="210"/>
      <c r="AA16" s="210"/>
      <c r="AB16" s="210"/>
      <c r="AC16" s="210"/>
      <c r="AD16" s="210"/>
      <c r="AE16" s="210"/>
      <c r="AF16" s="210"/>
      <c r="AG16" s="210" t="s">
        <v>153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27"/>
      <c r="B17" s="228"/>
      <c r="C17" s="257" t="s">
        <v>626</v>
      </c>
      <c r="D17" s="232"/>
      <c r="E17" s="233">
        <v>83.1</v>
      </c>
      <c r="F17" s="230"/>
      <c r="G17" s="230"/>
      <c r="H17" s="230"/>
      <c r="I17" s="230"/>
      <c r="J17" s="230"/>
      <c r="K17" s="230"/>
      <c r="L17" s="230"/>
      <c r="M17" s="230"/>
      <c r="N17" s="229"/>
      <c r="O17" s="229"/>
      <c r="P17" s="229"/>
      <c r="Q17" s="229"/>
      <c r="R17" s="230"/>
      <c r="S17" s="230"/>
      <c r="T17" s="230"/>
      <c r="U17" s="230"/>
      <c r="V17" s="230"/>
      <c r="W17" s="230"/>
      <c r="X17" s="230"/>
      <c r="Y17" s="230"/>
      <c r="Z17" s="210"/>
      <c r="AA17" s="210"/>
      <c r="AB17" s="210"/>
      <c r="AC17" s="210"/>
      <c r="AD17" s="210"/>
      <c r="AE17" s="210"/>
      <c r="AF17" s="210"/>
      <c r="AG17" s="210" t="s">
        <v>155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ht="22.5" outlineLevel="1" x14ac:dyDescent="0.2">
      <c r="A18" s="249">
        <v>6</v>
      </c>
      <c r="B18" s="250" t="s">
        <v>164</v>
      </c>
      <c r="C18" s="258" t="s">
        <v>165</v>
      </c>
      <c r="D18" s="251" t="s">
        <v>149</v>
      </c>
      <c r="E18" s="252">
        <v>5.54</v>
      </c>
      <c r="F18" s="253"/>
      <c r="G18" s="254">
        <f>ROUND(E18*F18,2)</f>
        <v>0</v>
      </c>
      <c r="H18" s="231"/>
      <c r="I18" s="230">
        <f>ROUND(E18*H18,2)</f>
        <v>0</v>
      </c>
      <c r="J18" s="231"/>
      <c r="K18" s="230">
        <f>ROUND(E18*J18,2)</f>
        <v>0</v>
      </c>
      <c r="L18" s="230">
        <v>21</v>
      </c>
      <c r="M18" s="230">
        <f>G18*(1+L18/100)</f>
        <v>0</v>
      </c>
      <c r="N18" s="229">
        <v>0</v>
      </c>
      <c r="O18" s="229">
        <f>ROUND(E18*N18,2)</f>
        <v>0</v>
      </c>
      <c r="P18" s="229">
        <v>0</v>
      </c>
      <c r="Q18" s="229">
        <f>ROUND(E18*P18,2)</f>
        <v>0</v>
      </c>
      <c r="R18" s="230"/>
      <c r="S18" s="230" t="s">
        <v>150</v>
      </c>
      <c r="T18" s="230" t="s">
        <v>150</v>
      </c>
      <c r="U18" s="230">
        <v>0.66800000000000004</v>
      </c>
      <c r="V18" s="230">
        <f>ROUND(E18*U18,2)</f>
        <v>3.7</v>
      </c>
      <c r="W18" s="230"/>
      <c r="X18" s="230" t="s">
        <v>151</v>
      </c>
      <c r="Y18" s="230" t="s">
        <v>152</v>
      </c>
      <c r="Z18" s="210"/>
      <c r="AA18" s="210"/>
      <c r="AB18" s="210"/>
      <c r="AC18" s="210"/>
      <c r="AD18" s="210"/>
      <c r="AE18" s="210"/>
      <c r="AF18" s="210"/>
      <c r="AG18" s="210" t="s">
        <v>153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49">
        <v>7</v>
      </c>
      <c r="B19" s="250" t="s">
        <v>166</v>
      </c>
      <c r="C19" s="258" t="s">
        <v>167</v>
      </c>
      <c r="D19" s="251" t="s">
        <v>149</v>
      </c>
      <c r="E19" s="252">
        <v>5.54</v>
      </c>
      <c r="F19" s="253"/>
      <c r="G19" s="254">
        <f>ROUND(E19*F19,2)</f>
        <v>0</v>
      </c>
      <c r="H19" s="231"/>
      <c r="I19" s="230">
        <f>ROUND(E19*H19,2)</f>
        <v>0</v>
      </c>
      <c r="J19" s="231"/>
      <c r="K19" s="230">
        <f>ROUND(E19*J19,2)</f>
        <v>0</v>
      </c>
      <c r="L19" s="230">
        <v>21</v>
      </c>
      <c r="M19" s="230">
        <f>G19*(1+L19/100)</f>
        <v>0</v>
      </c>
      <c r="N19" s="229">
        <v>0</v>
      </c>
      <c r="O19" s="229">
        <f>ROUND(E19*N19,2)</f>
        <v>0</v>
      </c>
      <c r="P19" s="229">
        <v>0</v>
      </c>
      <c r="Q19" s="229">
        <f>ROUND(E19*P19,2)</f>
        <v>0</v>
      </c>
      <c r="R19" s="230"/>
      <c r="S19" s="230" t="s">
        <v>150</v>
      </c>
      <c r="T19" s="230" t="s">
        <v>150</v>
      </c>
      <c r="U19" s="230">
        <v>0.65200000000000002</v>
      </c>
      <c r="V19" s="230">
        <f>ROUND(E19*U19,2)</f>
        <v>3.61</v>
      </c>
      <c r="W19" s="230"/>
      <c r="X19" s="230" t="s">
        <v>151</v>
      </c>
      <c r="Y19" s="230" t="s">
        <v>152</v>
      </c>
      <c r="Z19" s="210"/>
      <c r="AA19" s="210"/>
      <c r="AB19" s="210"/>
      <c r="AC19" s="210"/>
      <c r="AD19" s="210"/>
      <c r="AE19" s="210"/>
      <c r="AF19" s="210"/>
      <c r="AG19" s="210" t="s">
        <v>153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3">
        <v>8</v>
      </c>
      <c r="B20" s="244" t="s">
        <v>627</v>
      </c>
      <c r="C20" s="256" t="s">
        <v>628</v>
      </c>
      <c r="D20" s="245" t="s">
        <v>149</v>
      </c>
      <c r="E20" s="246">
        <v>4.4000000000000004</v>
      </c>
      <c r="F20" s="247"/>
      <c r="G20" s="248">
        <f>ROUND(E20*F20,2)</f>
        <v>0</v>
      </c>
      <c r="H20" s="231"/>
      <c r="I20" s="230">
        <f>ROUND(E20*H20,2)</f>
        <v>0</v>
      </c>
      <c r="J20" s="231"/>
      <c r="K20" s="230">
        <f>ROUND(E20*J20,2)</f>
        <v>0</v>
      </c>
      <c r="L20" s="230">
        <v>21</v>
      </c>
      <c r="M20" s="230">
        <f>G20*(1+L20/100)</f>
        <v>0</v>
      </c>
      <c r="N20" s="229">
        <v>0</v>
      </c>
      <c r="O20" s="229">
        <f>ROUND(E20*N20,2)</f>
        <v>0</v>
      </c>
      <c r="P20" s="229">
        <v>0</v>
      </c>
      <c r="Q20" s="229">
        <f>ROUND(E20*P20,2)</f>
        <v>0</v>
      </c>
      <c r="R20" s="230"/>
      <c r="S20" s="230" t="s">
        <v>150</v>
      </c>
      <c r="T20" s="230" t="s">
        <v>150</v>
      </c>
      <c r="U20" s="230">
        <v>1.1499999999999999</v>
      </c>
      <c r="V20" s="230">
        <f>ROUND(E20*U20,2)</f>
        <v>5.0599999999999996</v>
      </c>
      <c r="W20" s="230"/>
      <c r="X20" s="230" t="s">
        <v>151</v>
      </c>
      <c r="Y20" s="230" t="s">
        <v>152</v>
      </c>
      <c r="Z20" s="210"/>
      <c r="AA20" s="210"/>
      <c r="AB20" s="210"/>
      <c r="AC20" s="210"/>
      <c r="AD20" s="210"/>
      <c r="AE20" s="210"/>
      <c r="AF20" s="210"/>
      <c r="AG20" s="210" t="s">
        <v>153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27"/>
      <c r="B21" s="228"/>
      <c r="C21" s="257" t="s">
        <v>629</v>
      </c>
      <c r="D21" s="232"/>
      <c r="E21" s="233">
        <v>4.4000000000000004</v>
      </c>
      <c r="F21" s="230"/>
      <c r="G21" s="230"/>
      <c r="H21" s="230"/>
      <c r="I21" s="230"/>
      <c r="J21" s="230"/>
      <c r="K21" s="230"/>
      <c r="L21" s="230"/>
      <c r="M21" s="230"/>
      <c r="N21" s="229"/>
      <c r="O21" s="229"/>
      <c r="P21" s="229"/>
      <c r="Q21" s="229"/>
      <c r="R21" s="230"/>
      <c r="S21" s="230"/>
      <c r="T21" s="230"/>
      <c r="U21" s="230"/>
      <c r="V21" s="230"/>
      <c r="W21" s="230"/>
      <c r="X21" s="230"/>
      <c r="Y21" s="230"/>
      <c r="Z21" s="210"/>
      <c r="AA21" s="210"/>
      <c r="AB21" s="210"/>
      <c r="AC21" s="210"/>
      <c r="AD21" s="210"/>
      <c r="AE21" s="210"/>
      <c r="AF21" s="210"/>
      <c r="AG21" s="210" t="s">
        <v>155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ht="22.5" outlineLevel="1" x14ac:dyDescent="0.2">
      <c r="A22" s="243">
        <v>9</v>
      </c>
      <c r="B22" s="244" t="s">
        <v>630</v>
      </c>
      <c r="C22" s="256" t="s">
        <v>631</v>
      </c>
      <c r="D22" s="245" t="s">
        <v>149</v>
      </c>
      <c r="E22" s="246">
        <v>4.4400000000000004</v>
      </c>
      <c r="F22" s="247"/>
      <c r="G22" s="248">
        <f>ROUND(E22*F22,2)</f>
        <v>0</v>
      </c>
      <c r="H22" s="231"/>
      <c r="I22" s="230">
        <f>ROUND(E22*H22,2)</f>
        <v>0</v>
      </c>
      <c r="J22" s="231"/>
      <c r="K22" s="230">
        <f>ROUND(E22*J22,2)</f>
        <v>0</v>
      </c>
      <c r="L22" s="230">
        <v>21</v>
      </c>
      <c r="M22" s="230">
        <f>G22*(1+L22/100)</f>
        <v>0</v>
      </c>
      <c r="N22" s="229">
        <v>1.7</v>
      </c>
      <c r="O22" s="229">
        <f>ROUND(E22*N22,2)</f>
        <v>7.55</v>
      </c>
      <c r="P22" s="229">
        <v>0</v>
      </c>
      <c r="Q22" s="229">
        <f>ROUND(E22*P22,2)</f>
        <v>0</v>
      </c>
      <c r="R22" s="230"/>
      <c r="S22" s="230" t="s">
        <v>150</v>
      </c>
      <c r="T22" s="230" t="s">
        <v>150</v>
      </c>
      <c r="U22" s="230">
        <v>1.587</v>
      </c>
      <c r="V22" s="230">
        <f>ROUND(E22*U22,2)</f>
        <v>7.05</v>
      </c>
      <c r="W22" s="230"/>
      <c r="X22" s="230" t="s">
        <v>151</v>
      </c>
      <c r="Y22" s="230" t="s">
        <v>152</v>
      </c>
      <c r="Z22" s="210"/>
      <c r="AA22" s="210"/>
      <c r="AB22" s="210"/>
      <c r="AC22" s="210"/>
      <c r="AD22" s="210"/>
      <c r="AE22" s="210"/>
      <c r="AF22" s="210"/>
      <c r="AG22" s="210" t="s">
        <v>153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27"/>
      <c r="B23" s="228"/>
      <c r="C23" s="257" t="s">
        <v>632</v>
      </c>
      <c r="D23" s="232"/>
      <c r="E23" s="233">
        <v>4.4400000000000004</v>
      </c>
      <c r="F23" s="230"/>
      <c r="G23" s="230"/>
      <c r="H23" s="230"/>
      <c r="I23" s="230"/>
      <c r="J23" s="230"/>
      <c r="K23" s="230"/>
      <c r="L23" s="230"/>
      <c r="M23" s="230"/>
      <c r="N23" s="229"/>
      <c r="O23" s="229"/>
      <c r="P23" s="229"/>
      <c r="Q23" s="229"/>
      <c r="R23" s="230"/>
      <c r="S23" s="230"/>
      <c r="T23" s="230"/>
      <c r="U23" s="230"/>
      <c r="V23" s="230"/>
      <c r="W23" s="230"/>
      <c r="X23" s="230"/>
      <c r="Y23" s="230"/>
      <c r="Z23" s="210"/>
      <c r="AA23" s="210"/>
      <c r="AB23" s="210"/>
      <c r="AC23" s="210"/>
      <c r="AD23" s="210"/>
      <c r="AE23" s="210"/>
      <c r="AF23" s="210"/>
      <c r="AG23" s="210" t="s">
        <v>155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49">
        <v>10</v>
      </c>
      <c r="B24" s="250" t="s">
        <v>168</v>
      </c>
      <c r="C24" s="258" t="s">
        <v>169</v>
      </c>
      <c r="D24" s="251" t="s">
        <v>149</v>
      </c>
      <c r="E24" s="252">
        <v>5.54</v>
      </c>
      <c r="F24" s="253"/>
      <c r="G24" s="254">
        <f>ROUND(E24*F24,2)</f>
        <v>0</v>
      </c>
      <c r="H24" s="231"/>
      <c r="I24" s="230">
        <f>ROUND(E24*H24,2)</f>
        <v>0</v>
      </c>
      <c r="J24" s="231"/>
      <c r="K24" s="230">
        <f>ROUND(E24*J24,2)</f>
        <v>0</v>
      </c>
      <c r="L24" s="230">
        <v>21</v>
      </c>
      <c r="M24" s="230">
        <f>G24*(1+L24/100)</f>
        <v>0</v>
      </c>
      <c r="N24" s="229">
        <v>0</v>
      </c>
      <c r="O24" s="229">
        <f>ROUND(E24*N24,2)</f>
        <v>0</v>
      </c>
      <c r="P24" s="229">
        <v>0</v>
      </c>
      <c r="Q24" s="229">
        <f>ROUND(E24*P24,2)</f>
        <v>0</v>
      </c>
      <c r="R24" s="230"/>
      <c r="S24" s="230" t="s">
        <v>150</v>
      </c>
      <c r="T24" s="230" t="s">
        <v>150</v>
      </c>
      <c r="U24" s="230">
        <v>0</v>
      </c>
      <c r="V24" s="230">
        <f>ROUND(E24*U24,2)</f>
        <v>0</v>
      </c>
      <c r="W24" s="230"/>
      <c r="X24" s="230" t="s">
        <v>151</v>
      </c>
      <c r="Y24" s="230" t="s">
        <v>152</v>
      </c>
      <c r="Z24" s="210"/>
      <c r="AA24" s="210"/>
      <c r="AB24" s="210"/>
      <c r="AC24" s="210"/>
      <c r="AD24" s="210"/>
      <c r="AE24" s="210"/>
      <c r="AF24" s="210"/>
      <c r="AG24" s="210" t="s">
        <v>153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9">
        <v>11</v>
      </c>
      <c r="B25" s="250" t="s">
        <v>633</v>
      </c>
      <c r="C25" s="258" t="s">
        <v>634</v>
      </c>
      <c r="D25" s="251" t="s">
        <v>179</v>
      </c>
      <c r="E25" s="252">
        <v>0.8</v>
      </c>
      <c r="F25" s="253"/>
      <c r="G25" s="254">
        <f>ROUND(E25*F25,2)</f>
        <v>0</v>
      </c>
      <c r="H25" s="231"/>
      <c r="I25" s="230">
        <f>ROUND(E25*H25,2)</f>
        <v>0</v>
      </c>
      <c r="J25" s="231"/>
      <c r="K25" s="230">
        <f>ROUND(E25*J25,2)</f>
        <v>0</v>
      </c>
      <c r="L25" s="230">
        <v>21</v>
      </c>
      <c r="M25" s="230">
        <f>G25*(1+L25/100)</f>
        <v>0</v>
      </c>
      <c r="N25" s="229">
        <v>0</v>
      </c>
      <c r="O25" s="229">
        <f>ROUND(E25*N25,2)</f>
        <v>0</v>
      </c>
      <c r="P25" s="229">
        <v>0</v>
      </c>
      <c r="Q25" s="229">
        <f>ROUND(E25*P25,2)</f>
        <v>0</v>
      </c>
      <c r="R25" s="230"/>
      <c r="S25" s="230" t="s">
        <v>150</v>
      </c>
      <c r="T25" s="230" t="s">
        <v>150</v>
      </c>
      <c r="U25" s="230">
        <v>0.115</v>
      </c>
      <c r="V25" s="230">
        <f>ROUND(E25*U25,2)</f>
        <v>0.09</v>
      </c>
      <c r="W25" s="230"/>
      <c r="X25" s="230" t="s">
        <v>151</v>
      </c>
      <c r="Y25" s="230" t="s">
        <v>152</v>
      </c>
      <c r="Z25" s="210"/>
      <c r="AA25" s="210"/>
      <c r="AB25" s="210"/>
      <c r="AC25" s="210"/>
      <c r="AD25" s="210"/>
      <c r="AE25" s="210"/>
      <c r="AF25" s="210"/>
      <c r="AG25" s="210" t="s">
        <v>153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x14ac:dyDescent="0.2">
      <c r="A26" s="236" t="s">
        <v>145</v>
      </c>
      <c r="B26" s="237" t="s">
        <v>58</v>
      </c>
      <c r="C26" s="255" t="s">
        <v>59</v>
      </c>
      <c r="D26" s="238"/>
      <c r="E26" s="239"/>
      <c r="F26" s="240"/>
      <c r="G26" s="241">
        <f>SUMIF(AG27:AG28,"&lt;&gt;NOR",G27:G28)</f>
        <v>0</v>
      </c>
      <c r="H26" s="235"/>
      <c r="I26" s="235">
        <f>SUM(I27:I28)</f>
        <v>0</v>
      </c>
      <c r="J26" s="235"/>
      <c r="K26" s="235">
        <f>SUM(K27:K28)</f>
        <v>0</v>
      </c>
      <c r="L26" s="235"/>
      <c r="M26" s="235">
        <f>SUM(M27:M28)</f>
        <v>0</v>
      </c>
      <c r="N26" s="234"/>
      <c r="O26" s="234">
        <f>SUM(O27:O28)</f>
        <v>2.08</v>
      </c>
      <c r="P26" s="234"/>
      <c r="Q26" s="234">
        <f>SUM(Q27:Q28)</f>
        <v>0</v>
      </c>
      <c r="R26" s="235"/>
      <c r="S26" s="235"/>
      <c r="T26" s="235"/>
      <c r="U26" s="235"/>
      <c r="V26" s="235">
        <f>SUM(V27:V28)</f>
        <v>1.86</v>
      </c>
      <c r="W26" s="235"/>
      <c r="X26" s="235"/>
      <c r="Y26" s="235"/>
      <c r="AG26" t="s">
        <v>146</v>
      </c>
    </row>
    <row r="27" spans="1:60" outlineLevel="1" x14ac:dyDescent="0.2">
      <c r="A27" s="243">
        <v>12</v>
      </c>
      <c r="B27" s="244" t="s">
        <v>635</v>
      </c>
      <c r="C27" s="256" t="s">
        <v>636</v>
      </c>
      <c r="D27" s="245" t="s">
        <v>149</v>
      </c>
      <c r="E27" s="246">
        <v>1.1000000000000001</v>
      </c>
      <c r="F27" s="247"/>
      <c r="G27" s="248">
        <f>ROUND(E27*F27,2)</f>
        <v>0</v>
      </c>
      <c r="H27" s="231"/>
      <c r="I27" s="230">
        <f>ROUND(E27*H27,2)</f>
        <v>0</v>
      </c>
      <c r="J27" s="231"/>
      <c r="K27" s="230">
        <f>ROUND(E27*J27,2)</f>
        <v>0</v>
      </c>
      <c r="L27" s="230">
        <v>21</v>
      </c>
      <c r="M27" s="230">
        <f>G27*(1+L27/100)</f>
        <v>0</v>
      </c>
      <c r="N27" s="229">
        <v>1.8907700000000001</v>
      </c>
      <c r="O27" s="229">
        <f>ROUND(E27*N27,2)</f>
        <v>2.08</v>
      </c>
      <c r="P27" s="229">
        <v>0</v>
      </c>
      <c r="Q27" s="229">
        <f>ROUND(E27*P27,2)</f>
        <v>0</v>
      </c>
      <c r="R27" s="230"/>
      <c r="S27" s="230" t="s">
        <v>150</v>
      </c>
      <c r="T27" s="230" t="s">
        <v>150</v>
      </c>
      <c r="U27" s="230">
        <v>1.6950000000000001</v>
      </c>
      <c r="V27" s="230">
        <f>ROUND(E27*U27,2)</f>
        <v>1.86</v>
      </c>
      <c r="W27" s="230"/>
      <c r="X27" s="230" t="s">
        <v>151</v>
      </c>
      <c r="Y27" s="230" t="s">
        <v>152</v>
      </c>
      <c r="Z27" s="210"/>
      <c r="AA27" s="210"/>
      <c r="AB27" s="210"/>
      <c r="AC27" s="210"/>
      <c r="AD27" s="210"/>
      <c r="AE27" s="210"/>
      <c r="AF27" s="210"/>
      <c r="AG27" s="210" t="s">
        <v>153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57" t="s">
        <v>637</v>
      </c>
      <c r="D28" s="232"/>
      <c r="E28" s="233">
        <v>1.1000000000000001</v>
      </c>
      <c r="F28" s="230"/>
      <c r="G28" s="230"/>
      <c r="H28" s="230"/>
      <c r="I28" s="230"/>
      <c r="J28" s="230"/>
      <c r="K28" s="230"/>
      <c r="L28" s="230"/>
      <c r="M28" s="230"/>
      <c r="N28" s="229"/>
      <c r="O28" s="229"/>
      <c r="P28" s="229"/>
      <c r="Q28" s="229"/>
      <c r="R28" s="230"/>
      <c r="S28" s="230"/>
      <c r="T28" s="230"/>
      <c r="U28" s="230"/>
      <c r="V28" s="230"/>
      <c r="W28" s="230"/>
      <c r="X28" s="230"/>
      <c r="Y28" s="230"/>
      <c r="Z28" s="210"/>
      <c r="AA28" s="210"/>
      <c r="AB28" s="210"/>
      <c r="AC28" s="210"/>
      <c r="AD28" s="210"/>
      <c r="AE28" s="210"/>
      <c r="AF28" s="210"/>
      <c r="AG28" s="210" t="s">
        <v>155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x14ac:dyDescent="0.2">
      <c r="A29" s="236" t="s">
        <v>145</v>
      </c>
      <c r="B29" s="237" t="s">
        <v>62</v>
      </c>
      <c r="C29" s="255" t="s">
        <v>63</v>
      </c>
      <c r="D29" s="238"/>
      <c r="E29" s="239"/>
      <c r="F29" s="240"/>
      <c r="G29" s="241">
        <f>SUMIF(AG30:AG31,"&lt;&gt;NOR",G30:G31)</f>
        <v>0</v>
      </c>
      <c r="H29" s="235"/>
      <c r="I29" s="235">
        <f>SUM(I30:I31)</f>
        <v>0</v>
      </c>
      <c r="J29" s="235"/>
      <c r="K29" s="235">
        <f>SUM(K30:K31)</f>
        <v>0</v>
      </c>
      <c r="L29" s="235"/>
      <c r="M29" s="235">
        <f>SUM(M30:M31)</f>
        <v>0</v>
      </c>
      <c r="N29" s="234"/>
      <c r="O29" s="234">
        <f>SUM(O30:O31)</f>
        <v>0.06</v>
      </c>
      <c r="P29" s="234"/>
      <c r="Q29" s="234">
        <f>SUM(Q30:Q31)</f>
        <v>0</v>
      </c>
      <c r="R29" s="235"/>
      <c r="S29" s="235"/>
      <c r="T29" s="235"/>
      <c r="U29" s="235"/>
      <c r="V29" s="235">
        <f>SUM(V30:V31)</f>
        <v>0.36</v>
      </c>
      <c r="W29" s="235"/>
      <c r="X29" s="235"/>
      <c r="Y29" s="235"/>
      <c r="AG29" t="s">
        <v>146</v>
      </c>
    </row>
    <row r="30" spans="1:60" outlineLevel="1" x14ac:dyDescent="0.2">
      <c r="A30" s="243">
        <v>13</v>
      </c>
      <c r="B30" s="244" t="s">
        <v>638</v>
      </c>
      <c r="C30" s="256" t="s">
        <v>639</v>
      </c>
      <c r="D30" s="245" t="s">
        <v>179</v>
      </c>
      <c r="E30" s="246">
        <v>0.8</v>
      </c>
      <c r="F30" s="247"/>
      <c r="G30" s="248">
        <f>ROUND(E30*F30,2)</f>
        <v>0</v>
      </c>
      <c r="H30" s="231"/>
      <c r="I30" s="230">
        <f>ROUND(E30*H30,2)</f>
        <v>0</v>
      </c>
      <c r="J30" s="231"/>
      <c r="K30" s="230">
        <f>ROUND(E30*J30,2)</f>
        <v>0</v>
      </c>
      <c r="L30" s="230">
        <v>21</v>
      </c>
      <c r="M30" s="230">
        <f>G30*(1+L30/100)</f>
        <v>0</v>
      </c>
      <c r="N30" s="229">
        <v>7.3899999999999993E-2</v>
      </c>
      <c r="O30" s="229">
        <f>ROUND(E30*N30,2)</f>
        <v>0.06</v>
      </c>
      <c r="P30" s="229">
        <v>0</v>
      </c>
      <c r="Q30" s="229">
        <f>ROUND(E30*P30,2)</f>
        <v>0</v>
      </c>
      <c r="R30" s="230"/>
      <c r="S30" s="230" t="s">
        <v>150</v>
      </c>
      <c r="T30" s="230" t="s">
        <v>150</v>
      </c>
      <c r="U30" s="230">
        <v>0.45200000000000001</v>
      </c>
      <c r="V30" s="230">
        <f>ROUND(E30*U30,2)</f>
        <v>0.36</v>
      </c>
      <c r="W30" s="230"/>
      <c r="X30" s="230" t="s">
        <v>151</v>
      </c>
      <c r="Y30" s="230" t="s">
        <v>152</v>
      </c>
      <c r="Z30" s="210"/>
      <c r="AA30" s="210"/>
      <c r="AB30" s="210"/>
      <c r="AC30" s="210"/>
      <c r="AD30" s="210"/>
      <c r="AE30" s="210"/>
      <c r="AF30" s="210"/>
      <c r="AG30" s="210" t="s">
        <v>153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27"/>
      <c r="B31" s="228"/>
      <c r="C31" s="257" t="s">
        <v>640</v>
      </c>
      <c r="D31" s="232"/>
      <c r="E31" s="233">
        <v>0.8</v>
      </c>
      <c r="F31" s="230"/>
      <c r="G31" s="230"/>
      <c r="H31" s="230"/>
      <c r="I31" s="230"/>
      <c r="J31" s="230"/>
      <c r="K31" s="230"/>
      <c r="L31" s="230"/>
      <c r="M31" s="230"/>
      <c r="N31" s="229"/>
      <c r="O31" s="229"/>
      <c r="P31" s="229"/>
      <c r="Q31" s="229"/>
      <c r="R31" s="230"/>
      <c r="S31" s="230"/>
      <c r="T31" s="230"/>
      <c r="U31" s="230"/>
      <c r="V31" s="230"/>
      <c r="W31" s="230"/>
      <c r="X31" s="230"/>
      <c r="Y31" s="230"/>
      <c r="Z31" s="210"/>
      <c r="AA31" s="210"/>
      <c r="AB31" s="210"/>
      <c r="AC31" s="210"/>
      <c r="AD31" s="210"/>
      <c r="AE31" s="210"/>
      <c r="AF31" s="210"/>
      <c r="AG31" s="210" t="s">
        <v>155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36" t="s">
        <v>145</v>
      </c>
      <c r="B32" s="237" t="s">
        <v>72</v>
      </c>
      <c r="C32" s="255" t="s">
        <v>73</v>
      </c>
      <c r="D32" s="238"/>
      <c r="E32" s="239"/>
      <c r="F32" s="240"/>
      <c r="G32" s="241">
        <f>SUMIF(AG33:AG33,"&lt;&gt;NOR",G33:G33)</f>
        <v>0</v>
      </c>
      <c r="H32" s="235"/>
      <c r="I32" s="235">
        <f>SUM(I33:I33)</f>
        <v>0</v>
      </c>
      <c r="J32" s="235"/>
      <c r="K32" s="235">
        <f>SUM(K33:K33)</f>
        <v>0</v>
      </c>
      <c r="L32" s="235"/>
      <c r="M32" s="235">
        <f>SUM(M33:M33)</f>
        <v>0</v>
      </c>
      <c r="N32" s="234"/>
      <c r="O32" s="234">
        <f>SUM(O33:O33)</f>
        <v>0.28000000000000003</v>
      </c>
      <c r="P32" s="234"/>
      <c r="Q32" s="234">
        <f>SUM(Q33:Q33)</f>
        <v>0</v>
      </c>
      <c r="R32" s="235"/>
      <c r="S32" s="235"/>
      <c r="T32" s="235"/>
      <c r="U32" s="235"/>
      <c r="V32" s="235">
        <f>SUM(V33:V33)</f>
        <v>4.12</v>
      </c>
      <c r="W32" s="235"/>
      <c r="X32" s="235"/>
      <c r="Y32" s="235"/>
      <c r="AG32" t="s">
        <v>146</v>
      </c>
    </row>
    <row r="33" spans="1:60" ht="22.5" outlineLevel="1" x14ac:dyDescent="0.2">
      <c r="A33" s="249">
        <v>14</v>
      </c>
      <c r="B33" s="250" t="s">
        <v>641</v>
      </c>
      <c r="C33" s="258" t="s">
        <v>642</v>
      </c>
      <c r="D33" s="251" t="s">
        <v>199</v>
      </c>
      <c r="E33" s="252">
        <v>1</v>
      </c>
      <c r="F33" s="253"/>
      <c r="G33" s="254">
        <f>ROUND(E33*F33,2)</f>
        <v>0</v>
      </c>
      <c r="H33" s="231"/>
      <c r="I33" s="230">
        <f>ROUND(E33*H33,2)</f>
        <v>0</v>
      </c>
      <c r="J33" s="231"/>
      <c r="K33" s="230">
        <f>ROUND(E33*J33,2)</f>
        <v>0</v>
      </c>
      <c r="L33" s="230">
        <v>21</v>
      </c>
      <c r="M33" s="230">
        <f>G33*(1+L33/100)</f>
        <v>0</v>
      </c>
      <c r="N33" s="229">
        <v>0.28034999999999999</v>
      </c>
      <c r="O33" s="229">
        <f>ROUND(E33*N33,2)</f>
        <v>0.28000000000000003</v>
      </c>
      <c r="P33" s="229">
        <v>0</v>
      </c>
      <c r="Q33" s="229">
        <f>ROUND(E33*P33,2)</f>
        <v>0</v>
      </c>
      <c r="R33" s="230"/>
      <c r="S33" s="230" t="s">
        <v>150</v>
      </c>
      <c r="T33" s="230" t="s">
        <v>150</v>
      </c>
      <c r="U33" s="230">
        <v>4.117</v>
      </c>
      <c r="V33" s="230">
        <f>ROUND(E33*U33,2)</f>
        <v>4.12</v>
      </c>
      <c r="W33" s="230"/>
      <c r="X33" s="230" t="s">
        <v>151</v>
      </c>
      <c r="Y33" s="230" t="s">
        <v>152</v>
      </c>
      <c r="Z33" s="210"/>
      <c r="AA33" s="210"/>
      <c r="AB33" s="210"/>
      <c r="AC33" s="210"/>
      <c r="AD33" s="210"/>
      <c r="AE33" s="210"/>
      <c r="AF33" s="210"/>
      <c r="AG33" s="210" t="s">
        <v>153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236" t="s">
        <v>145</v>
      </c>
      <c r="B34" s="237" t="s">
        <v>74</v>
      </c>
      <c r="C34" s="255" t="s">
        <v>75</v>
      </c>
      <c r="D34" s="238"/>
      <c r="E34" s="239"/>
      <c r="F34" s="240"/>
      <c r="G34" s="241">
        <f>SUMIF(AG35:AG35,"&lt;&gt;NOR",G35:G35)</f>
        <v>0</v>
      </c>
      <c r="H34" s="235"/>
      <c r="I34" s="235">
        <f>SUM(I35:I35)</f>
        <v>0</v>
      </c>
      <c r="J34" s="235"/>
      <c r="K34" s="235">
        <f>SUM(K35:K35)</f>
        <v>0</v>
      </c>
      <c r="L34" s="235"/>
      <c r="M34" s="235">
        <f>SUM(M35:M35)</f>
        <v>0</v>
      </c>
      <c r="N34" s="234"/>
      <c r="O34" s="234">
        <f>SUM(O35:O35)</f>
        <v>0</v>
      </c>
      <c r="P34" s="234"/>
      <c r="Q34" s="234">
        <f>SUM(Q35:Q35)</f>
        <v>0</v>
      </c>
      <c r="R34" s="235"/>
      <c r="S34" s="235"/>
      <c r="T34" s="235"/>
      <c r="U34" s="235"/>
      <c r="V34" s="235">
        <f>SUM(V35:V35)</f>
        <v>0.44</v>
      </c>
      <c r="W34" s="235"/>
      <c r="X34" s="235"/>
      <c r="Y34" s="235"/>
      <c r="AG34" t="s">
        <v>146</v>
      </c>
    </row>
    <row r="35" spans="1:60" outlineLevel="1" x14ac:dyDescent="0.2">
      <c r="A35" s="249">
        <v>15</v>
      </c>
      <c r="B35" s="250" t="s">
        <v>320</v>
      </c>
      <c r="C35" s="258" t="s">
        <v>321</v>
      </c>
      <c r="D35" s="251" t="s">
        <v>179</v>
      </c>
      <c r="E35" s="252">
        <v>2.5</v>
      </c>
      <c r="F35" s="253"/>
      <c r="G35" s="254">
        <f>ROUND(E35*F35,2)</f>
        <v>0</v>
      </c>
      <c r="H35" s="231"/>
      <c r="I35" s="230">
        <f>ROUND(E35*H35,2)</f>
        <v>0</v>
      </c>
      <c r="J35" s="231"/>
      <c r="K35" s="230">
        <f>ROUND(E35*J35,2)</f>
        <v>0</v>
      </c>
      <c r="L35" s="230">
        <v>21</v>
      </c>
      <c r="M35" s="230">
        <f>G35*(1+L35/100)</f>
        <v>0</v>
      </c>
      <c r="N35" s="229">
        <v>1.2099999999999999E-3</v>
      </c>
      <c r="O35" s="229">
        <f>ROUND(E35*N35,2)</f>
        <v>0</v>
      </c>
      <c r="P35" s="229">
        <v>0</v>
      </c>
      <c r="Q35" s="229">
        <f>ROUND(E35*P35,2)</f>
        <v>0</v>
      </c>
      <c r="R35" s="230"/>
      <c r="S35" s="230" t="s">
        <v>150</v>
      </c>
      <c r="T35" s="230" t="s">
        <v>150</v>
      </c>
      <c r="U35" s="230">
        <v>0.17699999999999999</v>
      </c>
      <c r="V35" s="230">
        <f>ROUND(E35*U35,2)</f>
        <v>0.44</v>
      </c>
      <c r="W35" s="230"/>
      <c r="X35" s="230" t="s">
        <v>151</v>
      </c>
      <c r="Y35" s="230" t="s">
        <v>152</v>
      </c>
      <c r="Z35" s="210"/>
      <c r="AA35" s="210"/>
      <c r="AB35" s="210"/>
      <c r="AC35" s="210"/>
      <c r="AD35" s="210"/>
      <c r="AE35" s="210"/>
      <c r="AF35" s="210"/>
      <c r="AG35" s="210" t="s">
        <v>153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x14ac:dyDescent="0.2">
      <c r="A36" s="236" t="s">
        <v>145</v>
      </c>
      <c r="B36" s="237" t="s">
        <v>82</v>
      </c>
      <c r="C36" s="255" t="s">
        <v>83</v>
      </c>
      <c r="D36" s="238"/>
      <c r="E36" s="239"/>
      <c r="F36" s="240"/>
      <c r="G36" s="241">
        <f>SUMIF(AG37:AG37,"&lt;&gt;NOR",G37:G37)</f>
        <v>0</v>
      </c>
      <c r="H36" s="235"/>
      <c r="I36" s="235">
        <f>SUM(I37:I37)</f>
        <v>0</v>
      </c>
      <c r="J36" s="235"/>
      <c r="K36" s="235">
        <f>SUM(K37:K37)</f>
        <v>0</v>
      </c>
      <c r="L36" s="235"/>
      <c r="M36" s="235">
        <f>SUM(M37:M37)</f>
        <v>0</v>
      </c>
      <c r="N36" s="234"/>
      <c r="O36" s="234">
        <f>SUM(O37:O37)</f>
        <v>0</v>
      </c>
      <c r="P36" s="234"/>
      <c r="Q36" s="234">
        <f>SUM(Q37:Q37)</f>
        <v>0</v>
      </c>
      <c r="R36" s="235"/>
      <c r="S36" s="235"/>
      <c r="T36" s="235"/>
      <c r="U36" s="235"/>
      <c r="V36" s="235">
        <f>SUM(V37:V37)</f>
        <v>2.11</v>
      </c>
      <c r="W36" s="235"/>
      <c r="X36" s="235"/>
      <c r="Y36" s="235"/>
      <c r="AG36" t="s">
        <v>146</v>
      </c>
    </row>
    <row r="37" spans="1:60" outlineLevel="1" x14ac:dyDescent="0.2">
      <c r="A37" s="249">
        <v>16</v>
      </c>
      <c r="B37" s="250" t="s">
        <v>643</v>
      </c>
      <c r="C37" s="258" t="s">
        <v>644</v>
      </c>
      <c r="D37" s="251" t="s">
        <v>191</v>
      </c>
      <c r="E37" s="252">
        <v>9.9703400000000002</v>
      </c>
      <c r="F37" s="253"/>
      <c r="G37" s="254">
        <f>ROUND(E37*F37,2)</f>
        <v>0</v>
      </c>
      <c r="H37" s="231"/>
      <c r="I37" s="230">
        <f>ROUND(E37*H37,2)</f>
        <v>0</v>
      </c>
      <c r="J37" s="231"/>
      <c r="K37" s="230">
        <f>ROUND(E37*J37,2)</f>
        <v>0</v>
      </c>
      <c r="L37" s="230">
        <v>21</v>
      </c>
      <c r="M37" s="230">
        <f>G37*(1+L37/100)</f>
        <v>0</v>
      </c>
      <c r="N37" s="229">
        <v>0</v>
      </c>
      <c r="O37" s="229">
        <f>ROUND(E37*N37,2)</f>
        <v>0</v>
      </c>
      <c r="P37" s="229">
        <v>0</v>
      </c>
      <c r="Q37" s="229">
        <f>ROUND(E37*P37,2)</f>
        <v>0</v>
      </c>
      <c r="R37" s="230"/>
      <c r="S37" s="230" t="s">
        <v>150</v>
      </c>
      <c r="T37" s="230" t="s">
        <v>150</v>
      </c>
      <c r="U37" s="230">
        <v>0.21149999999999999</v>
      </c>
      <c r="V37" s="230">
        <f>ROUND(E37*U37,2)</f>
        <v>2.11</v>
      </c>
      <c r="W37" s="230"/>
      <c r="X37" s="230" t="s">
        <v>425</v>
      </c>
      <c r="Y37" s="230" t="s">
        <v>152</v>
      </c>
      <c r="Z37" s="210"/>
      <c r="AA37" s="210"/>
      <c r="AB37" s="210"/>
      <c r="AC37" s="210"/>
      <c r="AD37" s="210"/>
      <c r="AE37" s="210"/>
      <c r="AF37" s="210"/>
      <c r="AG37" s="210" t="s">
        <v>426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36" t="s">
        <v>145</v>
      </c>
      <c r="B38" s="237" t="s">
        <v>88</v>
      </c>
      <c r="C38" s="255" t="s">
        <v>89</v>
      </c>
      <c r="D38" s="238"/>
      <c r="E38" s="239"/>
      <c r="F38" s="240"/>
      <c r="G38" s="241">
        <f>SUMIF(AG39:AG56,"&lt;&gt;NOR",G39:G56)</f>
        <v>0</v>
      </c>
      <c r="H38" s="235"/>
      <c r="I38" s="235">
        <f>SUM(I39:I56)</f>
        <v>0</v>
      </c>
      <c r="J38" s="235"/>
      <c r="K38" s="235">
        <f>SUM(K39:K56)</f>
        <v>0</v>
      </c>
      <c r="L38" s="235"/>
      <c r="M38" s="235">
        <f>SUM(M39:M56)</f>
        <v>0</v>
      </c>
      <c r="N38" s="234"/>
      <c r="O38" s="234">
        <f>SUM(O39:O56)</f>
        <v>0.12</v>
      </c>
      <c r="P38" s="234"/>
      <c r="Q38" s="234">
        <f>SUM(Q39:Q56)</f>
        <v>0</v>
      </c>
      <c r="R38" s="235"/>
      <c r="S38" s="235"/>
      <c r="T38" s="235"/>
      <c r="U38" s="235"/>
      <c r="V38" s="235">
        <f>SUM(V39:V56)</f>
        <v>57.480000000000004</v>
      </c>
      <c r="W38" s="235"/>
      <c r="X38" s="235"/>
      <c r="Y38" s="235"/>
      <c r="AG38" t="s">
        <v>146</v>
      </c>
    </row>
    <row r="39" spans="1:60" outlineLevel="1" x14ac:dyDescent="0.2">
      <c r="A39" s="249">
        <v>17</v>
      </c>
      <c r="B39" s="250" t="s">
        <v>645</v>
      </c>
      <c r="C39" s="258" t="s">
        <v>646</v>
      </c>
      <c r="D39" s="251" t="s">
        <v>205</v>
      </c>
      <c r="E39" s="252">
        <v>9.5</v>
      </c>
      <c r="F39" s="253"/>
      <c r="G39" s="254">
        <f>ROUND(E39*F39,2)</f>
        <v>0</v>
      </c>
      <c r="H39" s="231"/>
      <c r="I39" s="230">
        <f>ROUND(E39*H39,2)</f>
        <v>0</v>
      </c>
      <c r="J39" s="231"/>
      <c r="K39" s="230">
        <f>ROUND(E39*J39,2)</f>
        <v>0</v>
      </c>
      <c r="L39" s="230">
        <v>21</v>
      </c>
      <c r="M39" s="230">
        <f>G39*(1+L39/100)</f>
        <v>0</v>
      </c>
      <c r="N39" s="229">
        <v>3.8000000000000002E-4</v>
      </c>
      <c r="O39" s="229">
        <f>ROUND(E39*N39,2)</f>
        <v>0</v>
      </c>
      <c r="P39" s="229">
        <v>0</v>
      </c>
      <c r="Q39" s="229">
        <f>ROUND(E39*P39,2)</f>
        <v>0</v>
      </c>
      <c r="R39" s="230"/>
      <c r="S39" s="230" t="s">
        <v>150</v>
      </c>
      <c r="T39" s="230" t="s">
        <v>150</v>
      </c>
      <c r="U39" s="230">
        <v>0.32</v>
      </c>
      <c r="V39" s="230">
        <f>ROUND(E39*U39,2)</f>
        <v>3.04</v>
      </c>
      <c r="W39" s="230"/>
      <c r="X39" s="230" t="s">
        <v>151</v>
      </c>
      <c r="Y39" s="230" t="s">
        <v>152</v>
      </c>
      <c r="Z39" s="210"/>
      <c r="AA39" s="210"/>
      <c r="AB39" s="210"/>
      <c r="AC39" s="210"/>
      <c r="AD39" s="210"/>
      <c r="AE39" s="210"/>
      <c r="AF39" s="210"/>
      <c r="AG39" s="210" t="s">
        <v>153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9">
        <v>18</v>
      </c>
      <c r="B40" s="250" t="s">
        <v>647</v>
      </c>
      <c r="C40" s="258" t="s">
        <v>648</v>
      </c>
      <c r="D40" s="251" t="s">
        <v>205</v>
      </c>
      <c r="E40" s="252">
        <v>10</v>
      </c>
      <c r="F40" s="253"/>
      <c r="G40" s="254">
        <f>ROUND(E40*F40,2)</f>
        <v>0</v>
      </c>
      <c r="H40" s="231"/>
      <c r="I40" s="230">
        <f>ROUND(E40*H40,2)</f>
        <v>0</v>
      </c>
      <c r="J40" s="231"/>
      <c r="K40" s="230">
        <f>ROUND(E40*J40,2)</f>
        <v>0</v>
      </c>
      <c r="L40" s="230">
        <v>21</v>
      </c>
      <c r="M40" s="230">
        <f>G40*(1+L40/100)</f>
        <v>0</v>
      </c>
      <c r="N40" s="229">
        <v>4.6999999999999999E-4</v>
      </c>
      <c r="O40" s="229">
        <f>ROUND(E40*N40,2)</f>
        <v>0</v>
      </c>
      <c r="P40" s="229">
        <v>0</v>
      </c>
      <c r="Q40" s="229">
        <f>ROUND(E40*P40,2)</f>
        <v>0</v>
      </c>
      <c r="R40" s="230"/>
      <c r="S40" s="230" t="s">
        <v>150</v>
      </c>
      <c r="T40" s="230" t="s">
        <v>150</v>
      </c>
      <c r="U40" s="230">
        <v>0.35899999999999999</v>
      </c>
      <c r="V40" s="230">
        <f>ROUND(E40*U40,2)</f>
        <v>3.59</v>
      </c>
      <c r="W40" s="230"/>
      <c r="X40" s="230" t="s">
        <v>151</v>
      </c>
      <c r="Y40" s="230" t="s">
        <v>152</v>
      </c>
      <c r="Z40" s="210"/>
      <c r="AA40" s="210"/>
      <c r="AB40" s="210"/>
      <c r="AC40" s="210"/>
      <c r="AD40" s="210"/>
      <c r="AE40" s="210"/>
      <c r="AF40" s="210"/>
      <c r="AG40" s="210" t="s">
        <v>153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49">
        <v>19</v>
      </c>
      <c r="B41" s="250" t="s">
        <v>649</v>
      </c>
      <c r="C41" s="258" t="s">
        <v>650</v>
      </c>
      <c r="D41" s="251" t="s">
        <v>205</v>
      </c>
      <c r="E41" s="252">
        <v>15</v>
      </c>
      <c r="F41" s="253"/>
      <c r="G41" s="254">
        <f>ROUND(E41*F41,2)</f>
        <v>0</v>
      </c>
      <c r="H41" s="231"/>
      <c r="I41" s="230">
        <f>ROUND(E41*H41,2)</f>
        <v>0</v>
      </c>
      <c r="J41" s="231"/>
      <c r="K41" s="230">
        <f>ROUND(E41*J41,2)</f>
        <v>0</v>
      </c>
      <c r="L41" s="230">
        <v>21</v>
      </c>
      <c r="M41" s="230">
        <f>G41*(1+L41/100)</f>
        <v>0</v>
      </c>
      <c r="N41" s="229">
        <v>1.5200000000000001E-3</v>
      </c>
      <c r="O41" s="229">
        <f>ROUND(E41*N41,2)</f>
        <v>0.02</v>
      </c>
      <c r="P41" s="229">
        <v>0</v>
      </c>
      <c r="Q41" s="229">
        <f>ROUND(E41*P41,2)</f>
        <v>0</v>
      </c>
      <c r="R41" s="230"/>
      <c r="S41" s="230" t="s">
        <v>150</v>
      </c>
      <c r="T41" s="230" t="s">
        <v>150</v>
      </c>
      <c r="U41" s="230">
        <v>1.173</v>
      </c>
      <c r="V41" s="230">
        <f>ROUND(E41*U41,2)</f>
        <v>17.600000000000001</v>
      </c>
      <c r="W41" s="230"/>
      <c r="X41" s="230" t="s">
        <v>151</v>
      </c>
      <c r="Y41" s="230" t="s">
        <v>152</v>
      </c>
      <c r="Z41" s="210"/>
      <c r="AA41" s="210"/>
      <c r="AB41" s="210"/>
      <c r="AC41" s="210"/>
      <c r="AD41" s="210"/>
      <c r="AE41" s="210"/>
      <c r="AF41" s="210"/>
      <c r="AG41" s="210" t="s">
        <v>153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9">
        <v>20</v>
      </c>
      <c r="B42" s="250" t="s">
        <v>651</v>
      </c>
      <c r="C42" s="258" t="s">
        <v>652</v>
      </c>
      <c r="D42" s="251" t="s">
        <v>205</v>
      </c>
      <c r="E42" s="252">
        <v>16</v>
      </c>
      <c r="F42" s="253"/>
      <c r="G42" s="254">
        <f>ROUND(E42*F42,2)</f>
        <v>0</v>
      </c>
      <c r="H42" s="231"/>
      <c r="I42" s="230">
        <f>ROUND(E42*H42,2)</f>
        <v>0</v>
      </c>
      <c r="J42" s="231"/>
      <c r="K42" s="230">
        <f>ROUND(E42*J42,2)</f>
        <v>0</v>
      </c>
      <c r="L42" s="230">
        <v>21</v>
      </c>
      <c r="M42" s="230">
        <f>G42*(1+L42/100)</f>
        <v>0</v>
      </c>
      <c r="N42" s="229">
        <v>2.0999999999999999E-3</v>
      </c>
      <c r="O42" s="229">
        <f>ROUND(E42*N42,2)</f>
        <v>0.03</v>
      </c>
      <c r="P42" s="229">
        <v>0</v>
      </c>
      <c r="Q42" s="229">
        <f>ROUND(E42*P42,2)</f>
        <v>0</v>
      </c>
      <c r="R42" s="230"/>
      <c r="S42" s="230" t="s">
        <v>150</v>
      </c>
      <c r="T42" s="230" t="s">
        <v>150</v>
      </c>
      <c r="U42" s="230">
        <v>0.8</v>
      </c>
      <c r="V42" s="230">
        <f>ROUND(E42*U42,2)</f>
        <v>12.8</v>
      </c>
      <c r="W42" s="230"/>
      <c r="X42" s="230" t="s">
        <v>151</v>
      </c>
      <c r="Y42" s="230" t="s">
        <v>152</v>
      </c>
      <c r="Z42" s="210"/>
      <c r="AA42" s="210"/>
      <c r="AB42" s="210"/>
      <c r="AC42" s="210"/>
      <c r="AD42" s="210"/>
      <c r="AE42" s="210"/>
      <c r="AF42" s="210"/>
      <c r="AG42" s="210" t="s">
        <v>153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49">
        <v>21</v>
      </c>
      <c r="B43" s="250" t="s">
        <v>653</v>
      </c>
      <c r="C43" s="258" t="s">
        <v>654</v>
      </c>
      <c r="D43" s="251" t="s">
        <v>205</v>
      </c>
      <c r="E43" s="252">
        <v>11</v>
      </c>
      <c r="F43" s="253"/>
      <c r="G43" s="254">
        <f>ROUND(E43*F43,2)</f>
        <v>0</v>
      </c>
      <c r="H43" s="231"/>
      <c r="I43" s="230">
        <f>ROUND(E43*H43,2)</f>
        <v>0</v>
      </c>
      <c r="J43" s="231"/>
      <c r="K43" s="230">
        <f>ROUND(E43*J43,2)</f>
        <v>0</v>
      </c>
      <c r="L43" s="230">
        <v>21</v>
      </c>
      <c r="M43" s="230">
        <f>G43*(1+L43/100)</f>
        <v>0</v>
      </c>
      <c r="N43" s="229">
        <v>2.5200000000000001E-3</v>
      </c>
      <c r="O43" s="229">
        <f>ROUND(E43*N43,2)</f>
        <v>0.03</v>
      </c>
      <c r="P43" s="229">
        <v>0</v>
      </c>
      <c r="Q43" s="229">
        <f>ROUND(E43*P43,2)</f>
        <v>0</v>
      </c>
      <c r="R43" s="230"/>
      <c r="S43" s="230" t="s">
        <v>150</v>
      </c>
      <c r="T43" s="230" t="s">
        <v>150</v>
      </c>
      <c r="U43" s="230">
        <v>0.8</v>
      </c>
      <c r="V43" s="230">
        <f>ROUND(E43*U43,2)</f>
        <v>8.8000000000000007</v>
      </c>
      <c r="W43" s="230"/>
      <c r="X43" s="230" t="s">
        <v>151</v>
      </c>
      <c r="Y43" s="230" t="s">
        <v>152</v>
      </c>
      <c r="Z43" s="210"/>
      <c r="AA43" s="210"/>
      <c r="AB43" s="210"/>
      <c r="AC43" s="210"/>
      <c r="AD43" s="210"/>
      <c r="AE43" s="210"/>
      <c r="AF43" s="210"/>
      <c r="AG43" s="210" t="s">
        <v>153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9">
        <v>22</v>
      </c>
      <c r="B44" s="250" t="s">
        <v>655</v>
      </c>
      <c r="C44" s="258" t="s">
        <v>656</v>
      </c>
      <c r="D44" s="251" t="s">
        <v>205</v>
      </c>
      <c r="E44" s="252">
        <v>9</v>
      </c>
      <c r="F44" s="253"/>
      <c r="G44" s="254">
        <f>ROUND(E44*F44,2)</f>
        <v>0</v>
      </c>
      <c r="H44" s="231"/>
      <c r="I44" s="230">
        <f>ROUND(E44*H44,2)</f>
        <v>0</v>
      </c>
      <c r="J44" s="231"/>
      <c r="K44" s="230">
        <f>ROUND(E44*J44,2)</f>
        <v>0</v>
      </c>
      <c r="L44" s="230">
        <v>21</v>
      </c>
      <c r="M44" s="230">
        <f>G44*(1+L44/100)</f>
        <v>0</v>
      </c>
      <c r="N44" s="229">
        <v>4.0299999999999997E-3</v>
      </c>
      <c r="O44" s="229">
        <f>ROUND(E44*N44,2)</f>
        <v>0.04</v>
      </c>
      <c r="P44" s="229">
        <v>0</v>
      </c>
      <c r="Q44" s="229">
        <f>ROUND(E44*P44,2)</f>
        <v>0</v>
      </c>
      <c r="R44" s="230"/>
      <c r="S44" s="230" t="s">
        <v>150</v>
      </c>
      <c r="T44" s="230" t="s">
        <v>150</v>
      </c>
      <c r="U44" s="230">
        <v>0.6</v>
      </c>
      <c r="V44" s="230">
        <f>ROUND(E44*U44,2)</f>
        <v>5.4</v>
      </c>
      <c r="W44" s="230"/>
      <c r="X44" s="230" t="s">
        <v>151</v>
      </c>
      <c r="Y44" s="230" t="s">
        <v>152</v>
      </c>
      <c r="Z44" s="210"/>
      <c r="AA44" s="210"/>
      <c r="AB44" s="210"/>
      <c r="AC44" s="210"/>
      <c r="AD44" s="210"/>
      <c r="AE44" s="210"/>
      <c r="AF44" s="210"/>
      <c r="AG44" s="210" t="s">
        <v>153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49">
        <v>23</v>
      </c>
      <c r="B45" s="250" t="s">
        <v>657</v>
      </c>
      <c r="C45" s="258" t="s">
        <v>658</v>
      </c>
      <c r="D45" s="251" t="s">
        <v>199</v>
      </c>
      <c r="E45" s="252">
        <v>5</v>
      </c>
      <c r="F45" s="253"/>
      <c r="G45" s="254">
        <f>ROUND(E45*F45,2)</f>
        <v>0</v>
      </c>
      <c r="H45" s="231"/>
      <c r="I45" s="230">
        <f>ROUND(E45*H45,2)</f>
        <v>0</v>
      </c>
      <c r="J45" s="231"/>
      <c r="K45" s="230">
        <f>ROUND(E45*J45,2)</f>
        <v>0</v>
      </c>
      <c r="L45" s="230">
        <v>21</v>
      </c>
      <c r="M45" s="230">
        <f>G45*(1+L45/100)</f>
        <v>0</v>
      </c>
      <c r="N45" s="229">
        <v>0</v>
      </c>
      <c r="O45" s="229">
        <f>ROUND(E45*N45,2)</f>
        <v>0</v>
      </c>
      <c r="P45" s="229">
        <v>0</v>
      </c>
      <c r="Q45" s="229">
        <f>ROUND(E45*P45,2)</f>
        <v>0</v>
      </c>
      <c r="R45" s="230"/>
      <c r="S45" s="230" t="s">
        <v>150</v>
      </c>
      <c r="T45" s="230" t="s">
        <v>150</v>
      </c>
      <c r="U45" s="230">
        <v>0.157</v>
      </c>
      <c r="V45" s="230">
        <f>ROUND(E45*U45,2)</f>
        <v>0.79</v>
      </c>
      <c r="W45" s="230"/>
      <c r="X45" s="230" t="s">
        <v>151</v>
      </c>
      <c r="Y45" s="230" t="s">
        <v>152</v>
      </c>
      <c r="Z45" s="210"/>
      <c r="AA45" s="210"/>
      <c r="AB45" s="210"/>
      <c r="AC45" s="210"/>
      <c r="AD45" s="210"/>
      <c r="AE45" s="210"/>
      <c r="AF45" s="210"/>
      <c r="AG45" s="210" t="s">
        <v>153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9">
        <v>24</v>
      </c>
      <c r="B46" s="250" t="s">
        <v>659</v>
      </c>
      <c r="C46" s="258" t="s">
        <v>660</v>
      </c>
      <c r="D46" s="251" t="s">
        <v>199</v>
      </c>
      <c r="E46" s="252">
        <v>7</v>
      </c>
      <c r="F46" s="253"/>
      <c r="G46" s="254">
        <f>ROUND(E46*F46,2)</f>
        <v>0</v>
      </c>
      <c r="H46" s="231"/>
      <c r="I46" s="230">
        <f>ROUND(E46*H46,2)</f>
        <v>0</v>
      </c>
      <c r="J46" s="231"/>
      <c r="K46" s="230">
        <f>ROUND(E46*J46,2)</f>
        <v>0</v>
      </c>
      <c r="L46" s="230">
        <v>21</v>
      </c>
      <c r="M46" s="230">
        <f>G46*(1+L46/100)</f>
        <v>0</v>
      </c>
      <c r="N46" s="229">
        <v>0</v>
      </c>
      <c r="O46" s="229">
        <f>ROUND(E46*N46,2)</f>
        <v>0</v>
      </c>
      <c r="P46" s="229">
        <v>0</v>
      </c>
      <c r="Q46" s="229">
        <f>ROUND(E46*P46,2)</f>
        <v>0</v>
      </c>
      <c r="R46" s="230"/>
      <c r="S46" s="230" t="s">
        <v>150</v>
      </c>
      <c r="T46" s="230" t="s">
        <v>150</v>
      </c>
      <c r="U46" s="230">
        <v>0.17399999999999999</v>
      </c>
      <c r="V46" s="230">
        <f>ROUND(E46*U46,2)</f>
        <v>1.22</v>
      </c>
      <c r="W46" s="230"/>
      <c r="X46" s="230" t="s">
        <v>151</v>
      </c>
      <c r="Y46" s="230" t="s">
        <v>152</v>
      </c>
      <c r="Z46" s="210"/>
      <c r="AA46" s="210"/>
      <c r="AB46" s="210"/>
      <c r="AC46" s="210"/>
      <c r="AD46" s="210"/>
      <c r="AE46" s="210"/>
      <c r="AF46" s="210"/>
      <c r="AG46" s="210" t="s">
        <v>153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49">
        <v>25</v>
      </c>
      <c r="B47" s="250" t="s">
        <v>661</v>
      </c>
      <c r="C47" s="258" t="s">
        <v>662</v>
      </c>
      <c r="D47" s="251" t="s">
        <v>199</v>
      </c>
      <c r="E47" s="252">
        <v>7</v>
      </c>
      <c r="F47" s="253"/>
      <c r="G47" s="254">
        <f>ROUND(E47*F47,2)</f>
        <v>0</v>
      </c>
      <c r="H47" s="231"/>
      <c r="I47" s="230">
        <f>ROUND(E47*H47,2)</f>
        <v>0</v>
      </c>
      <c r="J47" s="231"/>
      <c r="K47" s="230">
        <f>ROUND(E47*J47,2)</f>
        <v>0</v>
      </c>
      <c r="L47" s="230">
        <v>21</v>
      </c>
      <c r="M47" s="230">
        <f>G47*(1+L47/100)</f>
        <v>0</v>
      </c>
      <c r="N47" s="229">
        <v>0</v>
      </c>
      <c r="O47" s="229">
        <f>ROUND(E47*N47,2)</f>
        <v>0</v>
      </c>
      <c r="P47" s="229">
        <v>0</v>
      </c>
      <c r="Q47" s="229">
        <f>ROUND(E47*P47,2)</f>
        <v>0</v>
      </c>
      <c r="R47" s="230"/>
      <c r="S47" s="230" t="s">
        <v>150</v>
      </c>
      <c r="T47" s="230" t="s">
        <v>150</v>
      </c>
      <c r="U47" s="230">
        <v>0.25900000000000001</v>
      </c>
      <c r="V47" s="230">
        <f>ROUND(E47*U47,2)</f>
        <v>1.81</v>
      </c>
      <c r="W47" s="230"/>
      <c r="X47" s="230" t="s">
        <v>151</v>
      </c>
      <c r="Y47" s="230" t="s">
        <v>152</v>
      </c>
      <c r="Z47" s="210"/>
      <c r="AA47" s="210"/>
      <c r="AB47" s="210"/>
      <c r="AC47" s="210"/>
      <c r="AD47" s="210"/>
      <c r="AE47" s="210"/>
      <c r="AF47" s="210"/>
      <c r="AG47" s="210" t="s">
        <v>153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49">
        <v>26</v>
      </c>
      <c r="B48" s="250" t="s">
        <v>663</v>
      </c>
      <c r="C48" s="258" t="s">
        <v>664</v>
      </c>
      <c r="D48" s="251" t="s">
        <v>199</v>
      </c>
      <c r="E48" s="252">
        <v>2</v>
      </c>
      <c r="F48" s="253"/>
      <c r="G48" s="254">
        <f>ROUND(E48*F48,2)</f>
        <v>0</v>
      </c>
      <c r="H48" s="231"/>
      <c r="I48" s="230">
        <f>ROUND(E48*H48,2)</f>
        <v>0</v>
      </c>
      <c r="J48" s="231"/>
      <c r="K48" s="230">
        <f>ROUND(E48*J48,2)</f>
        <v>0</v>
      </c>
      <c r="L48" s="230">
        <v>21</v>
      </c>
      <c r="M48" s="230">
        <f>G48*(1+L48/100)</f>
        <v>0</v>
      </c>
      <c r="N48" s="229">
        <v>3.8000000000000002E-4</v>
      </c>
      <c r="O48" s="229">
        <f>ROUND(E48*N48,2)</f>
        <v>0</v>
      </c>
      <c r="P48" s="229">
        <v>0</v>
      </c>
      <c r="Q48" s="229">
        <f>ROUND(E48*P48,2)</f>
        <v>0</v>
      </c>
      <c r="R48" s="230"/>
      <c r="S48" s="230" t="s">
        <v>150</v>
      </c>
      <c r="T48" s="230" t="s">
        <v>150</v>
      </c>
      <c r="U48" s="230">
        <v>0.13300000000000001</v>
      </c>
      <c r="V48" s="230">
        <f>ROUND(E48*U48,2)</f>
        <v>0.27</v>
      </c>
      <c r="W48" s="230"/>
      <c r="X48" s="230" t="s">
        <v>151</v>
      </c>
      <c r="Y48" s="230" t="s">
        <v>152</v>
      </c>
      <c r="Z48" s="210"/>
      <c r="AA48" s="210"/>
      <c r="AB48" s="210"/>
      <c r="AC48" s="210"/>
      <c r="AD48" s="210"/>
      <c r="AE48" s="210"/>
      <c r="AF48" s="210"/>
      <c r="AG48" s="210" t="s">
        <v>153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9">
        <v>27</v>
      </c>
      <c r="B49" s="250" t="s">
        <v>665</v>
      </c>
      <c r="C49" s="258" t="s">
        <v>666</v>
      </c>
      <c r="D49" s="251" t="s">
        <v>205</v>
      </c>
      <c r="E49" s="252">
        <v>27</v>
      </c>
      <c r="F49" s="253"/>
      <c r="G49" s="254">
        <f>ROUND(E49*F49,2)</f>
        <v>0</v>
      </c>
      <c r="H49" s="231"/>
      <c r="I49" s="230">
        <f>ROUND(E49*H49,2)</f>
        <v>0</v>
      </c>
      <c r="J49" s="231"/>
      <c r="K49" s="230">
        <f>ROUND(E49*J49,2)</f>
        <v>0</v>
      </c>
      <c r="L49" s="230">
        <v>21</v>
      </c>
      <c r="M49" s="230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30"/>
      <c r="S49" s="230" t="s">
        <v>150</v>
      </c>
      <c r="T49" s="230" t="s">
        <v>150</v>
      </c>
      <c r="U49" s="230">
        <v>4.8000000000000001E-2</v>
      </c>
      <c r="V49" s="230">
        <f>ROUND(E49*U49,2)</f>
        <v>1.3</v>
      </c>
      <c r="W49" s="230"/>
      <c r="X49" s="230" t="s">
        <v>151</v>
      </c>
      <c r="Y49" s="230" t="s">
        <v>152</v>
      </c>
      <c r="Z49" s="210"/>
      <c r="AA49" s="210"/>
      <c r="AB49" s="210"/>
      <c r="AC49" s="210"/>
      <c r="AD49" s="210"/>
      <c r="AE49" s="210"/>
      <c r="AF49" s="210"/>
      <c r="AG49" s="210" t="s">
        <v>153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49">
        <v>28</v>
      </c>
      <c r="B50" s="250" t="s">
        <v>667</v>
      </c>
      <c r="C50" s="258" t="s">
        <v>668</v>
      </c>
      <c r="D50" s="251" t="s">
        <v>205</v>
      </c>
      <c r="E50" s="252">
        <v>9</v>
      </c>
      <c r="F50" s="253"/>
      <c r="G50" s="254">
        <f>ROUND(E50*F50,2)</f>
        <v>0</v>
      </c>
      <c r="H50" s="231"/>
      <c r="I50" s="230">
        <f>ROUND(E50*H50,2)</f>
        <v>0</v>
      </c>
      <c r="J50" s="231"/>
      <c r="K50" s="230">
        <f>ROUND(E50*J50,2)</f>
        <v>0</v>
      </c>
      <c r="L50" s="230">
        <v>21</v>
      </c>
      <c r="M50" s="230">
        <f>G50*(1+L50/100)</f>
        <v>0</v>
      </c>
      <c r="N50" s="229">
        <v>0</v>
      </c>
      <c r="O50" s="229">
        <f>ROUND(E50*N50,2)</f>
        <v>0</v>
      </c>
      <c r="P50" s="229">
        <v>0</v>
      </c>
      <c r="Q50" s="229">
        <f>ROUND(E50*P50,2)</f>
        <v>0</v>
      </c>
      <c r="R50" s="230"/>
      <c r="S50" s="230" t="s">
        <v>150</v>
      </c>
      <c r="T50" s="230" t="s">
        <v>150</v>
      </c>
      <c r="U50" s="230">
        <v>5.8999999999999997E-2</v>
      </c>
      <c r="V50" s="230">
        <f>ROUND(E50*U50,2)</f>
        <v>0.53</v>
      </c>
      <c r="W50" s="230"/>
      <c r="X50" s="230" t="s">
        <v>151</v>
      </c>
      <c r="Y50" s="230" t="s">
        <v>152</v>
      </c>
      <c r="Z50" s="210"/>
      <c r="AA50" s="210"/>
      <c r="AB50" s="210"/>
      <c r="AC50" s="210"/>
      <c r="AD50" s="210"/>
      <c r="AE50" s="210"/>
      <c r="AF50" s="210"/>
      <c r="AG50" s="210" t="s">
        <v>153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9">
        <v>29</v>
      </c>
      <c r="B51" s="250" t="s">
        <v>669</v>
      </c>
      <c r="C51" s="258" t="s">
        <v>670</v>
      </c>
      <c r="D51" s="251" t="s">
        <v>199</v>
      </c>
      <c r="E51" s="252">
        <v>1</v>
      </c>
      <c r="F51" s="253"/>
      <c r="G51" s="254">
        <f>ROUND(E51*F51,2)</f>
        <v>0</v>
      </c>
      <c r="H51" s="231"/>
      <c r="I51" s="230">
        <f>ROUND(E51*H51,2)</f>
        <v>0</v>
      </c>
      <c r="J51" s="231"/>
      <c r="K51" s="230">
        <f>ROUND(E51*J51,2)</f>
        <v>0</v>
      </c>
      <c r="L51" s="230">
        <v>21</v>
      </c>
      <c r="M51" s="230">
        <f>G51*(1+L51/100)</f>
        <v>0</v>
      </c>
      <c r="N51" s="229">
        <v>4.8999999999999998E-4</v>
      </c>
      <c r="O51" s="229">
        <f>ROUND(E51*N51,2)</f>
        <v>0</v>
      </c>
      <c r="P51" s="229">
        <v>0</v>
      </c>
      <c r="Q51" s="229">
        <f>ROUND(E51*P51,2)</f>
        <v>0</v>
      </c>
      <c r="R51" s="230"/>
      <c r="S51" s="230" t="s">
        <v>212</v>
      </c>
      <c r="T51" s="230" t="s">
        <v>150</v>
      </c>
      <c r="U51" s="230">
        <v>0.13300000000000001</v>
      </c>
      <c r="V51" s="230">
        <f>ROUND(E51*U51,2)</f>
        <v>0.13</v>
      </c>
      <c r="W51" s="230"/>
      <c r="X51" s="230" t="s">
        <v>151</v>
      </c>
      <c r="Y51" s="230" t="s">
        <v>152</v>
      </c>
      <c r="Z51" s="210"/>
      <c r="AA51" s="210"/>
      <c r="AB51" s="210"/>
      <c r="AC51" s="210"/>
      <c r="AD51" s="210"/>
      <c r="AE51" s="210"/>
      <c r="AF51" s="210"/>
      <c r="AG51" s="210" t="s">
        <v>153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49">
        <v>30</v>
      </c>
      <c r="B52" s="250" t="s">
        <v>671</v>
      </c>
      <c r="C52" s="258" t="s">
        <v>672</v>
      </c>
      <c r="D52" s="251" t="s">
        <v>199</v>
      </c>
      <c r="E52" s="252">
        <v>4</v>
      </c>
      <c r="F52" s="253"/>
      <c r="G52" s="254">
        <f>ROUND(E52*F52,2)</f>
        <v>0</v>
      </c>
      <c r="H52" s="231"/>
      <c r="I52" s="230">
        <f>ROUND(E52*H52,2)</f>
        <v>0</v>
      </c>
      <c r="J52" s="231"/>
      <c r="K52" s="230">
        <f>ROUND(E52*J52,2)</f>
        <v>0</v>
      </c>
      <c r="L52" s="230">
        <v>21</v>
      </c>
      <c r="M52" s="230">
        <f>G52*(1+L52/100)</f>
        <v>0</v>
      </c>
      <c r="N52" s="229">
        <v>3.0000000000000001E-5</v>
      </c>
      <c r="O52" s="229">
        <f>ROUND(E52*N52,2)</f>
        <v>0</v>
      </c>
      <c r="P52" s="229">
        <v>0</v>
      </c>
      <c r="Q52" s="229">
        <f>ROUND(E52*P52,2)</f>
        <v>0</v>
      </c>
      <c r="R52" s="230" t="s">
        <v>234</v>
      </c>
      <c r="S52" s="230" t="s">
        <v>150</v>
      </c>
      <c r="T52" s="230" t="s">
        <v>150</v>
      </c>
      <c r="U52" s="230">
        <v>0</v>
      </c>
      <c r="V52" s="230">
        <f>ROUND(E52*U52,2)</f>
        <v>0</v>
      </c>
      <c r="W52" s="230"/>
      <c r="X52" s="230" t="s">
        <v>235</v>
      </c>
      <c r="Y52" s="230" t="s">
        <v>152</v>
      </c>
      <c r="Z52" s="210"/>
      <c r="AA52" s="210"/>
      <c r="AB52" s="210"/>
      <c r="AC52" s="210"/>
      <c r="AD52" s="210"/>
      <c r="AE52" s="210"/>
      <c r="AF52" s="210"/>
      <c r="AG52" s="210" t="s">
        <v>236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9">
        <v>31</v>
      </c>
      <c r="B53" s="250" t="s">
        <v>673</v>
      </c>
      <c r="C53" s="258" t="s">
        <v>674</v>
      </c>
      <c r="D53" s="251" t="s">
        <v>199</v>
      </c>
      <c r="E53" s="252">
        <v>7</v>
      </c>
      <c r="F53" s="253"/>
      <c r="G53" s="254">
        <f>ROUND(E53*F53,2)</f>
        <v>0</v>
      </c>
      <c r="H53" s="231"/>
      <c r="I53" s="230">
        <f>ROUND(E53*H53,2)</f>
        <v>0</v>
      </c>
      <c r="J53" s="231"/>
      <c r="K53" s="230">
        <f>ROUND(E53*J53,2)</f>
        <v>0</v>
      </c>
      <c r="L53" s="230">
        <v>21</v>
      </c>
      <c r="M53" s="230">
        <f>G53*(1+L53/100)</f>
        <v>0</v>
      </c>
      <c r="N53" s="229">
        <v>6.0000000000000002E-5</v>
      </c>
      <c r="O53" s="229">
        <f>ROUND(E53*N53,2)</f>
        <v>0</v>
      </c>
      <c r="P53" s="229">
        <v>0</v>
      </c>
      <c r="Q53" s="229">
        <f>ROUND(E53*P53,2)</f>
        <v>0</v>
      </c>
      <c r="R53" s="230" t="s">
        <v>234</v>
      </c>
      <c r="S53" s="230" t="s">
        <v>150</v>
      </c>
      <c r="T53" s="230" t="s">
        <v>150</v>
      </c>
      <c r="U53" s="230">
        <v>0</v>
      </c>
      <c r="V53" s="230">
        <f>ROUND(E53*U53,2)</f>
        <v>0</v>
      </c>
      <c r="W53" s="230"/>
      <c r="X53" s="230" t="s">
        <v>235</v>
      </c>
      <c r="Y53" s="230" t="s">
        <v>152</v>
      </c>
      <c r="Z53" s="210"/>
      <c r="AA53" s="210"/>
      <c r="AB53" s="210"/>
      <c r="AC53" s="210"/>
      <c r="AD53" s="210"/>
      <c r="AE53" s="210"/>
      <c r="AF53" s="210"/>
      <c r="AG53" s="210" t="s">
        <v>236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9">
        <v>32</v>
      </c>
      <c r="B54" s="250" t="s">
        <v>675</v>
      </c>
      <c r="C54" s="258" t="s">
        <v>676</v>
      </c>
      <c r="D54" s="251" t="s">
        <v>199</v>
      </c>
      <c r="E54" s="252">
        <v>4</v>
      </c>
      <c r="F54" s="253"/>
      <c r="G54" s="254">
        <f>ROUND(E54*F54,2)</f>
        <v>0</v>
      </c>
      <c r="H54" s="231"/>
      <c r="I54" s="230">
        <f>ROUND(E54*H54,2)</f>
        <v>0</v>
      </c>
      <c r="J54" s="231"/>
      <c r="K54" s="230">
        <f>ROUND(E54*J54,2)</f>
        <v>0</v>
      </c>
      <c r="L54" s="230">
        <v>21</v>
      </c>
      <c r="M54" s="230">
        <f>G54*(1+L54/100)</f>
        <v>0</v>
      </c>
      <c r="N54" s="229">
        <v>2.0000000000000001E-4</v>
      </c>
      <c r="O54" s="229">
        <f>ROUND(E54*N54,2)</f>
        <v>0</v>
      </c>
      <c r="P54" s="229">
        <v>0</v>
      </c>
      <c r="Q54" s="229">
        <f>ROUND(E54*P54,2)</f>
        <v>0</v>
      </c>
      <c r="R54" s="230" t="s">
        <v>234</v>
      </c>
      <c r="S54" s="230" t="s">
        <v>150</v>
      </c>
      <c r="T54" s="230" t="s">
        <v>150</v>
      </c>
      <c r="U54" s="230">
        <v>0</v>
      </c>
      <c r="V54" s="230">
        <f>ROUND(E54*U54,2)</f>
        <v>0</v>
      </c>
      <c r="W54" s="230"/>
      <c r="X54" s="230" t="s">
        <v>235</v>
      </c>
      <c r="Y54" s="230" t="s">
        <v>152</v>
      </c>
      <c r="Z54" s="210"/>
      <c r="AA54" s="210"/>
      <c r="AB54" s="210"/>
      <c r="AC54" s="210"/>
      <c r="AD54" s="210"/>
      <c r="AE54" s="210"/>
      <c r="AF54" s="210"/>
      <c r="AG54" s="210" t="s">
        <v>236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 x14ac:dyDescent="0.2">
      <c r="A55" s="249">
        <v>33</v>
      </c>
      <c r="B55" s="250" t="s">
        <v>677</v>
      </c>
      <c r="C55" s="258" t="s">
        <v>678</v>
      </c>
      <c r="D55" s="251" t="s">
        <v>199</v>
      </c>
      <c r="E55" s="252">
        <v>7</v>
      </c>
      <c r="F55" s="253"/>
      <c r="G55" s="254">
        <f>ROUND(E55*F55,2)</f>
        <v>0</v>
      </c>
      <c r="H55" s="231"/>
      <c r="I55" s="230">
        <f>ROUND(E55*H55,2)</f>
        <v>0</v>
      </c>
      <c r="J55" s="231"/>
      <c r="K55" s="230">
        <f>ROUND(E55*J55,2)</f>
        <v>0</v>
      </c>
      <c r="L55" s="230">
        <v>21</v>
      </c>
      <c r="M55" s="230">
        <f>G55*(1+L55/100)</f>
        <v>0</v>
      </c>
      <c r="N55" s="229">
        <v>3.8000000000000002E-4</v>
      </c>
      <c r="O55" s="229">
        <f>ROUND(E55*N55,2)</f>
        <v>0</v>
      </c>
      <c r="P55" s="229">
        <v>0</v>
      </c>
      <c r="Q55" s="229">
        <f>ROUND(E55*P55,2)</f>
        <v>0</v>
      </c>
      <c r="R55" s="230" t="s">
        <v>234</v>
      </c>
      <c r="S55" s="230" t="s">
        <v>150</v>
      </c>
      <c r="T55" s="230" t="s">
        <v>150</v>
      </c>
      <c r="U55" s="230">
        <v>0</v>
      </c>
      <c r="V55" s="230">
        <f>ROUND(E55*U55,2)</f>
        <v>0</v>
      </c>
      <c r="W55" s="230"/>
      <c r="X55" s="230" t="s">
        <v>235</v>
      </c>
      <c r="Y55" s="230" t="s">
        <v>152</v>
      </c>
      <c r="Z55" s="210"/>
      <c r="AA55" s="210"/>
      <c r="AB55" s="210"/>
      <c r="AC55" s="210"/>
      <c r="AD55" s="210"/>
      <c r="AE55" s="210"/>
      <c r="AF55" s="210"/>
      <c r="AG55" s="210" t="s">
        <v>236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49">
        <v>34</v>
      </c>
      <c r="B56" s="250" t="s">
        <v>679</v>
      </c>
      <c r="C56" s="258" t="s">
        <v>680</v>
      </c>
      <c r="D56" s="251" t="s">
        <v>191</v>
      </c>
      <c r="E56" s="252">
        <v>0.13395000000000001</v>
      </c>
      <c r="F56" s="253"/>
      <c r="G56" s="254">
        <f>ROUND(E56*F56,2)</f>
        <v>0</v>
      </c>
      <c r="H56" s="231"/>
      <c r="I56" s="230">
        <f>ROUND(E56*H56,2)</f>
        <v>0</v>
      </c>
      <c r="J56" s="231"/>
      <c r="K56" s="230">
        <f>ROUND(E56*J56,2)</f>
        <v>0</v>
      </c>
      <c r="L56" s="230">
        <v>21</v>
      </c>
      <c r="M56" s="230">
        <f>G56*(1+L56/100)</f>
        <v>0</v>
      </c>
      <c r="N56" s="229">
        <v>0</v>
      </c>
      <c r="O56" s="229">
        <f>ROUND(E56*N56,2)</f>
        <v>0</v>
      </c>
      <c r="P56" s="229">
        <v>0</v>
      </c>
      <c r="Q56" s="229">
        <f>ROUND(E56*P56,2)</f>
        <v>0</v>
      </c>
      <c r="R56" s="230"/>
      <c r="S56" s="230" t="s">
        <v>150</v>
      </c>
      <c r="T56" s="230" t="s">
        <v>150</v>
      </c>
      <c r="U56" s="230">
        <v>1.47</v>
      </c>
      <c r="V56" s="230">
        <f>ROUND(E56*U56,2)</f>
        <v>0.2</v>
      </c>
      <c r="W56" s="230"/>
      <c r="X56" s="230" t="s">
        <v>425</v>
      </c>
      <c r="Y56" s="230" t="s">
        <v>152</v>
      </c>
      <c r="Z56" s="210"/>
      <c r="AA56" s="210"/>
      <c r="AB56" s="210"/>
      <c r="AC56" s="210"/>
      <c r="AD56" s="210"/>
      <c r="AE56" s="210"/>
      <c r="AF56" s="210"/>
      <c r="AG56" s="210" t="s">
        <v>426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x14ac:dyDescent="0.2">
      <c r="A57" s="236" t="s">
        <v>145</v>
      </c>
      <c r="B57" s="237" t="s">
        <v>90</v>
      </c>
      <c r="C57" s="255" t="s">
        <v>91</v>
      </c>
      <c r="D57" s="238"/>
      <c r="E57" s="239"/>
      <c r="F57" s="240"/>
      <c r="G57" s="241">
        <f>SUMIF(AG58:AG77,"&lt;&gt;NOR",G58:G77)</f>
        <v>0</v>
      </c>
      <c r="H57" s="235"/>
      <c r="I57" s="235">
        <f>SUM(I58:I77)</f>
        <v>0</v>
      </c>
      <c r="J57" s="235"/>
      <c r="K57" s="235">
        <f>SUM(K58:K77)</f>
        <v>0</v>
      </c>
      <c r="L57" s="235"/>
      <c r="M57" s="235">
        <f>SUM(M58:M77)</f>
        <v>0</v>
      </c>
      <c r="N57" s="234"/>
      <c r="O57" s="234">
        <f>SUM(O58:O77)</f>
        <v>0.36000000000000004</v>
      </c>
      <c r="P57" s="234"/>
      <c r="Q57" s="234">
        <f>SUM(Q58:Q77)</f>
        <v>0</v>
      </c>
      <c r="R57" s="235"/>
      <c r="S57" s="235"/>
      <c r="T57" s="235"/>
      <c r="U57" s="235"/>
      <c r="V57" s="235">
        <f>SUM(V58:V77)</f>
        <v>72.70999999999998</v>
      </c>
      <c r="W57" s="235"/>
      <c r="X57" s="235"/>
      <c r="Y57" s="235"/>
      <c r="AG57" t="s">
        <v>146</v>
      </c>
    </row>
    <row r="58" spans="1:60" ht="22.5" outlineLevel="1" x14ac:dyDescent="0.2">
      <c r="A58" s="249">
        <v>35</v>
      </c>
      <c r="B58" s="250" t="s">
        <v>681</v>
      </c>
      <c r="C58" s="258" t="s">
        <v>682</v>
      </c>
      <c r="D58" s="251" t="s">
        <v>205</v>
      </c>
      <c r="E58" s="252">
        <v>28</v>
      </c>
      <c r="F58" s="253"/>
      <c r="G58" s="254">
        <f>ROUND(E58*F58,2)</f>
        <v>0</v>
      </c>
      <c r="H58" s="231"/>
      <c r="I58" s="230">
        <f>ROUND(E58*H58,2)</f>
        <v>0</v>
      </c>
      <c r="J58" s="231"/>
      <c r="K58" s="230">
        <f>ROUND(E58*J58,2)</f>
        <v>0</v>
      </c>
      <c r="L58" s="230">
        <v>21</v>
      </c>
      <c r="M58" s="230">
        <f>G58*(1+L58/100)</f>
        <v>0</v>
      </c>
      <c r="N58" s="229">
        <v>1.6199999999999999E-3</v>
      </c>
      <c r="O58" s="229">
        <f>ROUND(E58*N58,2)</f>
        <v>0.05</v>
      </c>
      <c r="P58" s="229">
        <v>0</v>
      </c>
      <c r="Q58" s="229">
        <f>ROUND(E58*P58,2)</f>
        <v>0</v>
      </c>
      <c r="R58" s="230"/>
      <c r="S58" s="230" t="s">
        <v>150</v>
      </c>
      <c r="T58" s="230" t="s">
        <v>150</v>
      </c>
      <c r="U58" s="230">
        <v>0.31900000000000001</v>
      </c>
      <c r="V58" s="230">
        <f>ROUND(E58*U58,2)</f>
        <v>8.93</v>
      </c>
      <c r="W58" s="230"/>
      <c r="X58" s="230" t="s">
        <v>151</v>
      </c>
      <c r="Y58" s="230" t="s">
        <v>152</v>
      </c>
      <c r="Z58" s="210"/>
      <c r="AA58" s="210"/>
      <c r="AB58" s="210"/>
      <c r="AC58" s="210"/>
      <c r="AD58" s="210"/>
      <c r="AE58" s="210"/>
      <c r="AF58" s="210"/>
      <c r="AG58" s="210" t="s">
        <v>153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 x14ac:dyDescent="0.2">
      <c r="A59" s="249">
        <v>36</v>
      </c>
      <c r="B59" s="250" t="s">
        <v>683</v>
      </c>
      <c r="C59" s="258" t="s">
        <v>684</v>
      </c>
      <c r="D59" s="251" t="s">
        <v>205</v>
      </c>
      <c r="E59" s="252">
        <v>14</v>
      </c>
      <c r="F59" s="253"/>
      <c r="G59" s="254">
        <f>ROUND(E59*F59,2)</f>
        <v>0</v>
      </c>
      <c r="H59" s="231"/>
      <c r="I59" s="230">
        <f>ROUND(E59*H59,2)</f>
        <v>0</v>
      </c>
      <c r="J59" s="231"/>
      <c r="K59" s="230">
        <f>ROUND(E59*J59,2)</f>
        <v>0</v>
      </c>
      <c r="L59" s="230">
        <v>21</v>
      </c>
      <c r="M59" s="230">
        <f>G59*(1+L59/100)</f>
        <v>0</v>
      </c>
      <c r="N59" s="229">
        <v>4.0099999999999997E-3</v>
      </c>
      <c r="O59" s="229">
        <f>ROUND(E59*N59,2)</f>
        <v>0.06</v>
      </c>
      <c r="P59" s="229">
        <v>0</v>
      </c>
      <c r="Q59" s="229">
        <f>ROUND(E59*P59,2)</f>
        <v>0</v>
      </c>
      <c r="R59" s="230"/>
      <c r="S59" s="230" t="s">
        <v>150</v>
      </c>
      <c r="T59" s="230" t="s">
        <v>150</v>
      </c>
      <c r="U59" s="230">
        <v>0.54290000000000005</v>
      </c>
      <c r="V59" s="230">
        <f>ROUND(E59*U59,2)</f>
        <v>7.6</v>
      </c>
      <c r="W59" s="230"/>
      <c r="X59" s="230" t="s">
        <v>151</v>
      </c>
      <c r="Y59" s="230" t="s">
        <v>152</v>
      </c>
      <c r="Z59" s="210"/>
      <c r="AA59" s="210"/>
      <c r="AB59" s="210"/>
      <c r="AC59" s="210"/>
      <c r="AD59" s="210"/>
      <c r="AE59" s="210"/>
      <c r="AF59" s="210"/>
      <c r="AG59" s="210" t="s">
        <v>153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1" x14ac:dyDescent="0.2">
      <c r="A60" s="249">
        <v>37</v>
      </c>
      <c r="B60" s="250" t="s">
        <v>685</v>
      </c>
      <c r="C60" s="258" t="s">
        <v>686</v>
      </c>
      <c r="D60" s="251" t="s">
        <v>205</v>
      </c>
      <c r="E60" s="252">
        <v>26.5</v>
      </c>
      <c r="F60" s="253"/>
      <c r="G60" s="254">
        <f>ROUND(E60*F60,2)</f>
        <v>0</v>
      </c>
      <c r="H60" s="231"/>
      <c r="I60" s="230">
        <f>ROUND(E60*H60,2)</f>
        <v>0</v>
      </c>
      <c r="J60" s="231"/>
      <c r="K60" s="230">
        <f>ROUND(E60*J60,2)</f>
        <v>0</v>
      </c>
      <c r="L60" s="230">
        <v>21</v>
      </c>
      <c r="M60" s="230">
        <f>G60*(1+L60/100)</f>
        <v>0</v>
      </c>
      <c r="N60" s="229">
        <v>5.2199999999999998E-3</v>
      </c>
      <c r="O60" s="229">
        <f>ROUND(E60*N60,2)</f>
        <v>0.14000000000000001</v>
      </c>
      <c r="P60" s="229">
        <v>0</v>
      </c>
      <c r="Q60" s="229">
        <f>ROUND(E60*P60,2)</f>
        <v>0</v>
      </c>
      <c r="R60" s="230"/>
      <c r="S60" s="230" t="s">
        <v>150</v>
      </c>
      <c r="T60" s="230" t="s">
        <v>150</v>
      </c>
      <c r="U60" s="230">
        <v>0.63429999999999997</v>
      </c>
      <c r="V60" s="230">
        <f>ROUND(E60*U60,2)</f>
        <v>16.809999999999999</v>
      </c>
      <c r="W60" s="230"/>
      <c r="X60" s="230" t="s">
        <v>151</v>
      </c>
      <c r="Y60" s="230" t="s">
        <v>152</v>
      </c>
      <c r="Z60" s="210"/>
      <c r="AA60" s="210"/>
      <c r="AB60" s="210"/>
      <c r="AC60" s="210"/>
      <c r="AD60" s="210"/>
      <c r="AE60" s="210"/>
      <c r="AF60" s="210"/>
      <c r="AG60" s="210" t="s">
        <v>153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ht="22.5" outlineLevel="1" x14ac:dyDescent="0.2">
      <c r="A61" s="249">
        <v>38</v>
      </c>
      <c r="B61" s="250" t="s">
        <v>687</v>
      </c>
      <c r="C61" s="258" t="s">
        <v>688</v>
      </c>
      <c r="D61" s="251" t="s">
        <v>205</v>
      </c>
      <c r="E61" s="252">
        <v>5</v>
      </c>
      <c r="F61" s="253"/>
      <c r="G61" s="254">
        <f>ROUND(E61*F61,2)</f>
        <v>0</v>
      </c>
      <c r="H61" s="231"/>
      <c r="I61" s="230">
        <f>ROUND(E61*H61,2)</f>
        <v>0</v>
      </c>
      <c r="J61" s="231"/>
      <c r="K61" s="230">
        <f>ROUND(E61*J61,2)</f>
        <v>0</v>
      </c>
      <c r="L61" s="230">
        <v>21</v>
      </c>
      <c r="M61" s="230">
        <f>G61*(1+L61/100)</f>
        <v>0</v>
      </c>
      <c r="N61" s="229">
        <v>5.4099999999999999E-3</v>
      </c>
      <c r="O61" s="229">
        <f>ROUND(E61*N61,2)</f>
        <v>0.03</v>
      </c>
      <c r="P61" s="229">
        <v>0</v>
      </c>
      <c r="Q61" s="229">
        <f>ROUND(E61*P61,2)</f>
        <v>0</v>
      </c>
      <c r="R61" s="230"/>
      <c r="S61" s="230" t="s">
        <v>150</v>
      </c>
      <c r="T61" s="230" t="s">
        <v>150</v>
      </c>
      <c r="U61" s="230">
        <v>0.68279999999999996</v>
      </c>
      <c r="V61" s="230">
        <f>ROUND(E61*U61,2)</f>
        <v>3.41</v>
      </c>
      <c r="W61" s="230"/>
      <c r="X61" s="230" t="s">
        <v>151</v>
      </c>
      <c r="Y61" s="230" t="s">
        <v>152</v>
      </c>
      <c r="Z61" s="210"/>
      <c r="AA61" s="210"/>
      <c r="AB61" s="210"/>
      <c r="AC61" s="210"/>
      <c r="AD61" s="210"/>
      <c r="AE61" s="210"/>
      <c r="AF61" s="210"/>
      <c r="AG61" s="210" t="s">
        <v>153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2.5" outlineLevel="1" x14ac:dyDescent="0.2">
      <c r="A62" s="249">
        <v>39</v>
      </c>
      <c r="B62" s="250" t="s">
        <v>689</v>
      </c>
      <c r="C62" s="258" t="s">
        <v>690</v>
      </c>
      <c r="D62" s="251" t="s">
        <v>205</v>
      </c>
      <c r="E62" s="252">
        <v>11.5</v>
      </c>
      <c r="F62" s="253"/>
      <c r="G62" s="254">
        <f>ROUND(E62*F62,2)</f>
        <v>0</v>
      </c>
      <c r="H62" s="231"/>
      <c r="I62" s="230">
        <f>ROUND(E62*H62,2)</f>
        <v>0</v>
      </c>
      <c r="J62" s="231"/>
      <c r="K62" s="230">
        <f>ROUND(E62*J62,2)</f>
        <v>0</v>
      </c>
      <c r="L62" s="230">
        <v>21</v>
      </c>
      <c r="M62" s="230">
        <f>G62*(1+L62/100)</f>
        <v>0</v>
      </c>
      <c r="N62" s="229">
        <v>5.7299999999999999E-3</v>
      </c>
      <c r="O62" s="229">
        <f>ROUND(E62*N62,2)</f>
        <v>7.0000000000000007E-2</v>
      </c>
      <c r="P62" s="229">
        <v>0</v>
      </c>
      <c r="Q62" s="229">
        <f>ROUND(E62*P62,2)</f>
        <v>0</v>
      </c>
      <c r="R62" s="230"/>
      <c r="S62" s="230" t="s">
        <v>150</v>
      </c>
      <c r="T62" s="230" t="s">
        <v>150</v>
      </c>
      <c r="U62" s="230">
        <v>0.75470000000000004</v>
      </c>
      <c r="V62" s="230">
        <f>ROUND(E62*U62,2)</f>
        <v>8.68</v>
      </c>
      <c r="W62" s="230"/>
      <c r="X62" s="230" t="s">
        <v>151</v>
      </c>
      <c r="Y62" s="230" t="s">
        <v>152</v>
      </c>
      <c r="Z62" s="210"/>
      <c r="AA62" s="210"/>
      <c r="AB62" s="210"/>
      <c r="AC62" s="210"/>
      <c r="AD62" s="210"/>
      <c r="AE62" s="210"/>
      <c r="AF62" s="210"/>
      <c r="AG62" s="210" t="s">
        <v>153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22.5" outlineLevel="1" x14ac:dyDescent="0.2">
      <c r="A63" s="249">
        <v>40</v>
      </c>
      <c r="B63" s="250" t="s">
        <v>691</v>
      </c>
      <c r="C63" s="258" t="s">
        <v>692</v>
      </c>
      <c r="D63" s="251" t="s">
        <v>205</v>
      </c>
      <c r="E63" s="252">
        <v>14</v>
      </c>
      <c r="F63" s="253"/>
      <c r="G63" s="254">
        <f>ROUND(E63*F63,2)</f>
        <v>0</v>
      </c>
      <c r="H63" s="231"/>
      <c r="I63" s="230">
        <f>ROUND(E63*H63,2)</f>
        <v>0</v>
      </c>
      <c r="J63" s="231"/>
      <c r="K63" s="230">
        <f>ROUND(E63*J63,2)</f>
        <v>0</v>
      </c>
      <c r="L63" s="230">
        <v>21</v>
      </c>
      <c r="M63" s="230">
        <f>G63*(1+L63/100)</f>
        <v>0</v>
      </c>
      <c r="N63" s="229">
        <v>4.0000000000000003E-5</v>
      </c>
      <c r="O63" s="229">
        <f>ROUND(E63*N63,2)</f>
        <v>0</v>
      </c>
      <c r="P63" s="229">
        <v>0</v>
      </c>
      <c r="Q63" s="229">
        <f>ROUND(E63*P63,2)</f>
        <v>0</v>
      </c>
      <c r="R63" s="230"/>
      <c r="S63" s="230" t="s">
        <v>150</v>
      </c>
      <c r="T63" s="230" t="s">
        <v>150</v>
      </c>
      <c r="U63" s="230">
        <v>0.129</v>
      </c>
      <c r="V63" s="230">
        <f>ROUND(E63*U63,2)</f>
        <v>1.81</v>
      </c>
      <c r="W63" s="230"/>
      <c r="X63" s="230" t="s">
        <v>151</v>
      </c>
      <c r="Y63" s="230" t="s">
        <v>152</v>
      </c>
      <c r="Z63" s="210"/>
      <c r="AA63" s="210"/>
      <c r="AB63" s="210"/>
      <c r="AC63" s="210"/>
      <c r="AD63" s="210"/>
      <c r="AE63" s="210"/>
      <c r="AF63" s="210"/>
      <c r="AG63" s="210" t="s">
        <v>153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49">
        <v>41</v>
      </c>
      <c r="B64" s="250" t="s">
        <v>691</v>
      </c>
      <c r="C64" s="258" t="s">
        <v>693</v>
      </c>
      <c r="D64" s="251" t="s">
        <v>205</v>
      </c>
      <c r="E64" s="252">
        <v>61</v>
      </c>
      <c r="F64" s="253"/>
      <c r="G64" s="254">
        <f>ROUND(E64*F64,2)</f>
        <v>0</v>
      </c>
      <c r="H64" s="231"/>
      <c r="I64" s="230">
        <f>ROUND(E64*H64,2)</f>
        <v>0</v>
      </c>
      <c r="J64" s="231"/>
      <c r="K64" s="230">
        <f>ROUND(E64*J64,2)</f>
        <v>0</v>
      </c>
      <c r="L64" s="230">
        <v>21</v>
      </c>
      <c r="M64" s="230">
        <f>G64*(1+L64/100)</f>
        <v>0</v>
      </c>
      <c r="N64" s="229">
        <v>1.2999999999999999E-4</v>
      </c>
      <c r="O64" s="229">
        <f>ROUND(E64*N64,2)</f>
        <v>0.01</v>
      </c>
      <c r="P64" s="229">
        <v>0</v>
      </c>
      <c r="Q64" s="229">
        <f>ROUND(E64*P64,2)</f>
        <v>0</v>
      </c>
      <c r="R64" s="230"/>
      <c r="S64" s="230" t="s">
        <v>150</v>
      </c>
      <c r="T64" s="230" t="s">
        <v>150</v>
      </c>
      <c r="U64" s="230">
        <v>0.17</v>
      </c>
      <c r="V64" s="230">
        <f>ROUND(E64*U64,2)</f>
        <v>10.37</v>
      </c>
      <c r="W64" s="230"/>
      <c r="X64" s="230" t="s">
        <v>151</v>
      </c>
      <c r="Y64" s="230" t="s">
        <v>152</v>
      </c>
      <c r="Z64" s="210"/>
      <c r="AA64" s="210"/>
      <c r="AB64" s="210"/>
      <c r="AC64" s="210"/>
      <c r="AD64" s="210"/>
      <c r="AE64" s="210"/>
      <c r="AF64" s="210"/>
      <c r="AG64" s="210" t="s">
        <v>153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22.5" outlineLevel="1" x14ac:dyDescent="0.2">
      <c r="A65" s="249">
        <v>42</v>
      </c>
      <c r="B65" s="250" t="s">
        <v>694</v>
      </c>
      <c r="C65" s="258" t="s">
        <v>695</v>
      </c>
      <c r="D65" s="251" t="s">
        <v>205</v>
      </c>
      <c r="E65" s="252">
        <v>2</v>
      </c>
      <c r="F65" s="253"/>
      <c r="G65" s="254">
        <f>ROUND(E65*F65,2)</f>
        <v>0</v>
      </c>
      <c r="H65" s="231"/>
      <c r="I65" s="230">
        <f>ROUND(E65*H65,2)</f>
        <v>0</v>
      </c>
      <c r="J65" s="231"/>
      <c r="K65" s="230">
        <f>ROUND(E65*J65,2)</f>
        <v>0</v>
      </c>
      <c r="L65" s="230">
        <v>21</v>
      </c>
      <c r="M65" s="230">
        <f>G65*(1+L65/100)</f>
        <v>0</v>
      </c>
      <c r="N65" s="229">
        <v>6.0000000000000002E-5</v>
      </c>
      <c r="O65" s="229">
        <f>ROUND(E65*N65,2)</f>
        <v>0</v>
      </c>
      <c r="P65" s="229">
        <v>0</v>
      </c>
      <c r="Q65" s="229">
        <f>ROUND(E65*P65,2)</f>
        <v>0</v>
      </c>
      <c r="R65" s="230"/>
      <c r="S65" s="230" t="s">
        <v>150</v>
      </c>
      <c r="T65" s="230" t="s">
        <v>150</v>
      </c>
      <c r="U65" s="230">
        <v>0.129</v>
      </c>
      <c r="V65" s="230">
        <f>ROUND(E65*U65,2)</f>
        <v>0.26</v>
      </c>
      <c r="W65" s="230"/>
      <c r="X65" s="230" t="s">
        <v>151</v>
      </c>
      <c r="Y65" s="230" t="s">
        <v>152</v>
      </c>
      <c r="Z65" s="210"/>
      <c r="AA65" s="210"/>
      <c r="AB65" s="210"/>
      <c r="AC65" s="210"/>
      <c r="AD65" s="210"/>
      <c r="AE65" s="210"/>
      <c r="AF65" s="210"/>
      <c r="AG65" s="210" t="s">
        <v>153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ht="22.5" outlineLevel="1" x14ac:dyDescent="0.2">
      <c r="A66" s="249">
        <v>43</v>
      </c>
      <c r="B66" s="250" t="s">
        <v>694</v>
      </c>
      <c r="C66" s="258" t="s">
        <v>696</v>
      </c>
      <c r="D66" s="251" t="s">
        <v>205</v>
      </c>
      <c r="E66" s="252">
        <v>10</v>
      </c>
      <c r="F66" s="253"/>
      <c r="G66" s="254">
        <f>ROUND(E66*F66,2)</f>
        <v>0</v>
      </c>
      <c r="H66" s="231"/>
      <c r="I66" s="230">
        <f>ROUND(E66*H66,2)</f>
        <v>0</v>
      </c>
      <c r="J66" s="231"/>
      <c r="K66" s="230">
        <f>ROUND(E66*J66,2)</f>
        <v>0</v>
      </c>
      <c r="L66" s="230">
        <v>21</v>
      </c>
      <c r="M66" s="230">
        <f>G66*(1+L66/100)</f>
        <v>0</v>
      </c>
      <c r="N66" s="229">
        <v>1.4999999999999999E-4</v>
      </c>
      <c r="O66" s="229">
        <f>ROUND(E66*N66,2)</f>
        <v>0</v>
      </c>
      <c r="P66" s="229">
        <v>0</v>
      </c>
      <c r="Q66" s="229">
        <f>ROUND(E66*P66,2)</f>
        <v>0</v>
      </c>
      <c r="R66" s="230"/>
      <c r="S66" s="230" t="s">
        <v>150</v>
      </c>
      <c r="T66" s="230" t="s">
        <v>150</v>
      </c>
      <c r="U66" s="230">
        <v>0.17</v>
      </c>
      <c r="V66" s="230">
        <f>ROUND(E66*U66,2)</f>
        <v>1.7</v>
      </c>
      <c r="W66" s="230"/>
      <c r="X66" s="230" t="s">
        <v>151</v>
      </c>
      <c r="Y66" s="230" t="s">
        <v>152</v>
      </c>
      <c r="Z66" s="210"/>
      <c r="AA66" s="210"/>
      <c r="AB66" s="210"/>
      <c r="AC66" s="210"/>
      <c r="AD66" s="210"/>
      <c r="AE66" s="210"/>
      <c r="AF66" s="210"/>
      <c r="AG66" s="210" t="s">
        <v>153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9">
        <v>44</v>
      </c>
      <c r="B67" s="250" t="s">
        <v>697</v>
      </c>
      <c r="C67" s="258" t="s">
        <v>698</v>
      </c>
      <c r="D67" s="251" t="s">
        <v>199</v>
      </c>
      <c r="E67" s="252">
        <v>11</v>
      </c>
      <c r="F67" s="253"/>
      <c r="G67" s="254">
        <f>ROUND(E67*F67,2)</f>
        <v>0</v>
      </c>
      <c r="H67" s="231"/>
      <c r="I67" s="230">
        <f>ROUND(E67*H67,2)</f>
        <v>0</v>
      </c>
      <c r="J67" s="231"/>
      <c r="K67" s="230">
        <f>ROUND(E67*J67,2)</f>
        <v>0</v>
      </c>
      <c r="L67" s="230">
        <v>21</v>
      </c>
      <c r="M67" s="230">
        <f>G67*(1+L67/100)</f>
        <v>0</v>
      </c>
      <c r="N67" s="229">
        <v>0</v>
      </c>
      <c r="O67" s="229">
        <f>ROUND(E67*N67,2)</f>
        <v>0</v>
      </c>
      <c r="P67" s="229">
        <v>0</v>
      </c>
      <c r="Q67" s="229">
        <f>ROUND(E67*P67,2)</f>
        <v>0</v>
      </c>
      <c r="R67" s="230"/>
      <c r="S67" s="230" t="s">
        <v>150</v>
      </c>
      <c r="T67" s="230" t="s">
        <v>150</v>
      </c>
      <c r="U67" s="230">
        <v>0.42499999999999999</v>
      </c>
      <c r="V67" s="230">
        <f>ROUND(E67*U67,2)</f>
        <v>4.68</v>
      </c>
      <c r="W67" s="230"/>
      <c r="X67" s="230" t="s">
        <v>151</v>
      </c>
      <c r="Y67" s="230" t="s">
        <v>152</v>
      </c>
      <c r="Z67" s="210"/>
      <c r="AA67" s="210"/>
      <c r="AB67" s="210"/>
      <c r="AC67" s="210"/>
      <c r="AD67" s="210"/>
      <c r="AE67" s="210"/>
      <c r="AF67" s="210"/>
      <c r="AG67" s="210" t="s">
        <v>153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 x14ac:dyDescent="0.2">
      <c r="A68" s="249">
        <v>45</v>
      </c>
      <c r="B68" s="250" t="s">
        <v>699</v>
      </c>
      <c r="C68" s="258" t="s">
        <v>700</v>
      </c>
      <c r="D68" s="251" t="s">
        <v>199</v>
      </c>
      <c r="E68" s="252">
        <v>1</v>
      </c>
      <c r="F68" s="253"/>
      <c r="G68" s="254">
        <f>ROUND(E68*F68,2)</f>
        <v>0</v>
      </c>
      <c r="H68" s="231"/>
      <c r="I68" s="230">
        <f>ROUND(E68*H68,2)</f>
        <v>0</v>
      </c>
      <c r="J68" s="231"/>
      <c r="K68" s="230">
        <f>ROUND(E68*J68,2)</f>
        <v>0</v>
      </c>
      <c r="L68" s="230">
        <v>21</v>
      </c>
      <c r="M68" s="230">
        <f>G68*(1+L68/100)</f>
        <v>0</v>
      </c>
      <c r="N68" s="229">
        <v>0</v>
      </c>
      <c r="O68" s="229">
        <f>ROUND(E68*N68,2)</f>
        <v>0</v>
      </c>
      <c r="P68" s="229">
        <v>0</v>
      </c>
      <c r="Q68" s="229">
        <f>ROUND(E68*P68,2)</f>
        <v>0</v>
      </c>
      <c r="R68" s="230"/>
      <c r="S68" s="230" t="s">
        <v>150</v>
      </c>
      <c r="T68" s="230" t="s">
        <v>150</v>
      </c>
      <c r="U68" s="230">
        <v>0.16500000000000001</v>
      </c>
      <c r="V68" s="230">
        <f>ROUND(E68*U68,2)</f>
        <v>0.17</v>
      </c>
      <c r="W68" s="230"/>
      <c r="X68" s="230" t="s">
        <v>151</v>
      </c>
      <c r="Y68" s="230" t="s">
        <v>152</v>
      </c>
      <c r="Z68" s="210"/>
      <c r="AA68" s="210"/>
      <c r="AB68" s="210"/>
      <c r="AC68" s="210"/>
      <c r="AD68" s="210"/>
      <c r="AE68" s="210"/>
      <c r="AF68" s="210"/>
      <c r="AG68" s="210" t="s">
        <v>153</v>
      </c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49">
        <v>46</v>
      </c>
      <c r="B69" s="250" t="s">
        <v>701</v>
      </c>
      <c r="C69" s="258" t="s">
        <v>702</v>
      </c>
      <c r="D69" s="251" t="s">
        <v>464</v>
      </c>
      <c r="E69" s="252">
        <v>1</v>
      </c>
      <c r="F69" s="253"/>
      <c r="G69" s="254">
        <f>ROUND(E69*F69,2)</f>
        <v>0</v>
      </c>
      <c r="H69" s="231"/>
      <c r="I69" s="230">
        <f>ROUND(E69*H69,2)</f>
        <v>0</v>
      </c>
      <c r="J69" s="231"/>
      <c r="K69" s="230">
        <f>ROUND(E69*J69,2)</f>
        <v>0</v>
      </c>
      <c r="L69" s="230">
        <v>21</v>
      </c>
      <c r="M69" s="230">
        <f>G69*(1+L69/100)</f>
        <v>0</v>
      </c>
      <c r="N69" s="229">
        <v>3.8999999999999999E-4</v>
      </c>
      <c r="O69" s="229">
        <f>ROUND(E69*N69,2)</f>
        <v>0</v>
      </c>
      <c r="P69" s="229">
        <v>0</v>
      </c>
      <c r="Q69" s="229">
        <f>ROUND(E69*P69,2)</f>
        <v>0</v>
      </c>
      <c r="R69" s="230"/>
      <c r="S69" s="230" t="s">
        <v>150</v>
      </c>
      <c r="T69" s="230" t="s">
        <v>150</v>
      </c>
      <c r="U69" s="230">
        <v>0.24199999999999999</v>
      </c>
      <c r="V69" s="230">
        <f>ROUND(E69*U69,2)</f>
        <v>0.24</v>
      </c>
      <c r="W69" s="230"/>
      <c r="X69" s="230" t="s">
        <v>151</v>
      </c>
      <c r="Y69" s="230" t="s">
        <v>152</v>
      </c>
      <c r="Z69" s="210"/>
      <c r="AA69" s="210"/>
      <c r="AB69" s="210"/>
      <c r="AC69" s="210"/>
      <c r="AD69" s="210"/>
      <c r="AE69" s="210"/>
      <c r="AF69" s="210"/>
      <c r="AG69" s="210" t="s">
        <v>153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ht="22.5" outlineLevel="1" x14ac:dyDescent="0.2">
      <c r="A70" s="249">
        <v>47</v>
      </c>
      <c r="B70" s="250" t="s">
        <v>703</v>
      </c>
      <c r="C70" s="258" t="s">
        <v>704</v>
      </c>
      <c r="D70" s="251" t="s">
        <v>199</v>
      </c>
      <c r="E70" s="252">
        <v>1</v>
      </c>
      <c r="F70" s="253"/>
      <c r="G70" s="254">
        <f>ROUND(E70*F70,2)</f>
        <v>0</v>
      </c>
      <c r="H70" s="231"/>
      <c r="I70" s="230">
        <f>ROUND(E70*H70,2)</f>
        <v>0</v>
      </c>
      <c r="J70" s="231"/>
      <c r="K70" s="230">
        <f>ROUND(E70*J70,2)</f>
        <v>0</v>
      </c>
      <c r="L70" s="230">
        <v>21</v>
      </c>
      <c r="M70" s="230">
        <f>G70*(1+L70/100)</f>
        <v>0</v>
      </c>
      <c r="N70" s="229">
        <v>1.6000000000000001E-3</v>
      </c>
      <c r="O70" s="229">
        <f>ROUND(E70*N70,2)</f>
        <v>0</v>
      </c>
      <c r="P70" s="229">
        <v>0</v>
      </c>
      <c r="Q70" s="229">
        <f>ROUND(E70*P70,2)</f>
        <v>0</v>
      </c>
      <c r="R70" s="230"/>
      <c r="S70" s="230" t="s">
        <v>150</v>
      </c>
      <c r="T70" s="230" t="s">
        <v>150</v>
      </c>
      <c r="U70" s="230">
        <v>0.20699999999999999</v>
      </c>
      <c r="V70" s="230">
        <f>ROUND(E70*U70,2)</f>
        <v>0.21</v>
      </c>
      <c r="W70" s="230"/>
      <c r="X70" s="230" t="s">
        <v>151</v>
      </c>
      <c r="Y70" s="230" t="s">
        <v>152</v>
      </c>
      <c r="Z70" s="210"/>
      <c r="AA70" s="210"/>
      <c r="AB70" s="210"/>
      <c r="AC70" s="210"/>
      <c r="AD70" s="210"/>
      <c r="AE70" s="210"/>
      <c r="AF70" s="210"/>
      <c r="AG70" s="210" t="s">
        <v>153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2.5" outlineLevel="1" x14ac:dyDescent="0.2">
      <c r="A71" s="249">
        <v>48</v>
      </c>
      <c r="B71" s="250" t="s">
        <v>705</v>
      </c>
      <c r="C71" s="258" t="s">
        <v>706</v>
      </c>
      <c r="D71" s="251" t="s">
        <v>199</v>
      </c>
      <c r="E71" s="252">
        <v>1</v>
      </c>
      <c r="F71" s="253"/>
      <c r="G71" s="254">
        <f>ROUND(E71*F71,2)</f>
        <v>0</v>
      </c>
      <c r="H71" s="231"/>
      <c r="I71" s="230">
        <f>ROUND(E71*H71,2)</f>
        <v>0</v>
      </c>
      <c r="J71" s="231"/>
      <c r="K71" s="230">
        <f>ROUND(E71*J71,2)</f>
        <v>0</v>
      </c>
      <c r="L71" s="230">
        <v>21</v>
      </c>
      <c r="M71" s="230">
        <f>G71*(1+L71/100)</f>
        <v>0</v>
      </c>
      <c r="N71" s="229">
        <v>1.1E-4</v>
      </c>
      <c r="O71" s="229">
        <f>ROUND(E71*N71,2)</f>
        <v>0</v>
      </c>
      <c r="P71" s="229">
        <v>0</v>
      </c>
      <c r="Q71" s="229">
        <f>ROUND(E71*P71,2)</f>
        <v>0</v>
      </c>
      <c r="R71" s="230"/>
      <c r="S71" s="230" t="s">
        <v>150</v>
      </c>
      <c r="T71" s="230" t="s">
        <v>150</v>
      </c>
      <c r="U71" s="230">
        <v>0.16500000000000001</v>
      </c>
      <c r="V71" s="230">
        <f>ROUND(E71*U71,2)</f>
        <v>0.17</v>
      </c>
      <c r="W71" s="230"/>
      <c r="X71" s="230" t="s">
        <v>151</v>
      </c>
      <c r="Y71" s="230" t="s">
        <v>152</v>
      </c>
      <c r="Z71" s="210"/>
      <c r="AA71" s="210"/>
      <c r="AB71" s="210"/>
      <c r="AC71" s="210"/>
      <c r="AD71" s="210"/>
      <c r="AE71" s="210"/>
      <c r="AF71" s="210"/>
      <c r="AG71" s="210" t="s">
        <v>153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ht="22.5" outlineLevel="1" x14ac:dyDescent="0.2">
      <c r="A72" s="249">
        <v>49</v>
      </c>
      <c r="B72" s="250" t="s">
        <v>707</v>
      </c>
      <c r="C72" s="258" t="s">
        <v>708</v>
      </c>
      <c r="D72" s="251" t="s">
        <v>199</v>
      </c>
      <c r="E72" s="252">
        <v>6</v>
      </c>
      <c r="F72" s="253"/>
      <c r="G72" s="254">
        <f>ROUND(E72*F72,2)</f>
        <v>0</v>
      </c>
      <c r="H72" s="231"/>
      <c r="I72" s="230">
        <f>ROUND(E72*H72,2)</f>
        <v>0</v>
      </c>
      <c r="J72" s="231"/>
      <c r="K72" s="230">
        <f>ROUND(E72*J72,2)</f>
        <v>0</v>
      </c>
      <c r="L72" s="230">
        <v>21</v>
      </c>
      <c r="M72" s="230">
        <f>G72*(1+L72/100)</f>
        <v>0</v>
      </c>
      <c r="N72" s="229">
        <v>2.0000000000000001E-4</v>
      </c>
      <c r="O72" s="229">
        <f>ROUND(E72*N72,2)</f>
        <v>0</v>
      </c>
      <c r="P72" s="229">
        <v>0</v>
      </c>
      <c r="Q72" s="229">
        <f>ROUND(E72*P72,2)</f>
        <v>0</v>
      </c>
      <c r="R72" s="230"/>
      <c r="S72" s="230" t="s">
        <v>150</v>
      </c>
      <c r="T72" s="230" t="s">
        <v>150</v>
      </c>
      <c r="U72" s="230">
        <v>0.20699999999999999</v>
      </c>
      <c r="V72" s="230">
        <f>ROUND(E72*U72,2)</f>
        <v>1.24</v>
      </c>
      <c r="W72" s="230"/>
      <c r="X72" s="230" t="s">
        <v>151</v>
      </c>
      <c r="Y72" s="230" t="s">
        <v>152</v>
      </c>
      <c r="Z72" s="210"/>
      <c r="AA72" s="210"/>
      <c r="AB72" s="210"/>
      <c r="AC72" s="210"/>
      <c r="AD72" s="210"/>
      <c r="AE72" s="210"/>
      <c r="AF72" s="210"/>
      <c r="AG72" s="210" t="s">
        <v>153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2.5" outlineLevel="1" x14ac:dyDescent="0.2">
      <c r="A73" s="249">
        <v>50</v>
      </c>
      <c r="B73" s="250" t="s">
        <v>709</v>
      </c>
      <c r="C73" s="258" t="s">
        <v>710</v>
      </c>
      <c r="D73" s="251" t="s">
        <v>199</v>
      </c>
      <c r="E73" s="252">
        <v>3</v>
      </c>
      <c r="F73" s="253"/>
      <c r="G73" s="254">
        <f>ROUND(E73*F73,2)</f>
        <v>0</v>
      </c>
      <c r="H73" s="231"/>
      <c r="I73" s="230">
        <f>ROUND(E73*H73,2)</f>
        <v>0</v>
      </c>
      <c r="J73" s="231"/>
      <c r="K73" s="230">
        <f>ROUND(E73*J73,2)</f>
        <v>0</v>
      </c>
      <c r="L73" s="230">
        <v>21</v>
      </c>
      <c r="M73" s="230">
        <f>G73*(1+L73/100)</f>
        <v>0</v>
      </c>
      <c r="N73" s="229">
        <v>5.1999999999999995E-4</v>
      </c>
      <c r="O73" s="229">
        <f>ROUND(E73*N73,2)</f>
        <v>0</v>
      </c>
      <c r="P73" s="229">
        <v>0</v>
      </c>
      <c r="Q73" s="229">
        <f>ROUND(E73*P73,2)</f>
        <v>0</v>
      </c>
      <c r="R73" s="230"/>
      <c r="S73" s="230" t="s">
        <v>150</v>
      </c>
      <c r="T73" s="230" t="s">
        <v>150</v>
      </c>
      <c r="U73" s="230">
        <v>0.26900000000000002</v>
      </c>
      <c r="V73" s="230">
        <f>ROUND(E73*U73,2)</f>
        <v>0.81</v>
      </c>
      <c r="W73" s="230"/>
      <c r="X73" s="230" t="s">
        <v>151</v>
      </c>
      <c r="Y73" s="230" t="s">
        <v>152</v>
      </c>
      <c r="Z73" s="210"/>
      <c r="AA73" s="210"/>
      <c r="AB73" s="210"/>
      <c r="AC73" s="210"/>
      <c r="AD73" s="210"/>
      <c r="AE73" s="210"/>
      <c r="AF73" s="210"/>
      <c r="AG73" s="210" t="s">
        <v>153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49">
        <v>51</v>
      </c>
      <c r="B74" s="250" t="s">
        <v>711</v>
      </c>
      <c r="C74" s="258" t="s">
        <v>712</v>
      </c>
      <c r="D74" s="251" t="s">
        <v>199</v>
      </c>
      <c r="E74" s="252">
        <v>7</v>
      </c>
      <c r="F74" s="253"/>
      <c r="G74" s="254">
        <f>ROUND(E74*F74,2)</f>
        <v>0</v>
      </c>
      <c r="H74" s="231"/>
      <c r="I74" s="230">
        <f>ROUND(E74*H74,2)</f>
        <v>0</v>
      </c>
      <c r="J74" s="231"/>
      <c r="K74" s="230">
        <f>ROUND(E74*J74,2)</f>
        <v>0</v>
      </c>
      <c r="L74" s="230">
        <v>21</v>
      </c>
      <c r="M74" s="230">
        <f>G74*(1+L74/100)</f>
        <v>0</v>
      </c>
      <c r="N74" s="229">
        <v>0</v>
      </c>
      <c r="O74" s="229">
        <f>ROUND(E74*N74,2)</f>
        <v>0</v>
      </c>
      <c r="P74" s="229">
        <v>0</v>
      </c>
      <c r="Q74" s="229">
        <f>ROUND(E74*P74,2)</f>
        <v>0</v>
      </c>
      <c r="R74" s="230"/>
      <c r="S74" s="230" t="s">
        <v>150</v>
      </c>
      <c r="T74" s="230" t="s">
        <v>150</v>
      </c>
      <c r="U74" s="230">
        <v>0.22700000000000001</v>
      </c>
      <c r="V74" s="230">
        <f>ROUND(E74*U74,2)</f>
        <v>1.59</v>
      </c>
      <c r="W74" s="230"/>
      <c r="X74" s="230" t="s">
        <v>151</v>
      </c>
      <c r="Y74" s="230" t="s">
        <v>152</v>
      </c>
      <c r="Z74" s="210"/>
      <c r="AA74" s="210"/>
      <c r="AB74" s="210"/>
      <c r="AC74" s="210"/>
      <c r="AD74" s="210"/>
      <c r="AE74" s="210"/>
      <c r="AF74" s="210"/>
      <c r="AG74" s="210" t="s">
        <v>153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9">
        <v>52</v>
      </c>
      <c r="B75" s="250" t="s">
        <v>713</v>
      </c>
      <c r="C75" s="258" t="s">
        <v>714</v>
      </c>
      <c r="D75" s="251" t="s">
        <v>205</v>
      </c>
      <c r="E75" s="252">
        <v>85</v>
      </c>
      <c r="F75" s="253"/>
      <c r="G75" s="254">
        <f>ROUND(E75*F75,2)</f>
        <v>0</v>
      </c>
      <c r="H75" s="231"/>
      <c r="I75" s="230">
        <f>ROUND(E75*H75,2)</f>
        <v>0</v>
      </c>
      <c r="J75" s="231"/>
      <c r="K75" s="230">
        <f>ROUND(E75*J75,2)</f>
        <v>0</v>
      </c>
      <c r="L75" s="230">
        <v>21</v>
      </c>
      <c r="M75" s="230">
        <f>G75*(1+L75/100)</f>
        <v>0</v>
      </c>
      <c r="N75" s="229">
        <v>0</v>
      </c>
      <c r="O75" s="229">
        <f>ROUND(E75*N75,2)</f>
        <v>0</v>
      </c>
      <c r="P75" s="229">
        <v>0</v>
      </c>
      <c r="Q75" s="229">
        <f>ROUND(E75*P75,2)</f>
        <v>0</v>
      </c>
      <c r="R75" s="230"/>
      <c r="S75" s="230" t="s">
        <v>150</v>
      </c>
      <c r="T75" s="230" t="s">
        <v>150</v>
      </c>
      <c r="U75" s="230">
        <v>4.2000000000000003E-2</v>
      </c>
      <c r="V75" s="230">
        <f>ROUND(E75*U75,2)</f>
        <v>3.57</v>
      </c>
      <c r="W75" s="230"/>
      <c r="X75" s="230" t="s">
        <v>151</v>
      </c>
      <c r="Y75" s="230" t="s">
        <v>152</v>
      </c>
      <c r="Z75" s="210"/>
      <c r="AA75" s="210"/>
      <c r="AB75" s="210"/>
      <c r="AC75" s="210"/>
      <c r="AD75" s="210"/>
      <c r="AE75" s="210"/>
      <c r="AF75" s="210"/>
      <c r="AG75" s="210" t="s">
        <v>153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49">
        <v>53</v>
      </c>
      <c r="B76" s="250" t="s">
        <v>715</v>
      </c>
      <c r="C76" s="258" t="s">
        <v>716</v>
      </c>
      <c r="D76" s="251" t="s">
        <v>199</v>
      </c>
      <c r="E76" s="252">
        <v>1</v>
      </c>
      <c r="F76" s="253"/>
      <c r="G76" s="254">
        <f>ROUND(E76*F76,2)</f>
        <v>0</v>
      </c>
      <c r="H76" s="231"/>
      <c r="I76" s="230">
        <f>ROUND(E76*H76,2)</f>
        <v>0</v>
      </c>
      <c r="J76" s="231"/>
      <c r="K76" s="230">
        <f>ROUND(E76*J76,2)</f>
        <v>0</v>
      </c>
      <c r="L76" s="230">
        <v>21</v>
      </c>
      <c r="M76" s="230">
        <f>G76*(1+L76/100)</f>
        <v>0</v>
      </c>
      <c r="N76" s="229">
        <v>0</v>
      </c>
      <c r="O76" s="229">
        <f>ROUND(E76*N76,2)</f>
        <v>0</v>
      </c>
      <c r="P76" s="229">
        <v>0</v>
      </c>
      <c r="Q76" s="229">
        <f>ROUND(E76*P76,2)</f>
        <v>0</v>
      </c>
      <c r="R76" s="230"/>
      <c r="S76" s="230" t="s">
        <v>212</v>
      </c>
      <c r="T76" s="230" t="s">
        <v>213</v>
      </c>
      <c r="U76" s="230">
        <v>0</v>
      </c>
      <c r="V76" s="230">
        <f>ROUND(E76*U76,2)</f>
        <v>0</v>
      </c>
      <c r="W76" s="230"/>
      <c r="X76" s="230" t="s">
        <v>151</v>
      </c>
      <c r="Y76" s="230" t="s">
        <v>152</v>
      </c>
      <c r="Z76" s="210"/>
      <c r="AA76" s="210"/>
      <c r="AB76" s="210"/>
      <c r="AC76" s="210"/>
      <c r="AD76" s="210"/>
      <c r="AE76" s="210"/>
      <c r="AF76" s="210"/>
      <c r="AG76" s="210" t="s">
        <v>153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9">
        <v>54</v>
      </c>
      <c r="B77" s="250" t="s">
        <v>717</v>
      </c>
      <c r="C77" s="258" t="s">
        <v>718</v>
      </c>
      <c r="D77" s="251" t="s">
        <v>191</v>
      </c>
      <c r="E77" s="252">
        <v>0.34775</v>
      </c>
      <c r="F77" s="253"/>
      <c r="G77" s="254">
        <f>ROUND(E77*F77,2)</f>
        <v>0</v>
      </c>
      <c r="H77" s="231"/>
      <c r="I77" s="230">
        <f>ROUND(E77*H77,2)</f>
        <v>0</v>
      </c>
      <c r="J77" s="231"/>
      <c r="K77" s="230">
        <f>ROUND(E77*J77,2)</f>
        <v>0</v>
      </c>
      <c r="L77" s="230">
        <v>21</v>
      </c>
      <c r="M77" s="230">
        <f>G77*(1+L77/100)</f>
        <v>0</v>
      </c>
      <c r="N77" s="229">
        <v>0</v>
      </c>
      <c r="O77" s="229">
        <f>ROUND(E77*N77,2)</f>
        <v>0</v>
      </c>
      <c r="P77" s="229">
        <v>0</v>
      </c>
      <c r="Q77" s="229">
        <f>ROUND(E77*P77,2)</f>
        <v>0</v>
      </c>
      <c r="R77" s="230"/>
      <c r="S77" s="230" t="s">
        <v>150</v>
      </c>
      <c r="T77" s="230" t="s">
        <v>150</v>
      </c>
      <c r="U77" s="230">
        <v>1.327</v>
      </c>
      <c r="V77" s="230">
        <f>ROUND(E77*U77,2)</f>
        <v>0.46</v>
      </c>
      <c r="W77" s="230"/>
      <c r="X77" s="230" t="s">
        <v>425</v>
      </c>
      <c r="Y77" s="230" t="s">
        <v>152</v>
      </c>
      <c r="Z77" s="210"/>
      <c r="AA77" s="210"/>
      <c r="AB77" s="210"/>
      <c r="AC77" s="210"/>
      <c r="AD77" s="210"/>
      <c r="AE77" s="210"/>
      <c r="AF77" s="210"/>
      <c r="AG77" s="210" t="s">
        <v>426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x14ac:dyDescent="0.2">
      <c r="A78" s="236" t="s">
        <v>145</v>
      </c>
      <c r="B78" s="237" t="s">
        <v>92</v>
      </c>
      <c r="C78" s="255" t="s">
        <v>93</v>
      </c>
      <c r="D78" s="238"/>
      <c r="E78" s="239"/>
      <c r="F78" s="240"/>
      <c r="G78" s="241">
        <f>SUMIF(AG79:AG107,"&lt;&gt;NOR",G79:G107)</f>
        <v>0</v>
      </c>
      <c r="H78" s="235"/>
      <c r="I78" s="235">
        <f>SUM(I79:I107)</f>
        <v>0</v>
      </c>
      <c r="J78" s="235"/>
      <c r="K78" s="235">
        <f>SUM(K79:K107)</f>
        <v>0</v>
      </c>
      <c r="L78" s="235"/>
      <c r="M78" s="235">
        <f>SUM(M79:M107)</f>
        <v>0</v>
      </c>
      <c r="N78" s="234"/>
      <c r="O78" s="234">
        <f>SUM(O79:O107)</f>
        <v>0.31000000000000005</v>
      </c>
      <c r="P78" s="234"/>
      <c r="Q78" s="234">
        <f>SUM(Q79:Q107)</f>
        <v>0</v>
      </c>
      <c r="R78" s="235"/>
      <c r="S78" s="235"/>
      <c r="T78" s="235"/>
      <c r="U78" s="235"/>
      <c r="V78" s="235">
        <f>SUM(V79:V107)</f>
        <v>36.209999999999994</v>
      </c>
      <c r="W78" s="235"/>
      <c r="X78" s="235"/>
      <c r="Y78" s="235"/>
      <c r="AG78" t="s">
        <v>146</v>
      </c>
    </row>
    <row r="79" spans="1:60" ht="22.5" outlineLevel="1" x14ac:dyDescent="0.2">
      <c r="A79" s="249">
        <v>55</v>
      </c>
      <c r="B79" s="250" t="s">
        <v>719</v>
      </c>
      <c r="C79" s="258" t="s">
        <v>720</v>
      </c>
      <c r="D79" s="251" t="s">
        <v>464</v>
      </c>
      <c r="E79" s="252">
        <v>5</v>
      </c>
      <c r="F79" s="253"/>
      <c r="G79" s="254">
        <f>ROUND(E79*F79,2)</f>
        <v>0</v>
      </c>
      <c r="H79" s="231"/>
      <c r="I79" s="230">
        <f>ROUND(E79*H79,2)</f>
        <v>0</v>
      </c>
      <c r="J79" s="231"/>
      <c r="K79" s="230">
        <f>ROUND(E79*J79,2)</f>
        <v>0</v>
      </c>
      <c r="L79" s="230">
        <v>21</v>
      </c>
      <c r="M79" s="230">
        <f>G79*(1+L79/100)</f>
        <v>0</v>
      </c>
      <c r="N79" s="229">
        <v>1.772E-2</v>
      </c>
      <c r="O79" s="229">
        <f>ROUND(E79*N79,2)</f>
        <v>0.09</v>
      </c>
      <c r="P79" s="229">
        <v>0</v>
      </c>
      <c r="Q79" s="229">
        <f>ROUND(E79*P79,2)</f>
        <v>0</v>
      </c>
      <c r="R79" s="230"/>
      <c r="S79" s="230" t="s">
        <v>150</v>
      </c>
      <c r="T79" s="230" t="s">
        <v>150</v>
      </c>
      <c r="U79" s="230">
        <v>0.97299999999999998</v>
      </c>
      <c r="V79" s="230">
        <f>ROUND(E79*U79,2)</f>
        <v>4.87</v>
      </c>
      <c r="W79" s="230"/>
      <c r="X79" s="230" t="s">
        <v>151</v>
      </c>
      <c r="Y79" s="230" t="s">
        <v>152</v>
      </c>
      <c r="Z79" s="210"/>
      <c r="AA79" s="210"/>
      <c r="AB79" s="210"/>
      <c r="AC79" s="210"/>
      <c r="AD79" s="210"/>
      <c r="AE79" s="210"/>
      <c r="AF79" s="210"/>
      <c r="AG79" s="210" t="s">
        <v>153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9">
        <v>56</v>
      </c>
      <c r="B80" s="250" t="s">
        <v>721</v>
      </c>
      <c r="C80" s="258" t="s">
        <v>722</v>
      </c>
      <c r="D80" s="251" t="s">
        <v>464</v>
      </c>
      <c r="E80" s="252">
        <v>1</v>
      </c>
      <c r="F80" s="253"/>
      <c r="G80" s="254">
        <f>ROUND(E80*F80,2)</f>
        <v>0</v>
      </c>
      <c r="H80" s="231"/>
      <c r="I80" s="230">
        <f>ROUND(E80*H80,2)</f>
        <v>0</v>
      </c>
      <c r="J80" s="231"/>
      <c r="K80" s="230">
        <f>ROUND(E80*J80,2)</f>
        <v>0</v>
      </c>
      <c r="L80" s="230">
        <v>21</v>
      </c>
      <c r="M80" s="230">
        <f>G80*(1+L80/100)</f>
        <v>0</v>
      </c>
      <c r="N80" s="229">
        <v>1.8890000000000001E-2</v>
      </c>
      <c r="O80" s="229">
        <f>ROUND(E80*N80,2)</f>
        <v>0.02</v>
      </c>
      <c r="P80" s="229">
        <v>0</v>
      </c>
      <c r="Q80" s="229">
        <f>ROUND(E80*P80,2)</f>
        <v>0</v>
      </c>
      <c r="R80" s="230"/>
      <c r="S80" s="230" t="s">
        <v>150</v>
      </c>
      <c r="T80" s="230" t="s">
        <v>150</v>
      </c>
      <c r="U80" s="230">
        <v>0.97299999999999998</v>
      </c>
      <c r="V80" s="230">
        <f>ROUND(E80*U80,2)</f>
        <v>0.97</v>
      </c>
      <c r="W80" s="230"/>
      <c r="X80" s="230" t="s">
        <v>151</v>
      </c>
      <c r="Y80" s="230" t="s">
        <v>152</v>
      </c>
      <c r="Z80" s="210"/>
      <c r="AA80" s="210"/>
      <c r="AB80" s="210"/>
      <c r="AC80" s="210"/>
      <c r="AD80" s="210"/>
      <c r="AE80" s="210"/>
      <c r="AF80" s="210"/>
      <c r="AG80" s="210" t="s">
        <v>153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9">
        <v>57</v>
      </c>
      <c r="B81" s="250" t="s">
        <v>723</v>
      </c>
      <c r="C81" s="258" t="s">
        <v>724</v>
      </c>
      <c r="D81" s="251" t="s">
        <v>464</v>
      </c>
      <c r="E81" s="252">
        <v>4</v>
      </c>
      <c r="F81" s="253"/>
      <c r="G81" s="254">
        <f>ROUND(E81*F81,2)</f>
        <v>0</v>
      </c>
      <c r="H81" s="231"/>
      <c r="I81" s="230">
        <f>ROUND(E81*H81,2)</f>
        <v>0</v>
      </c>
      <c r="J81" s="231"/>
      <c r="K81" s="230">
        <f>ROUND(E81*J81,2)</f>
        <v>0</v>
      </c>
      <c r="L81" s="230">
        <v>21</v>
      </c>
      <c r="M81" s="230">
        <f>G81*(1+L81/100)</f>
        <v>0</v>
      </c>
      <c r="N81" s="229">
        <v>1.6E-2</v>
      </c>
      <c r="O81" s="229">
        <f>ROUND(E81*N81,2)</f>
        <v>0.06</v>
      </c>
      <c r="P81" s="229">
        <v>0</v>
      </c>
      <c r="Q81" s="229">
        <f>ROUND(E81*P81,2)</f>
        <v>0</v>
      </c>
      <c r="R81" s="230"/>
      <c r="S81" s="230" t="s">
        <v>150</v>
      </c>
      <c r="T81" s="230" t="s">
        <v>150</v>
      </c>
      <c r="U81" s="230">
        <v>1.5</v>
      </c>
      <c r="V81" s="230">
        <f>ROUND(E81*U81,2)</f>
        <v>6</v>
      </c>
      <c r="W81" s="230"/>
      <c r="X81" s="230" t="s">
        <v>151</v>
      </c>
      <c r="Y81" s="230" t="s">
        <v>152</v>
      </c>
      <c r="Z81" s="210"/>
      <c r="AA81" s="210"/>
      <c r="AB81" s="210"/>
      <c r="AC81" s="210"/>
      <c r="AD81" s="210"/>
      <c r="AE81" s="210"/>
      <c r="AF81" s="210"/>
      <c r="AG81" s="210" t="s">
        <v>153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9">
        <v>58</v>
      </c>
      <c r="B82" s="250" t="s">
        <v>725</v>
      </c>
      <c r="C82" s="258" t="s">
        <v>726</v>
      </c>
      <c r="D82" s="251" t="s">
        <v>464</v>
      </c>
      <c r="E82" s="252">
        <v>5</v>
      </c>
      <c r="F82" s="253"/>
      <c r="G82" s="254">
        <f>ROUND(E82*F82,2)</f>
        <v>0</v>
      </c>
      <c r="H82" s="231"/>
      <c r="I82" s="230">
        <f>ROUND(E82*H82,2)</f>
        <v>0</v>
      </c>
      <c r="J82" s="231"/>
      <c r="K82" s="230">
        <f>ROUND(E82*J82,2)</f>
        <v>0</v>
      </c>
      <c r="L82" s="230">
        <v>21</v>
      </c>
      <c r="M82" s="230">
        <f>G82*(1+L82/100)</f>
        <v>0</v>
      </c>
      <c r="N82" s="229">
        <v>1.41E-3</v>
      </c>
      <c r="O82" s="229">
        <f>ROUND(E82*N82,2)</f>
        <v>0.01</v>
      </c>
      <c r="P82" s="229">
        <v>0</v>
      </c>
      <c r="Q82" s="229">
        <f>ROUND(E82*P82,2)</f>
        <v>0</v>
      </c>
      <c r="R82" s="230"/>
      <c r="S82" s="230" t="s">
        <v>150</v>
      </c>
      <c r="T82" s="230" t="s">
        <v>150</v>
      </c>
      <c r="U82" s="230">
        <v>1.575</v>
      </c>
      <c r="V82" s="230">
        <f>ROUND(E82*U82,2)</f>
        <v>7.88</v>
      </c>
      <c r="W82" s="230"/>
      <c r="X82" s="230" t="s">
        <v>151</v>
      </c>
      <c r="Y82" s="230" t="s">
        <v>152</v>
      </c>
      <c r="Z82" s="210"/>
      <c r="AA82" s="210"/>
      <c r="AB82" s="210"/>
      <c r="AC82" s="210"/>
      <c r="AD82" s="210"/>
      <c r="AE82" s="210"/>
      <c r="AF82" s="210"/>
      <c r="AG82" s="210" t="s">
        <v>153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49">
        <v>59</v>
      </c>
      <c r="B83" s="250" t="s">
        <v>727</v>
      </c>
      <c r="C83" s="258" t="s">
        <v>728</v>
      </c>
      <c r="D83" s="251" t="s">
        <v>464</v>
      </c>
      <c r="E83" s="252">
        <v>6</v>
      </c>
      <c r="F83" s="253"/>
      <c r="G83" s="254">
        <f>ROUND(E83*F83,2)</f>
        <v>0</v>
      </c>
      <c r="H83" s="231"/>
      <c r="I83" s="230">
        <f>ROUND(E83*H83,2)</f>
        <v>0</v>
      </c>
      <c r="J83" s="231"/>
      <c r="K83" s="230">
        <f>ROUND(E83*J83,2)</f>
        <v>0</v>
      </c>
      <c r="L83" s="230">
        <v>21</v>
      </c>
      <c r="M83" s="230">
        <f>G83*(1+L83/100)</f>
        <v>0</v>
      </c>
      <c r="N83" s="229">
        <v>2.0600000000000002E-3</v>
      </c>
      <c r="O83" s="229">
        <f>ROUND(E83*N83,2)</f>
        <v>0.01</v>
      </c>
      <c r="P83" s="229">
        <v>0</v>
      </c>
      <c r="Q83" s="229">
        <f>ROUND(E83*P83,2)</f>
        <v>0</v>
      </c>
      <c r="R83" s="230"/>
      <c r="S83" s="230" t="s">
        <v>150</v>
      </c>
      <c r="T83" s="230" t="s">
        <v>150</v>
      </c>
      <c r="U83" s="230">
        <v>0.23</v>
      </c>
      <c r="V83" s="230">
        <f>ROUND(E83*U83,2)</f>
        <v>1.38</v>
      </c>
      <c r="W83" s="230"/>
      <c r="X83" s="230" t="s">
        <v>151</v>
      </c>
      <c r="Y83" s="230" t="s">
        <v>152</v>
      </c>
      <c r="Z83" s="210"/>
      <c r="AA83" s="210"/>
      <c r="AB83" s="210"/>
      <c r="AC83" s="210"/>
      <c r="AD83" s="210"/>
      <c r="AE83" s="210"/>
      <c r="AF83" s="210"/>
      <c r="AG83" s="210" t="s">
        <v>153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9">
        <v>60</v>
      </c>
      <c r="B84" s="250" t="s">
        <v>729</v>
      </c>
      <c r="C84" s="258" t="s">
        <v>730</v>
      </c>
      <c r="D84" s="251" t="s">
        <v>464</v>
      </c>
      <c r="E84" s="252">
        <v>3</v>
      </c>
      <c r="F84" s="253"/>
      <c r="G84" s="254">
        <f>ROUND(E84*F84,2)</f>
        <v>0</v>
      </c>
      <c r="H84" s="231"/>
      <c r="I84" s="230">
        <f>ROUND(E84*H84,2)</f>
        <v>0</v>
      </c>
      <c r="J84" s="231"/>
      <c r="K84" s="230">
        <f>ROUND(E84*J84,2)</f>
        <v>0</v>
      </c>
      <c r="L84" s="230">
        <v>21</v>
      </c>
      <c r="M84" s="230">
        <f>G84*(1+L84/100)</f>
        <v>0</v>
      </c>
      <c r="N84" s="229">
        <v>5.5999999999999995E-4</v>
      </c>
      <c r="O84" s="229">
        <f>ROUND(E84*N84,2)</f>
        <v>0</v>
      </c>
      <c r="P84" s="229">
        <v>0</v>
      </c>
      <c r="Q84" s="229">
        <f>ROUND(E84*P84,2)</f>
        <v>0</v>
      </c>
      <c r="R84" s="230"/>
      <c r="S84" s="230" t="s">
        <v>150</v>
      </c>
      <c r="T84" s="230" t="s">
        <v>150</v>
      </c>
      <c r="U84" s="230">
        <v>0.23</v>
      </c>
      <c r="V84" s="230">
        <f>ROUND(E84*U84,2)</f>
        <v>0.69</v>
      </c>
      <c r="W84" s="230"/>
      <c r="X84" s="230" t="s">
        <v>151</v>
      </c>
      <c r="Y84" s="230" t="s">
        <v>152</v>
      </c>
      <c r="Z84" s="210"/>
      <c r="AA84" s="210"/>
      <c r="AB84" s="210"/>
      <c r="AC84" s="210"/>
      <c r="AD84" s="210"/>
      <c r="AE84" s="210"/>
      <c r="AF84" s="210"/>
      <c r="AG84" s="210" t="s">
        <v>153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49">
        <v>61</v>
      </c>
      <c r="B85" s="250" t="s">
        <v>731</v>
      </c>
      <c r="C85" s="258" t="s">
        <v>732</v>
      </c>
      <c r="D85" s="251" t="s">
        <v>464</v>
      </c>
      <c r="E85" s="252">
        <v>1</v>
      </c>
      <c r="F85" s="253"/>
      <c r="G85" s="254">
        <f>ROUND(E85*F85,2)</f>
        <v>0</v>
      </c>
      <c r="H85" s="231"/>
      <c r="I85" s="230">
        <f>ROUND(E85*H85,2)</f>
        <v>0</v>
      </c>
      <c r="J85" s="231"/>
      <c r="K85" s="230">
        <f>ROUND(E85*J85,2)</f>
        <v>0</v>
      </c>
      <c r="L85" s="230">
        <v>21</v>
      </c>
      <c r="M85" s="230">
        <f>G85*(1+L85/100)</f>
        <v>0</v>
      </c>
      <c r="N85" s="229">
        <v>1.8E-3</v>
      </c>
      <c r="O85" s="229">
        <f>ROUND(E85*N85,2)</f>
        <v>0</v>
      </c>
      <c r="P85" s="229">
        <v>0</v>
      </c>
      <c r="Q85" s="229">
        <f>ROUND(E85*P85,2)</f>
        <v>0</v>
      </c>
      <c r="R85" s="230"/>
      <c r="S85" s="230" t="s">
        <v>150</v>
      </c>
      <c r="T85" s="230" t="s">
        <v>150</v>
      </c>
      <c r="U85" s="230">
        <v>0.38</v>
      </c>
      <c r="V85" s="230">
        <f>ROUND(E85*U85,2)</f>
        <v>0.38</v>
      </c>
      <c r="W85" s="230"/>
      <c r="X85" s="230" t="s">
        <v>151</v>
      </c>
      <c r="Y85" s="230" t="s">
        <v>152</v>
      </c>
      <c r="Z85" s="210"/>
      <c r="AA85" s="210"/>
      <c r="AB85" s="210"/>
      <c r="AC85" s="210"/>
      <c r="AD85" s="210"/>
      <c r="AE85" s="210"/>
      <c r="AF85" s="210"/>
      <c r="AG85" s="210" t="s">
        <v>153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9">
        <v>62</v>
      </c>
      <c r="B86" s="250" t="s">
        <v>733</v>
      </c>
      <c r="C86" s="258" t="s">
        <v>734</v>
      </c>
      <c r="D86" s="251" t="s">
        <v>464</v>
      </c>
      <c r="E86" s="252">
        <v>1</v>
      </c>
      <c r="F86" s="253"/>
      <c r="G86" s="254">
        <f>ROUND(E86*F86,2)</f>
        <v>0</v>
      </c>
      <c r="H86" s="231"/>
      <c r="I86" s="230">
        <f>ROUND(E86*H86,2)</f>
        <v>0</v>
      </c>
      <c r="J86" s="231"/>
      <c r="K86" s="230">
        <f>ROUND(E86*J86,2)</f>
        <v>0</v>
      </c>
      <c r="L86" s="230">
        <v>21</v>
      </c>
      <c r="M86" s="230">
        <f>G86*(1+L86/100)</f>
        <v>0</v>
      </c>
      <c r="N86" s="229">
        <v>2.2000000000000001E-3</v>
      </c>
      <c r="O86" s="229">
        <f>ROUND(E86*N86,2)</f>
        <v>0</v>
      </c>
      <c r="P86" s="229">
        <v>0</v>
      </c>
      <c r="Q86" s="229">
        <f>ROUND(E86*P86,2)</f>
        <v>0</v>
      </c>
      <c r="R86" s="230"/>
      <c r="S86" s="230" t="s">
        <v>150</v>
      </c>
      <c r="T86" s="230" t="s">
        <v>150</v>
      </c>
      <c r="U86" s="230">
        <v>0.38</v>
      </c>
      <c r="V86" s="230">
        <f>ROUND(E86*U86,2)</f>
        <v>0.38</v>
      </c>
      <c r="W86" s="230"/>
      <c r="X86" s="230" t="s">
        <v>151</v>
      </c>
      <c r="Y86" s="230" t="s">
        <v>152</v>
      </c>
      <c r="Z86" s="210"/>
      <c r="AA86" s="210"/>
      <c r="AB86" s="210"/>
      <c r="AC86" s="210"/>
      <c r="AD86" s="210"/>
      <c r="AE86" s="210"/>
      <c r="AF86" s="210"/>
      <c r="AG86" s="210" t="s">
        <v>153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3">
        <v>63</v>
      </c>
      <c r="B87" s="244" t="s">
        <v>735</v>
      </c>
      <c r="C87" s="256" t="s">
        <v>736</v>
      </c>
      <c r="D87" s="245" t="s">
        <v>464</v>
      </c>
      <c r="E87" s="246">
        <v>6</v>
      </c>
      <c r="F87" s="247"/>
      <c r="G87" s="248">
        <f>ROUND(E87*F87,2)</f>
        <v>0</v>
      </c>
      <c r="H87" s="231"/>
      <c r="I87" s="230">
        <f>ROUND(E87*H87,2)</f>
        <v>0</v>
      </c>
      <c r="J87" s="231"/>
      <c r="K87" s="230">
        <f>ROUND(E87*J87,2)</f>
        <v>0</v>
      </c>
      <c r="L87" s="230">
        <v>21</v>
      </c>
      <c r="M87" s="230">
        <f>G87*(1+L87/100)</f>
        <v>0</v>
      </c>
      <c r="N87" s="229">
        <v>3.0000000000000001E-5</v>
      </c>
      <c r="O87" s="229">
        <f>ROUND(E87*N87,2)</f>
        <v>0</v>
      </c>
      <c r="P87" s="229">
        <v>0</v>
      </c>
      <c r="Q87" s="229">
        <f>ROUND(E87*P87,2)</f>
        <v>0</v>
      </c>
      <c r="R87" s="230"/>
      <c r="S87" s="230" t="s">
        <v>150</v>
      </c>
      <c r="T87" s="230" t="s">
        <v>150</v>
      </c>
      <c r="U87" s="230">
        <v>0.33</v>
      </c>
      <c r="V87" s="230">
        <f>ROUND(E87*U87,2)</f>
        <v>1.98</v>
      </c>
      <c r="W87" s="230"/>
      <c r="X87" s="230" t="s">
        <v>151</v>
      </c>
      <c r="Y87" s="230" t="s">
        <v>152</v>
      </c>
      <c r="Z87" s="210"/>
      <c r="AA87" s="210"/>
      <c r="AB87" s="210"/>
      <c r="AC87" s="210"/>
      <c r="AD87" s="210"/>
      <c r="AE87" s="210"/>
      <c r="AF87" s="210"/>
      <c r="AG87" s="210" t="s">
        <v>153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27"/>
      <c r="B88" s="228"/>
      <c r="C88" s="257" t="s">
        <v>737</v>
      </c>
      <c r="D88" s="232"/>
      <c r="E88" s="233">
        <v>6</v>
      </c>
      <c r="F88" s="230"/>
      <c r="G88" s="230"/>
      <c r="H88" s="230"/>
      <c r="I88" s="230"/>
      <c r="J88" s="230"/>
      <c r="K88" s="230"/>
      <c r="L88" s="230"/>
      <c r="M88" s="230"/>
      <c r="N88" s="229"/>
      <c r="O88" s="229"/>
      <c r="P88" s="229"/>
      <c r="Q88" s="229"/>
      <c r="R88" s="230"/>
      <c r="S88" s="230"/>
      <c r="T88" s="230"/>
      <c r="U88" s="230"/>
      <c r="V88" s="230"/>
      <c r="W88" s="230"/>
      <c r="X88" s="230"/>
      <c r="Y88" s="230"/>
      <c r="Z88" s="210"/>
      <c r="AA88" s="210"/>
      <c r="AB88" s="210"/>
      <c r="AC88" s="210"/>
      <c r="AD88" s="210"/>
      <c r="AE88" s="210"/>
      <c r="AF88" s="210"/>
      <c r="AG88" s="210" t="s">
        <v>155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9">
        <v>64</v>
      </c>
      <c r="B89" s="250" t="s">
        <v>738</v>
      </c>
      <c r="C89" s="258" t="s">
        <v>739</v>
      </c>
      <c r="D89" s="251" t="s">
        <v>464</v>
      </c>
      <c r="E89" s="252">
        <v>1</v>
      </c>
      <c r="F89" s="253"/>
      <c r="G89" s="254">
        <f>ROUND(E89*F89,2)</f>
        <v>0</v>
      </c>
      <c r="H89" s="231"/>
      <c r="I89" s="230">
        <f>ROUND(E89*H89,2)</f>
        <v>0</v>
      </c>
      <c r="J89" s="231"/>
      <c r="K89" s="230">
        <f>ROUND(E89*J89,2)</f>
        <v>0</v>
      </c>
      <c r="L89" s="230">
        <v>21</v>
      </c>
      <c r="M89" s="230">
        <f>G89*(1+L89/100)</f>
        <v>0</v>
      </c>
      <c r="N89" s="229">
        <v>6.4820000000000003E-2</v>
      </c>
      <c r="O89" s="229">
        <f>ROUND(E89*N89,2)</f>
        <v>0.06</v>
      </c>
      <c r="P89" s="229">
        <v>0</v>
      </c>
      <c r="Q89" s="229">
        <f>ROUND(E89*P89,2)</f>
        <v>0</v>
      </c>
      <c r="R89" s="230"/>
      <c r="S89" s="230" t="s">
        <v>150</v>
      </c>
      <c r="T89" s="230" t="s">
        <v>150</v>
      </c>
      <c r="U89" s="230">
        <v>2.9580000000000002</v>
      </c>
      <c r="V89" s="230">
        <f>ROUND(E89*U89,2)</f>
        <v>2.96</v>
      </c>
      <c r="W89" s="230"/>
      <c r="X89" s="230" t="s">
        <v>151</v>
      </c>
      <c r="Y89" s="230" t="s">
        <v>152</v>
      </c>
      <c r="Z89" s="210"/>
      <c r="AA89" s="210"/>
      <c r="AB89" s="210"/>
      <c r="AC89" s="210"/>
      <c r="AD89" s="210"/>
      <c r="AE89" s="210"/>
      <c r="AF89" s="210"/>
      <c r="AG89" s="210" t="s">
        <v>153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49">
        <v>65</v>
      </c>
      <c r="B90" s="250" t="s">
        <v>740</v>
      </c>
      <c r="C90" s="258" t="s">
        <v>741</v>
      </c>
      <c r="D90" s="251" t="s">
        <v>464</v>
      </c>
      <c r="E90" s="252">
        <v>13</v>
      </c>
      <c r="F90" s="253"/>
      <c r="G90" s="254">
        <f>ROUND(E90*F90,2)</f>
        <v>0</v>
      </c>
      <c r="H90" s="231"/>
      <c r="I90" s="230">
        <f>ROUND(E90*H90,2)</f>
        <v>0</v>
      </c>
      <c r="J90" s="231"/>
      <c r="K90" s="230">
        <f>ROUND(E90*J90,2)</f>
        <v>0</v>
      </c>
      <c r="L90" s="230">
        <v>21</v>
      </c>
      <c r="M90" s="230">
        <f>G90*(1+L90/100)</f>
        <v>0</v>
      </c>
      <c r="N90" s="229">
        <v>1.7000000000000001E-4</v>
      </c>
      <c r="O90" s="229">
        <f>ROUND(E90*N90,2)</f>
        <v>0</v>
      </c>
      <c r="P90" s="229">
        <v>0</v>
      </c>
      <c r="Q90" s="229">
        <f>ROUND(E90*P90,2)</f>
        <v>0</v>
      </c>
      <c r="R90" s="230"/>
      <c r="S90" s="230" t="s">
        <v>150</v>
      </c>
      <c r="T90" s="230" t="s">
        <v>150</v>
      </c>
      <c r="U90" s="230">
        <v>0.22700000000000001</v>
      </c>
      <c r="V90" s="230">
        <f>ROUND(E90*U90,2)</f>
        <v>2.95</v>
      </c>
      <c r="W90" s="230"/>
      <c r="X90" s="230" t="s">
        <v>151</v>
      </c>
      <c r="Y90" s="230" t="s">
        <v>152</v>
      </c>
      <c r="Z90" s="210"/>
      <c r="AA90" s="210"/>
      <c r="AB90" s="210"/>
      <c r="AC90" s="210"/>
      <c r="AD90" s="210"/>
      <c r="AE90" s="210"/>
      <c r="AF90" s="210"/>
      <c r="AG90" s="210" t="s">
        <v>153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49">
        <v>66</v>
      </c>
      <c r="B91" s="250" t="s">
        <v>742</v>
      </c>
      <c r="C91" s="258" t="s">
        <v>743</v>
      </c>
      <c r="D91" s="251" t="s">
        <v>199</v>
      </c>
      <c r="E91" s="252">
        <v>6</v>
      </c>
      <c r="F91" s="253"/>
      <c r="G91" s="254">
        <f>ROUND(E91*F91,2)</f>
        <v>0</v>
      </c>
      <c r="H91" s="231"/>
      <c r="I91" s="230">
        <f>ROUND(E91*H91,2)</f>
        <v>0</v>
      </c>
      <c r="J91" s="231"/>
      <c r="K91" s="230">
        <f>ROUND(E91*J91,2)</f>
        <v>0</v>
      </c>
      <c r="L91" s="230">
        <v>21</v>
      </c>
      <c r="M91" s="230">
        <f>G91*(1+L91/100)</f>
        <v>0</v>
      </c>
      <c r="N91" s="229">
        <v>4.0000000000000003E-5</v>
      </c>
      <c r="O91" s="229">
        <f>ROUND(E91*N91,2)</f>
        <v>0</v>
      </c>
      <c r="P91" s="229">
        <v>0</v>
      </c>
      <c r="Q91" s="229">
        <f>ROUND(E91*P91,2)</f>
        <v>0</v>
      </c>
      <c r="R91" s="230"/>
      <c r="S91" s="230" t="s">
        <v>150</v>
      </c>
      <c r="T91" s="230" t="s">
        <v>150</v>
      </c>
      <c r="U91" s="230">
        <v>0.44500000000000001</v>
      </c>
      <c r="V91" s="230">
        <f>ROUND(E91*U91,2)</f>
        <v>2.67</v>
      </c>
      <c r="W91" s="230"/>
      <c r="X91" s="230" t="s">
        <v>151</v>
      </c>
      <c r="Y91" s="230" t="s">
        <v>152</v>
      </c>
      <c r="Z91" s="210"/>
      <c r="AA91" s="210"/>
      <c r="AB91" s="210"/>
      <c r="AC91" s="210"/>
      <c r="AD91" s="210"/>
      <c r="AE91" s="210"/>
      <c r="AF91" s="210"/>
      <c r="AG91" s="210" t="s">
        <v>153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49">
        <v>67</v>
      </c>
      <c r="B92" s="250" t="s">
        <v>744</v>
      </c>
      <c r="C92" s="258" t="s">
        <v>745</v>
      </c>
      <c r="D92" s="251" t="s">
        <v>199</v>
      </c>
      <c r="E92" s="252">
        <v>4</v>
      </c>
      <c r="F92" s="253"/>
      <c r="G92" s="254">
        <f>ROUND(E92*F92,2)</f>
        <v>0</v>
      </c>
      <c r="H92" s="231"/>
      <c r="I92" s="230">
        <f>ROUND(E92*H92,2)</f>
        <v>0</v>
      </c>
      <c r="J92" s="231"/>
      <c r="K92" s="230">
        <f>ROUND(E92*J92,2)</f>
        <v>0</v>
      </c>
      <c r="L92" s="230">
        <v>21</v>
      </c>
      <c r="M92" s="230">
        <f>G92*(1+L92/100)</f>
        <v>0</v>
      </c>
      <c r="N92" s="229">
        <v>4.0999999999999999E-4</v>
      </c>
      <c r="O92" s="229">
        <f>ROUND(E92*N92,2)</f>
        <v>0</v>
      </c>
      <c r="P92" s="229">
        <v>0</v>
      </c>
      <c r="Q92" s="229">
        <f>ROUND(E92*P92,2)</f>
        <v>0</v>
      </c>
      <c r="R92" s="230"/>
      <c r="S92" s="230" t="s">
        <v>150</v>
      </c>
      <c r="T92" s="230" t="s">
        <v>150</v>
      </c>
      <c r="U92" s="230">
        <v>0.246</v>
      </c>
      <c r="V92" s="230">
        <f>ROUND(E92*U92,2)</f>
        <v>0.98</v>
      </c>
      <c r="W92" s="230"/>
      <c r="X92" s="230" t="s">
        <v>151</v>
      </c>
      <c r="Y92" s="230" t="s">
        <v>152</v>
      </c>
      <c r="Z92" s="210"/>
      <c r="AA92" s="210"/>
      <c r="AB92" s="210"/>
      <c r="AC92" s="210"/>
      <c r="AD92" s="210"/>
      <c r="AE92" s="210"/>
      <c r="AF92" s="210"/>
      <c r="AG92" s="210" t="s">
        <v>153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ht="22.5" outlineLevel="1" x14ac:dyDescent="0.2">
      <c r="A93" s="249">
        <v>68</v>
      </c>
      <c r="B93" s="250" t="s">
        <v>746</v>
      </c>
      <c r="C93" s="258" t="s">
        <v>747</v>
      </c>
      <c r="D93" s="251" t="s">
        <v>199</v>
      </c>
      <c r="E93" s="252">
        <v>4</v>
      </c>
      <c r="F93" s="253"/>
      <c r="G93" s="254">
        <f>ROUND(E93*F93,2)</f>
        <v>0</v>
      </c>
      <c r="H93" s="231"/>
      <c r="I93" s="230">
        <f>ROUND(E93*H93,2)</f>
        <v>0</v>
      </c>
      <c r="J93" s="231"/>
      <c r="K93" s="230">
        <f>ROUND(E93*J93,2)</f>
        <v>0</v>
      </c>
      <c r="L93" s="230">
        <v>21</v>
      </c>
      <c r="M93" s="230">
        <f>G93*(1+L93/100)</f>
        <v>0</v>
      </c>
      <c r="N93" s="229">
        <v>2.7E-4</v>
      </c>
      <c r="O93" s="229">
        <f>ROUND(E93*N93,2)</f>
        <v>0</v>
      </c>
      <c r="P93" s="229">
        <v>0</v>
      </c>
      <c r="Q93" s="229">
        <f>ROUND(E93*P93,2)</f>
        <v>0</v>
      </c>
      <c r="R93" s="230"/>
      <c r="S93" s="230" t="s">
        <v>150</v>
      </c>
      <c r="T93" s="230" t="s">
        <v>150</v>
      </c>
      <c r="U93" s="230">
        <v>0.246</v>
      </c>
      <c r="V93" s="230">
        <f>ROUND(E93*U93,2)</f>
        <v>0.98</v>
      </c>
      <c r="W93" s="230"/>
      <c r="X93" s="230" t="s">
        <v>151</v>
      </c>
      <c r="Y93" s="230" t="s">
        <v>152</v>
      </c>
      <c r="Z93" s="210"/>
      <c r="AA93" s="210"/>
      <c r="AB93" s="210"/>
      <c r="AC93" s="210"/>
      <c r="AD93" s="210"/>
      <c r="AE93" s="210"/>
      <c r="AF93" s="210"/>
      <c r="AG93" s="210" t="s">
        <v>153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9">
        <v>69</v>
      </c>
      <c r="B94" s="250" t="s">
        <v>748</v>
      </c>
      <c r="C94" s="258" t="s">
        <v>749</v>
      </c>
      <c r="D94" s="251" t="s">
        <v>464</v>
      </c>
      <c r="E94" s="252">
        <v>1</v>
      </c>
      <c r="F94" s="253"/>
      <c r="G94" s="254">
        <f>ROUND(E94*F94,2)</f>
        <v>0</v>
      </c>
      <c r="H94" s="231"/>
      <c r="I94" s="230">
        <f>ROUND(E94*H94,2)</f>
        <v>0</v>
      </c>
      <c r="J94" s="231"/>
      <c r="K94" s="230">
        <f>ROUND(E94*J94,2)</f>
        <v>0</v>
      </c>
      <c r="L94" s="230">
        <v>21</v>
      </c>
      <c r="M94" s="230">
        <f>G94*(1+L94/100)</f>
        <v>0</v>
      </c>
      <c r="N94" s="229">
        <v>2.8999999999999998E-3</v>
      </c>
      <c r="O94" s="229">
        <f>ROUND(E94*N94,2)</f>
        <v>0</v>
      </c>
      <c r="P94" s="229">
        <v>0</v>
      </c>
      <c r="Q94" s="229">
        <f>ROUND(E94*P94,2)</f>
        <v>0</v>
      </c>
      <c r="R94" s="230"/>
      <c r="S94" s="230" t="s">
        <v>212</v>
      </c>
      <c r="T94" s="230" t="s">
        <v>213</v>
      </c>
      <c r="U94" s="230">
        <v>0.38</v>
      </c>
      <c r="V94" s="230">
        <f>ROUND(E94*U94,2)</f>
        <v>0.38</v>
      </c>
      <c r="W94" s="230"/>
      <c r="X94" s="230" t="s">
        <v>151</v>
      </c>
      <c r="Y94" s="230" t="s">
        <v>152</v>
      </c>
      <c r="Z94" s="210"/>
      <c r="AA94" s="210"/>
      <c r="AB94" s="210"/>
      <c r="AC94" s="210"/>
      <c r="AD94" s="210"/>
      <c r="AE94" s="210"/>
      <c r="AF94" s="210"/>
      <c r="AG94" s="210" t="s">
        <v>153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49">
        <v>70</v>
      </c>
      <c r="B95" s="250" t="s">
        <v>750</v>
      </c>
      <c r="C95" s="258" t="s">
        <v>751</v>
      </c>
      <c r="D95" s="251" t="s">
        <v>199</v>
      </c>
      <c r="E95" s="252">
        <v>1</v>
      </c>
      <c r="F95" s="253"/>
      <c r="G95" s="254">
        <f>ROUND(E95*F95,2)</f>
        <v>0</v>
      </c>
      <c r="H95" s="231"/>
      <c r="I95" s="230">
        <f>ROUND(E95*H95,2)</f>
        <v>0</v>
      </c>
      <c r="J95" s="231"/>
      <c r="K95" s="230">
        <f>ROUND(E95*J95,2)</f>
        <v>0</v>
      </c>
      <c r="L95" s="230">
        <v>21</v>
      </c>
      <c r="M95" s="230">
        <f>G95*(1+L95/100)</f>
        <v>0</v>
      </c>
      <c r="N95" s="229">
        <v>4.2000000000000002E-4</v>
      </c>
      <c r="O95" s="229">
        <f>ROUND(E95*N95,2)</f>
        <v>0</v>
      </c>
      <c r="P95" s="229">
        <v>0</v>
      </c>
      <c r="Q95" s="229">
        <f>ROUND(E95*P95,2)</f>
        <v>0</v>
      </c>
      <c r="R95" s="230"/>
      <c r="S95" s="230" t="s">
        <v>212</v>
      </c>
      <c r="T95" s="230" t="s">
        <v>150</v>
      </c>
      <c r="U95" s="230">
        <v>0.246</v>
      </c>
      <c r="V95" s="230">
        <f>ROUND(E95*U95,2)</f>
        <v>0.25</v>
      </c>
      <c r="W95" s="230"/>
      <c r="X95" s="230" t="s">
        <v>151</v>
      </c>
      <c r="Y95" s="230" t="s">
        <v>152</v>
      </c>
      <c r="Z95" s="210"/>
      <c r="AA95" s="210"/>
      <c r="AB95" s="210"/>
      <c r="AC95" s="210"/>
      <c r="AD95" s="210"/>
      <c r="AE95" s="210"/>
      <c r="AF95" s="210"/>
      <c r="AG95" s="210" t="s">
        <v>153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ht="33.75" outlineLevel="1" x14ac:dyDescent="0.2">
      <c r="A96" s="249">
        <v>71</v>
      </c>
      <c r="B96" s="250" t="s">
        <v>752</v>
      </c>
      <c r="C96" s="258" t="s">
        <v>753</v>
      </c>
      <c r="D96" s="251" t="s">
        <v>464</v>
      </c>
      <c r="E96" s="252">
        <v>2</v>
      </c>
      <c r="F96" s="253"/>
      <c r="G96" s="254">
        <f>ROUND(E96*F96,2)</f>
        <v>0</v>
      </c>
      <c r="H96" s="231"/>
      <c r="I96" s="230">
        <f>ROUND(E96*H96,2)</f>
        <v>0</v>
      </c>
      <c r="J96" s="231"/>
      <c r="K96" s="230">
        <f>ROUND(E96*J96,2)</f>
        <v>0</v>
      </c>
      <c r="L96" s="230">
        <v>21</v>
      </c>
      <c r="M96" s="230">
        <f>G96*(1+L96/100)</f>
        <v>0</v>
      </c>
      <c r="N96" s="229">
        <v>0</v>
      </c>
      <c r="O96" s="229">
        <f>ROUND(E96*N96,2)</f>
        <v>0</v>
      </c>
      <c r="P96" s="229">
        <v>0</v>
      </c>
      <c r="Q96" s="229">
        <f>ROUND(E96*P96,2)</f>
        <v>0</v>
      </c>
      <c r="R96" s="230"/>
      <c r="S96" s="230" t="s">
        <v>212</v>
      </c>
      <c r="T96" s="230" t="s">
        <v>213</v>
      </c>
      <c r="U96" s="230">
        <v>0</v>
      </c>
      <c r="V96" s="230">
        <f>ROUND(E96*U96,2)</f>
        <v>0</v>
      </c>
      <c r="W96" s="230"/>
      <c r="X96" s="230" t="s">
        <v>151</v>
      </c>
      <c r="Y96" s="230" t="s">
        <v>152</v>
      </c>
      <c r="Z96" s="210"/>
      <c r="AA96" s="210"/>
      <c r="AB96" s="210"/>
      <c r="AC96" s="210"/>
      <c r="AD96" s="210"/>
      <c r="AE96" s="210"/>
      <c r="AF96" s="210"/>
      <c r="AG96" s="210" t="s">
        <v>153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ht="22.5" outlineLevel="1" x14ac:dyDescent="0.2">
      <c r="A97" s="249">
        <v>72</v>
      </c>
      <c r="B97" s="250" t="s">
        <v>754</v>
      </c>
      <c r="C97" s="258" t="s">
        <v>755</v>
      </c>
      <c r="D97" s="251" t="s">
        <v>199</v>
      </c>
      <c r="E97" s="252">
        <v>1</v>
      </c>
      <c r="F97" s="253"/>
      <c r="G97" s="254">
        <f>ROUND(E97*F97,2)</f>
        <v>0</v>
      </c>
      <c r="H97" s="231"/>
      <c r="I97" s="230">
        <f>ROUND(E97*H97,2)</f>
        <v>0</v>
      </c>
      <c r="J97" s="231"/>
      <c r="K97" s="230">
        <f>ROUND(E97*J97,2)</f>
        <v>0</v>
      </c>
      <c r="L97" s="230">
        <v>21</v>
      </c>
      <c r="M97" s="230">
        <f>G97*(1+L97/100)</f>
        <v>0</v>
      </c>
      <c r="N97" s="229">
        <v>1.4300000000000001E-3</v>
      </c>
      <c r="O97" s="229">
        <f>ROUND(E97*N97,2)</f>
        <v>0</v>
      </c>
      <c r="P97" s="229">
        <v>0</v>
      </c>
      <c r="Q97" s="229">
        <f>ROUND(E97*P97,2)</f>
        <v>0</v>
      </c>
      <c r="R97" s="230"/>
      <c r="S97" s="230" t="s">
        <v>212</v>
      </c>
      <c r="T97" s="230" t="s">
        <v>213</v>
      </c>
      <c r="U97" s="230">
        <v>0</v>
      </c>
      <c r="V97" s="230">
        <f>ROUND(E97*U97,2)</f>
        <v>0</v>
      </c>
      <c r="W97" s="230"/>
      <c r="X97" s="230" t="s">
        <v>235</v>
      </c>
      <c r="Y97" s="230" t="s">
        <v>152</v>
      </c>
      <c r="Z97" s="210"/>
      <c r="AA97" s="210"/>
      <c r="AB97" s="210"/>
      <c r="AC97" s="210"/>
      <c r="AD97" s="210"/>
      <c r="AE97" s="210"/>
      <c r="AF97" s="210"/>
      <c r="AG97" s="210" t="s">
        <v>236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ht="22.5" outlineLevel="1" x14ac:dyDescent="0.2">
      <c r="A98" s="249">
        <v>73</v>
      </c>
      <c r="B98" s="250" t="s">
        <v>756</v>
      </c>
      <c r="C98" s="258" t="s">
        <v>757</v>
      </c>
      <c r="D98" s="251" t="s">
        <v>199</v>
      </c>
      <c r="E98" s="252">
        <v>1</v>
      </c>
      <c r="F98" s="253"/>
      <c r="G98" s="254">
        <f>ROUND(E98*F98,2)</f>
        <v>0</v>
      </c>
      <c r="H98" s="231"/>
      <c r="I98" s="230">
        <f>ROUND(E98*H98,2)</f>
        <v>0</v>
      </c>
      <c r="J98" s="231"/>
      <c r="K98" s="230">
        <f>ROUND(E98*J98,2)</f>
        <v>0</v>
      </c>
      <c r="L98" s="230">
        <v>21</v>
      </c>
      <c r="M98" s="230">
        <f>G98*(1+L98/100)</f>
        <v>0</v>
      </c>
      <c r="N98" s="229">
        <v>1.1000000000000001E-3</v>
      </c>
      <c r="O98" s="229">
        <f>ROUND(E98*N98,2)</f>
        <v>0</v>
      </c>
      <c r="P98" s="229">
        <v>0</v>
      </c>
      <c r="Q98" s="229">
        <f>ROUND(E98*P98,2)</f>
        <v>0</v>
      </c>
      <c r="R98" s="230" t="s">
        <v>234</v>
      </c>
      <c r="S98" s="230" t="s">
        <v>150</v>
      </c>
      <c r="T98" s="230" t="s">
        <v>150</v>
      </c>
      <c r="U98" s="230">
        <v>0</v>
      </c>
      <c r="V98" s="230">
        <f>ROUND(E98*U98,2)</f>
        <v>0</v>
      </c>
      <c r="W98" s="230"/>
      <c r="X98" s="230" t="s">
        <v>235</v>
      </c>
      <c r="Y98" s="230" t="s">
        <v>152</v>
      </c>
      <c r="Z98" s="210"/>
      <c r="AA98" s="210"/>
      <c r="AB98" s="210"/>
      <c r="AC98" s="210"/>
      <c r="AD98" s="210"/>
      <c r="AE98" s="210"/>
      <c r="AF98" s="210"/>
      <c r="AG98" s="210" t="s">
        <v>236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49">
        <v>74</v>
      </c>
      <c r="B99" s="250" t="s">
        <v>758</v>
      </c>
      <c r="C99" s="258" t="s">
        <v>759</v>
      </c>
      <c r="D99" s="251" t="s">
        <v>199</v>
      </c>
      <c r="E99" s="252">
        <v>1</v>
      </c>
      <c r="F99" s="253"/>
      <c r="G99" s="254">
        <f>ROUND(E99*F99,2)</f>
        <v>0</v>
      </c>
      <c r="H99" s="231"/>
      <c r="I99" s="230">
        <f>ROUND(E99*H99,2)</f>
        <v>0</v>
      </c>
      <c r="J99" s="231"/>
      <c r="K99" s="230">
        <f>ROUND(E99*J99,2)</f>
        <v>0</v>
      </c>
      <c r="L99" s="230">
        <v>21</v>
      </c>
      <c r="M99" s="230">
        <f>G99*(1+L99/100)</f>
        <v>0</v>
      </c>
      <c r="N99" s="229">
        <v>8.4999999999999995E-4</v>
      </c>
      <c r="O99" s="229">
        <f>ROUND(E99*N99,2)</f>
        <v>0</v>
      </c>
      <c r="P99" s="229">
        <v>0</v>
      </c>
      <c r="Q99" s="229">
        <f>ROUND(E99*P99,2)</f>
        <v>0</v>
      </c>
      <c r="R99" s="230"/>
      <c r="S99" s="230" t="s">
        <v>212</v>
      </c>
      <c r="T99" s="230" t="s">
        <v>213</v>
      </c>
      <c r="U99" s="230">
        <v>0</v>
      </c>
      <c r="V99" s="230">
        <f>ROUND(E99*U99,2)</f>
        <v>0</v>
      </c>
      <c r="W99" s="230"/>
      <c r="X99" s="230" t="s">
        <v>235</v>
      </c>
      <c r="Y99" s="230" t="s">
        <v>152</v>
      </c>
      <c r="Z99" s="210"/>
      <c r="AA99" s="210"/>
      <c r="AB99" s="210"/>
      <c r="AC99" s="210"/>
      <c r="AD99" s="210"/>
      <c r="AE99" s="210"/>
      <c r="AF99" s="210"/>
      <c r="AG99" s="210" t="s">
        <v>236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22.5" outlineLevel="1" x14ac:dyDescent="0.2">
      <c r="A100" s="249">
        <v>75</v>
      </c>
      <c r="B100" s="250" t="s">
        <v>760</v>
      </c>
      <c r="C100" s="258" t="s">
        <v>761</v>
      </c>
      <c r="D100" s="251" t="s">
        <v>199</v>
      </c>
      <c r="E100" s="252">
        <v>4</v>
      </c>
      <c r="F100" s="253"/>
      <c r="G100" s="254">
        <f>ROUND(E100*F100,2)</f>
        <v>0</v>
      </c>
      <c r="H100" s="231"/>
      <c r="I100" s="230">
        <f>ROUND(E100*H100,2)</f>
        <v>0</v>
      </c>
      <c r="J100" s="231"/>
      <c r="K100" s="230">
        <f>ROUND(E100*J100,2)</f>
        <v>0</v>
      </c>
      <c r="L100" s="230">
        <v>21</v>
      </c>
      <c r="M100" s="230">
        <f>G100*(1+L100/100)</f>
        <v>0</v>
      </c>
      <c r="N100" s="229">
        <v>8.4999999999999995E-4</v>
      </c>
      <c r="O100" s="229">
        <f>ROUND(E100*N100,2)</f>
        <v>0</v>
      </c>
      <c r="P100" s="229">
        <v>0</v>
      </c>
      <c r="Q100" s="229">
        <f>ROUND(E100*P100,2)</f>
        <v>0</v>
      </c>
      <c r="R100" s="230"/>
      <c r="S100" s="230" t="s">
        <v>212</v>
      </c>
      <c r="T100" s="230" t="s">
        <v>213</v>
      </c>
      <c r="U100" s="230">
        <v>0</v>
      </c>
      <c r="V100" s="230">
        <f>ROUND(E100*U100,2)</f>
        <v>0</v>
      </c>
      <c r="W100" s="230"/>
      <c r="X100" s="230" t="s">
        <v>235</v>
      </c>
      <c r="Y100" s="230" t="s">
        <v>152</v>
      </c>
      <c r="Z100" s="210"/>
      <c r="AA100" s="210"/>
      <c r="AB100" s="210"/>
      <c r="AC100" s="210"/>
      <c r="AD100" s="210"/>
      <c r="AE100" s="210"/>
      <c r="AF100" s="210"/>
      <c r="AG100" s="210" t="s">
        <v>236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9">
        <v>76</v>
      </c>
      <c r="B101" s="250" t="s">
        <v>762</v>
      </c>
      <c r="C101" s="258" t="s">
        <v>763</v>
      </c>
      <c r="D101" s="251" t="s">
        <v>199</v>
      </c>
      <c r="E101" s="252">
        <v>2</v>
      </c>
      <c r="F101" s="253"/>
      <c r="G101" s="254">
        <f>ROUND(E101*F101,2)</f>
        <v>0</v>
      </c>
      <c r="H101" s="231"/>
      <c r="I101" s="230">
        <f>ROUND(E101*H101,2)</f>
        <v>0</v>
      </c>
      <c r="J101" s="231"/>
      <c r="K101" s="230">
        <f>ROUND(E101*J101,2)</f>
        <v>0</v>
      </c>
      <c r="L101" s="230">
        <v>21</v>
      </c>
      <c r="M101" s="230">
        <f>G101*(1+L101/100)</f>
        <v>0</v>
      </c>
      <c r="N101" s="229">
        <v>1E-3</v>
      </c>
      <c r="O101" s="229">
        <f>ROUND(E101*N101,2)</f>
        <v>0</v>
      </c>
      <c r="P101" s="229">
        <v>0</v>
      </c>
      <c r="Q101" s="229">
        <f>ROUND(E101*P101,2)</f>
        <v>0</v>
      </c>
      <c r="R101" s="230" t="s">
        <v>234</v>
      </c>
      <c r="S101" s="230" t="s">
        <v>150</v>
      </c>
      <c r="T101" s="230" t="s">
        <v>150</v>
      </c>
      <c r="U101" s="230">
        <v>0</v>
      </c>
      <c r="V101" s="230">
        <f>ROUND(E101*U101,2)</f>
        <v>0</v>
      </c>
      <c r="W101" s="230"/>
      <c r="X101" s="230" t="s">
        <v>235</v>
      </c>
      <c r="Y101" s="230" t="s">
        <v>152</v>
      </c>
      <c r="Z101" s="210"/>
      <c r="AA101" s="210"/>
      <c r="AB101" s="210"/>
      <c r="AC101" s="210"/>
      <c r="AD101" s="210"/>
      <c r="AE101" s="210"/>
      <c r="AF101" s="210"/>
      <c r="AG101" s="210" t="s">
        <v>236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49">
        <v>77</v>
      </c>
      <c r="B102" s="250" t="s">
        <v>764</v>
      </c>
      <c r="C102" s="258" t="s">
        <v>765</v>
      </c>
      <c r="D102" s="251" t="s">
        <v>199</v>
      </c>
      <c r="E102" s="252">
        <v>1</v>
      </c>
      <c r="F102" s="253"/>
      <c r="G102" s="254">
        <f>ROUND(E102*F102,2)</f>
        <v>0</v>
      </c>
      <c r="H102" s="231"/>
      <c r="I102" s="230">
        <f>ROUND(E102*H102,2)</f>
        <v>0</v>
      </c>
      <c r="J102" s="231"/>
      <c r="K102" s="230">
        <f>ROUND(E102*J102,2)</f>
        <v>0</v>
      </c>
      <c r="L102" s="230">
        <v>21</v>
      </c>
      <c r="M102" s="230">
        <f>G102*(1+L102/100)</f>
        <v>0</v>
      </c>
      <c r="N102" s="229">
        <v>2E-3</v>
      </c>
      <c r="O102" s="229">
        <f>ROUND(E102*N102,2)</f>
        <v>0</v>
      </c>
      <c r="P102" s="229">
        <v>0</v>
      </c>
      <c r="Q102" s="229">
        <f>ROUND(E102*P102,2)</f>
        <v>0</v>
      </c>
      <c r="R102" s="230"/>
      <c r="S102" s="230" t="s">
        <v>212</v>
      </c>
      <c r="T102" s="230" t="s">
        <v>213</v>
      </c>
      <c r="U102" s="230">
        <v>0</v>
      </c>
      <c r="V102" s="230">
        <f>ROUND(E102*U102,2)</f>
        <v>0</v>
      </c>
      <c r="W102" s="230"/>
      <c r="X102" s="230" t="s">
        <v>235</v>
      </c>
      <c r="Y102" s="230" t="s">
        <v>152</v>
      </c>
      <c r="Z102" s="210"/>
      <c r="AA102" s="210"/>
      <c r="AB102" s="210"/>
      <c r="AC102" s="210"/>
      <c r="AD102" s="210"/>
      <c r="AE102" s="210"/>
      <c r="AF102" s="210"/>
      <c r="AG102" s="210" t="s">
        <v>236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 x14ac:dyDescent="0.2">
      <c r="A103" s="249">
        <v>78</v>
      </c>
      <c r="B103" s="250" t="s">
        <v>766</v>
      </c>
      <c r="C103" s="258" t="s">
        <v>767</v>
      </c>
      <c r="D103" s="251" t="s">
        <v>199</v>
      </c>
      <c r="E103" s="252">
        <v>1</v>
      </c>
      <c r="F103" s="253"/>
      <c r="G103" s="254">
        <f>ROUND(E103*F103,2)</f>
        <v>0</v>
      </c>
      <c r="H103" s="231"/>
      <c r="I103" s="230">
        <f>ROUND(E103*H103,2)</f>
        <v>0</v>
      </c>
      <c r="J103" s="231"/>
      <c r="K103" s="230">
        <f>ROUND(E103*J103,2)</f>
        <v>0</v>
      </c>
      <c r="L103" s="230">
        <v>21</v>
      </c>
      <c r="M103" s="230">
        <f>G103*(1+L103/100)</f>
        <v>0</v>
      </c>
      <c r="N103" s="229">
        <v>2E-3</v>
      </c>
      <c r="O103" s="229">
        <f>ROUND(E103*N103,2)</f>
        <v>0</v>
      </c>
      <c r="P103" s="229">
        <v>0</v>
      </c>
      <c r="Q103" s="229">
        <f>ROUND(E103*P103,2)</f>
        <v>0</v>
      </c>
      <c r="R103" s="230"/>
      <c r="S103" s="230" t="s">
        <v>212</v>
      </c>
      <c r="T103" s="230" t="s">
        <v>213</v>
      </c>
      <c r="U103" s="230">
        <v>0</v>
      </c>
      <c r="V103" s="230">
        <f>ROUND(E103*U103,2)</f>
        <v>0</v>
      </c>
      <c r="W103" s="230"/>
      <c r="X103" s="230" t="s">
        <v>235</v>
      </c>
      <c r="Y103" s="230" t="s">
        <v>152</v>
      </c>
      <c r="Z103" s="210"/>
      <c r="AA103" s="210"/>
      <c r="AB103" s="210"/>
      <c r="AC103" s="210"/>
      <c r="AD103" s="210"/>
      <c r="AE103" s="210"/>
      <c r="AF103" s="210"/>
      <c r="AG103" s="210" t="s">
        <v>236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22.5" outlineLevel="1" x14ac:dyDescent="0.2">
      <c r="A104" s="249">
        <v>79</v>
      </c>
      <c r="B104" s="250" t="s">
        <v>768</v>
      </c>
      <c r="C104" s="258" t="s">
        <v>769</v>
      </c>
      <c r="D104" s="251" t="s">
        <v>199</v>
      </c>
      <c r="E104" s="252">
        <v>4</v>
      </c>
      <c r="F104" s="253"/>
      <c r="G104" s="254">
        <f>ROUND(E104*F104,2)</f>
        <v>0</v>
      </c>
      <c r="H104" s="231"/>
      <c r="I104" s="230">
        <f>ROUND(E104*H104,2)</f>
        <v>0</v>
      </c>
      <c r="J104" s="231"/>
      <c r="K104" s="230">
        <f>ROUND(E104*J104,2)</f>
        <v>0</v>
      </c>
      <c r="L104" s="230">
        <v>21</v>
      </c>
      <c r="M104" s="230">
        <f>G104*(1+L104/100)</f>
        <v>0</v>
      </c>
      <c r="N104" s="229">
        <v>2E-3</v>
      </c>
      <c r="O104" s="229">
        <f>ROUND(E104*N104,2)</f>
        <v>0.01</v>
      </c>
      <c r="P104" s="229">
        <v>0</v>
      </c>
      <c r="Q104" s="229">
        <f>ROUND(E104*P104,2)</f>
        <v>0</v>
      </c>
      <c r="R104" s="230"/>
      <c r="S104" s="230" t="s">
        <v>212</v>
      </c>
      <c r="T104" s="230" t="s">
        <v>213</v>
      </c>
      <c r="U104" s="230">
        <v>0</v>
      </c>
      <c r="V104" s="230">
        <f>ROUND(E104*U104,2)</f>
        <v>0</v>
      </c>
      <c r="W104" s="230"/>
      <c r="X104" s="230" t="s">
        <v>235</v>
      </c>
      <c r="Y104" s="230" t="s">
        <v>152</v>
      </c>
      <c r="Z104" s="210"/>
      <c r="AA104" s="210"/>
      <c r="AB104" s="210"/>
      <c r="AC104" s="210"/>
      <c r="AD104" s="210"/>
      <c r="AE104" s="210"/>
      <c r="AF104" s="210"/>
      <c r="AG104" s="210" t="s">
        <v>236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ht="22.5" outlineLevel="1" x14ac:dyDescent="0.2">
      <c r="A105" s="249">
        <v>80</v>
      </c>
      <c r="B105" s="250" t="s">
        <v>770</v>
      </c>
      <c r="C105" s="258" t="s">
        <v>771</v>
      </c>
      <c r="D105" s="251" t="s">
        <v>199</v>
      </c>
      <c r="E105" s="252">
        <v>1</v>
      </c>
      <c r="F105" s="253"/>
      <c r="G105" s="254">
        <f>ROUND(E105*F105,2)</f>
        <v>0</v>
      </c>
      <c r="H105" s="231"/>
      <c r="I105" s="230">
        <f>ROUND(E105*H105,2)</f>
        <v>0</v>
      </c>
      <c r="J105" s="231"/>
      <c r="K105" s="230">
        <f>ROUND(E105*J105,2)</f>
        <v>0</v>
      </c>
      <c r="L105" s="230">
        <v>21</v>
      </c>
      <c r="M105" s="230">
        <f>G105*(1+L105/100)</f>
        <v>0</v>
      </c>
      <c r="N105" s="229">
        <v>1.6E-2</v>
      </c>
      <c r="O105" s="229">
        <f>ROUND(E105*N105,2)</f>
        <v>0.02</v>
      </c>
      <c r="P105" s="229">
        <v>0</v>
      </c>
      <c r="Q105" s="229">
        <f>ROUND(E105*P105,2)</f>
        <v>0</v>
      </c>
      <c r="R105" s="230" t="s">
        <v>234</v>
      </c>
      <c r="S105" s="230" t="s">
        <v>150</v>
      </c>
      <c r="T105" s="230" t="s">
        <v>150</v>
      </c>
      <c r="U105" s="230">
        <v>0</v>
      </c>
      <c r="V105" s="230">
        <f>ROUND(E105*U105,2)</f>
        <v>0</v>
      </c>
      <c r="W105" s="230"/>
      <c r="X105" s="230" t="s">
        <v>235</v>
      </c>
      <c r="Y105" s="230" t="s">
        <v>152</v>
      </c>
      <c r="Z105" s="210"/>
      <c r="AA105" s="210"/>
      <c r="AB105" s="210"/>
      <c r="AC105" s="210"/>
      <c r="AD105" s="210"/>
      <c r="AE105" s="210"/>
      <c r="AF105" s="210"/>
      <c r="AG105" s="210" t="s">
        <v>236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22.5" outlineLevel="1" x14ac:dyDescent="0.2">
      <c r="A106" s="249">
        <v>81</v>
      </c>
      <c r="B106" s="250" t="s">
        <v>772</v>
      </c>
      <c r="C106" s="258" t="s">
        <v>773</v>
      </c>
      <c r="D106" s="251" t="s">
        <v>199</v>
      </c>
      <c r="E106" s="252">
        <v>4</v>
      </c>
      <c r="F106" s="253"/>
      <c r="G106" s="254">
        <f>ROUND(E106*F106,2)</f>
        <v>0</v>
      </c>
      <c r="H106" s="231"/>
      <c r="I106" s="230">
        <f>ROUND(E106*H106,2)</f>
        <v>0</v>
      </c>
      <c r="J106" s="231"/>
      <c r="K106" s="230">
        <f>ROUND(E106*J106,2)</f>
        <v>0</v>
      </c>
      <c r="L106" s="230">
        <v>21</v>
      </c>
      <c r="M106" s="230">
        <f>G106*(1+L106/100)</f>
        <v>0</v>
      </c>
      <c r="N106" s="229">
        <v>8.0000000000000002E-3</v>
      </c>
      <c r="O106" s="229">
        <f>ROUND(E106*N106,2)</f>
        <v>0.03</v>
      </c>
      <c r="P106" s="229">
        <v>0</v>
      </c>
      <c r="Q106" s="229">
        <f>ROUND(E106*P106,2)</f>
        <v>0</v>
      </c>
      <c r="R106" s="230" t="s">
        <v>234</v>
      </c>
      <c r="S106" s="230" t="s">
        <v>150</v>
      </c>
      <c r="T106" s="230" t="s">
        <v>150</v>
      </c>
      <c r="U106" s="230">
        <v>0</v>
      </c>
      <c r="V106" s="230">
        <f>ROUND(E106*U106,2)</f>
        <v>0</v>
      </c>
      <c r="W106" s="230"/>
      <c r="X106" s="230" t="s">
        <v>235</v>
      </c>
      <c r="Y106" s="230" t="s">
        <v>152</v>
      </c>
      <c r="Z106" s="210"/>
      <c r="AA106" s="210"/>
      <c r="AB106" s="210"/>
      <c r="AC106" s="210"/>
      <c r="AD106" s="210"/>
      <c r="AE106" s="210"/>
      <c r="AF106" s="210"/>
      <c r="AG106" s="210" t="s">
        <v>236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49">
        <v>82</v>
      </c>
      <c r="B107" s="250" t="s">
        <v>774</v>
      </c>
      <c r="C107" s="258" t="s">
        <v>775</v>
      </c>
      <c r="D107" s="251" t="s">
        <v>191</v>
      </c>
      <c r="E107" s="252">
        <v>0.33884999999999998</v>
      </c>
      <c r="F107" s="253"/>
      <c r="G107" s="254">
        <f>ROUND(E107*F107,2)</f>
        <v>0</v>
      </c>
      <c r="H107" s="231"/>
      <c r="I107" s="230">
        <f>ROUND(E107*H107,2)</f>
        <v>0</v>
      </c>
      <c r="J107" s="231"/>
      <c r="K107" s="230">
        <f>ROUND(E107*J107,2)</f>
        <v>0</v>
      </c>
      <c r="L107" s="230">
        <v>21</v>
      </c>
      <c r="M107" s="230">
        <f>G107*(1+L107/100)</f>
        <v>0</v>
      </c>
      <c r="N107" s="229">
        <v>0</v>
      </c>
      <c r="O107" s="229">
        <f>ROUND(E107*N107,2)</f>
        <v>0</v>
      </c>
      <c r="P107" s="229">
        <v>0</v>
      </c>
      <c r="Q107" s="229">
        <f>ROUND(E107*P107,2)</f>
        <v>0</v>
      </c>
      <c r="R107" s="230"/>
      <c r="S107" s="230" t="s">
        <v>150</v>
      </c>
      <c r="T107" s="230" t="s">
        <v>150</v>
      </c>
      <c r="U107" s="230">
        <v>1.5169999999999999</v>
      </c>
      <c r="V107" s="230">
        <f>ROUND(E107*U107,2)</f>
        <v>0.51</v>
      </c>
      <c r="W107" s="230"/>
      <c r="X107" s="230" t="s">
        <v>425</v>
      </c>
      <c r="Y107" s="230" t="s">
        <v>152</v>
      </c>
      <c r="Z107" s="210"/>
      <c r="AA107" s="210"/>
      <c r="AB107" s="210"/>
      <c r="AC107" s="210"/>
      <c r="AD107" s="210"/>
      <c r="AE107" s="210"/>
      <c r="AF107" s="210"/>
      <c r="AG107" s="210" t="s">
        <v>426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x14ac:dyDescent="0.2">
      <c r="A108" s="236" t="s">
        <v>145</v>
      </c>
      <c r="B108" s="237" t="s">
        <v>94</v>
      </c>
      <c r="C108" s="255" t="s">
        <v>95</v>
      </c>
      <c r="D108" s="238"/>
      <c r="E108" s="239"/>
      <c r="F108" s="240"/>
      <c r="G108" s="241">
        <f>SUMIF(AG109:AG113,"&lt;&gt;NOR",G109:G113)</f>
        <v>0</v>
      </c>
      <c r="H108" s="235"/>
      <c r="I108" s="235">
        <f>SUM(I109:I113)</f>
        <v>0</v>
      </c>
      <c r="J108" s="235"/>
      <c r="K108" s="235">
        <f>SUM(K109:K113)</f>
        <v>0</v>
      </c>
      <c r="L108" s="235"/>
      <c r="M108" s="235">
        <f>SUM(M109:M113)</f>
        <v>0</v>
      </c>
      <c r="N108" s="234"/>
      <c r="O108" s="234">
        <f>SUM(O109:O113)</f>
        <v>7.0000000000000007E-2</v>
      </c>
      <c r="P108" s="234"/>
      <c r="Q108" s="234">
        <f>SUM(Q109:Q113)</f>
        <v>0</v>
      </c>
      <c r="R108" s="235"/>
      <c r="S108" s="235"/>
      <c r="T108" s="235"/>
      <c r="U108" s="235"/>
      <c r="V108" s="235">
        <f>SUM(V109:V113)</f>
        <v>12.780000000000001</v>
      </c>
      <c r="W108" s="235"/>
      <c r="X108" s="235"/>
      <c r="Y108" s="235"/>
      <c r="AG108" t="s">
        <v>146</v>
      </c>
    </row>
    <row r="109" spans="1:60" outlineLevel="1" x14ac:dyDescent="0.2">
      <c r="A109" s="249">
        <v>83</v>
      </c>
      <c r="B109" s="250" t="s">
        <v>776</v>
      </c>
      <c r="C109" s="258" t="s">
        <v>777</v>
      </c>
      <c r="D109" s="251" t="s">
        <v>464</v>
      </c>
      <c r="E109" s="252">
        <v>5</v>
      </c>
      <c r="F109" s="253"/>
      <c r="G109" s="254">
        <f>ROUND(E109*F109,2)</f>
        <v>0</v>
      </c>
      <c r="H109" s="231"/>
      <c r="I109" s="230">
        <f>ROUND(E109*H109,2)</f>
        <v>0</v>
      </c>
      <c r="J109" s="231"/>
      <c r="K109" s="230">
        <f>ROUND(E109*J109,2)</f>
        <v>0</v>
      </c>
      <c r="L109" s="230">
        <v>21</v>
      </c>
      <c r="M109" s="230">
        <f>G109*(1+L109/100)</f>
        <v>0</v>
      </c>
      <c r="N109" s="229">
        <v>8.9999999999999993E-3</v>
      </c>
      <c r="O109" s="229">
        <f>ROUND(E109*N109,2)</f>
        <v>0.05</v>
      </c>
      <c r="P109" s="229">
        <v>0</v>
      </c>
      <c r="Q109" s="229">
        <f>ROUND(E109*P109,2)</f>
        <v>0</v>
      </c>
      <c r="R109" s="230"/>
      <c r="S109" s="230" t="s">
        <v>150</v>
      </c>
      <c r="T109" s="230" t="s">
        <v>150</v>
      </c>
      <c r="U109" s="230">
        <v>1.77</v>
      </c>
      <c r="V109" s="230">
        <f>ROUND(E109*U109,2)</f>
        <v>8.85</v>
      </c>
      <c r="W109" s="230"/>
      <c r="X109" s="230" t="s">
        <v>151</v>
      </c>
      <c r="Y109" s="230" t="s">
        <v>152</v>
      </c>
      <c r="Z109" s="210"/>
      <c r="AA109" s="210"/>
      <c r="AB109" s="210"/>
      <c r="AC109" s="210"/>
      <c r="AD109" s="210"/>
      <c r="AE109" s="210"/>
      <c r="AF109" s="210"/>
      <c r="AG109" s="210" t="s">
        <v>153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49">
        <v>84</v>
      </c>
      <c r="B110" s="250" t="s">
        <v>778</v>
      </c>
      <c r="C110" s="258" t="s">
        <v>779</v>
      </c>
      <c r="D110" s="251" t="s">
        <v>464</v>
      </c>
      <c r="E110" s="252">
        <v>1</v>
      </c>
      <c r="F110" s="253"/>
      <c r="G110" s="254">
        <f>ROUND(E110*F110,2)</f>
        <v>0</v>
      </c>
      <c r="H110" s="231"/>
      <c r="I110" s="230">
        <f>ROUND(E110*H110,2)</f>
        <v>0</v>
      </c>
      <c r="J110" s="231"/>
      <c r="K110" s="230">
        <f>ROUND(E110*J110,2)</f>
        <v>0</v>
      </c>
      <c r="L110" s="230">
        <v>21</v>
      </c>
      <c r="M110" s="230">
        <f>G110*(1+L110/100)</f>
        <v>0</v>
      </c>
      <c r="N110" s="229">
        <v>1.4500000000000001E-2</v>
      </c>
      <c r="O110" s="229">
        <f>ROUND(E110*N110,2)</f>
        <v>0.01</v>
      </c>
      <c r="P110" s="229">
        <v>0</v>
      </c>
      <c r="Q110" s="229">
        <f>ROUND(E110*P110,2)</f>
        <v>0</v>
      </c>
      <c r="R110" s="230"/>
      <c r="S110" s="230" t="s">
        <v>150</v>
      </c>
      <c r="T110" s="230" t="s">
        <v>150</v>
      </c>
      <c r="U110" s="230">
        <v>1.9</v>
      </c>
      <c r="V110" s="230">
        <f>ROUND(E110*U110,2)</f>
        <v>1.9</v>
      </c>
      <c r="W110" s="230"/>
      <c r="X110" s="230" t="s">
        <v>151</v>
      </c>
      <c r="Y110" s="230" t="s">
        <v>152</v>
      </c>
      <c r="Z110" s="210"/>
      <c r="AA110" s="210"/>
      <c r="AB110" s="210"/>
      <c r="AC110" s="210"/>
      <c r="AD110" s="210"/>
      <c r="AE110" s="210"/>
      <c r="AF110" s="210"/>
      <c r="AG110" s="210" t="s">
        <v>153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49">
        <v>85</v>
      </c>
      <c r="B111" s="250" t="s">
        <v>780</v>
      </c>
      <c r="C111" s="258" t="s">
        <v>781</v>
      </c>
      <c r="D111" s="251" t="s">
        <v>464</v>
      </c>
      <c r="E111" s="252">
        <v>1</v>
      </c>
      <c r="F111" s="253"/>
      <c r="G111" s="254">
        <f>ROUND(E111*F111,2)</f>
        <v>0</v>
      </c>
      <c r="H111" s="231"/>
      <c r="I111" s="230">
        <f>ROUND(E111*H111,2)</f>
        <v>0</v>
      </c>
      <c r="J111" s="231"/>
      <c r="K111" s="230">
        <f>ROUND(E111*J111,2)</f>
        <v>0</v>
      </c>
      <c r="L111" s="230">
        <v>21</v>
      </c>
      <c r="M111" s="230">
        <f>G111*(1+L111/100)</f>
        <v>0</v>
      </c>
      <c r="N111" s="229">
        <v>1.4500000000000001E-2</v>
      </c>
      <c r="O111" s="229">
        <f>ROUND(E111*N111,2)</f>
        <v>0.01</v>
      </c>
      <c r="P111" s="229">
        <v>0</v>
      </c>
      <c r="Q111" s="229">
        <f>ROUND(E111*P111,2)</f>
        <v>0</v>
      </c>
      <c r="R111" s="230"/>
      <c r="S111" s="230" t="s">
        <v>212</v>
      </c>
      <c r="T111" s="230" t="s">
        <v>213</v>
      </c>
      <c r="U111" s="230">
        <v>1.9</v>
      </c>
      <c r="V111" s="230">
        <f>ROUND(E111*U111,2)</f>
        <v>1.9</v>
      </c>
      <c r="W111" s="230"/>
      <c r="X111" s="230" t="s">
        <v>151</v>
      </c>
      <c r="Y111" s="230" t="s">
        <v>152</v>
      </c>
      <c r="Z111" s="210"/>
      <c r="AA111" s="210"/>
      <c r="AB111" s="210"/>
      <c r="AC111" s="210"/>
      <c r="AD111" s="210"/>
      <c r="AE111" s="210"/>
      <c r="AF111" s="210"/>
      <c r="AG111" s="210" t="s">
        <v>153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 x14ac:dyDescent="0.2">
      <c r="A112" s="249">
        <v>86</v>
      </c>
      <c r="B112" s="250" t="s">
        <v>782</v>
      </c>
      <c r="C112" s="258" t="s">
        <v>783</v>
      </c>
      <c r="D112" s="251" t="s">
        <v>199</v>
      </c>
      <c r="E112" s="252">
        <v>7</v>
      </c>
      <c r="F112" s="253"/>
      <c r="G112" s="254">
        <f>ROUND(E112*F112,2)</f>
        <v>0</v>
      </c>
      <c r="H112" s="231"/>
      <c r="I112" s="230">
        <f>ROUND(E112*H112,2)</f>
        <v>0</v>
      </c>
      <c r="J112" s="231"/>
      <c r="K112" s="230">
        <f>ROUND(E112*J112,2)</f>
        <v>0</v>
      </c>
      <c r="L112" s="230">
        <v>21</v>
      </c>
      <c r="M112" s="230">
        <f>G112*(1+L112/100)</f>
        <v>0</v>
      </c>
      <c r="N112" s="229">
        <v>3.8999999999999999E-4</v>
      </c>
      <c r="O112" s="229">
        <f>ROUND(E112*N112,2)</f>
        <v>0</v>
      </c>
      <c r="P112" s="229">
        <v>0</v>
      </c>
      <c r="Q112" s="229">
        <f>ROUND(E112*P112,2)</f>
        <v>0</v>
      </c>
      <c r="R112" s="230" t="s">
        <v>234</v>
      </c>
      <c r="S112" s="230" t="s">
        <v>150</v>
      </c>
      <c r="T112" s="230" t="s">
        <v>150</v>
      </c>
      <c r="U112" s="230">
        <v>0</v>
      </c>
      <c r="V112" s="230">
        <f>ROUND(E112*U112,2)</f>
        <v>0</v>
      </c>
      <c r="W112" s="230"/>
      <c r="X112" s="230" t="s">
        <v>235</v>
      </c>
      <c r="Y112" s="230" t="s">
        <v>152</v>
      </c>
      <c r="Z112" s="210"/>
      <c r="AA112" s="210"/>
      <c r="AB112" s="210"/>
      <c r="AC112" s="210"/>
      <c r="AD112" s="210"/>
      <c r="AE112" s="210"/>
      <c r="AF112" s="210"/>
      <c r="AG112" s="210" t="s">
        <v>236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49">
        <v>87</v>
      </c>
      <c r="B113" s="250" t="s">
        <v>784</v>
      </c>
      <c r="C113" s="258" t="s">
        <v>785</v>
      </c>
      <c r="D113" s="251" t="s">
        <v>191</v>
      </c>
      <c r="E113" s="252">
        <v>7.6730000000000007E-2</v>
      </c>
      <c r="F113" s="253"/>
      <c r="G113" s="254">
        <f>ROUND(E113*F113,2)</f>
        <v>0</v>
      </c>
      <c r="H113" s="231"/>
      <c r="I113" s="230">
        <f>ROUND(E113*H113,2)</f>
        <v>0</v>
      </c>
      <c r="J113" s="231"/>
      <c r="K113" s="230">
        <f>ROUND(E113*J113,2)</f>
        <v>0</v>
      </c>
      <c r="L113" s="230">
        <v>21</v>
      </c>
      <c r="M113" s="230">
        <f>G113*(1+L113/100)</f>
        <v>0</v>
      </c>
      <c r="N113" s="229">
        <v>0</v>
      </c>
      <c r="O113" s="229">
        <f>ROUND(E113*N113,2)</f>
        <v>0</v>
      </c>
      <c r="P113" s="229">
        <v>0</v>
      </c>
      <c r="Q113" s="229">
        <f>ROUND(E113*P113,2)</f>
        <v>0</v>
      </c>
      <c r="R113" s="230"/>
      <c r="S113" s="230" t="s">
        <v>150</v>
      </c>
      <c r="T113" s="230" t="s">
        <v>150</v>
      </c>
      <c r="U113" s="230">
        <v>1.667</v>
      </c>
      <c r="V113" s="230">
        <f>ROUND(E113*U113,2)</f>
        <v>0.13</v>
      </c>
      <c r="W113" s="230"/>
      <c r="X113" s="230" t="s">
        <v>425</v>
      </c>
      <c r="Y113" s="230" t="s">
        <v>152</v>
      </c>
      <c r="Z113" s="210"/>
      <c r="AA113" s="210"/>
      <c r="AB113" s="210"/>
      <c r="AC113" s="210"/>
      <c r="AD113" s="210"/>
      <c r="AE113" s="210"/>
      <c r="AF113" s="210"/>
      <c r="AG113" s="210" t="s">
        <v>426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x14ac:dyDescent="0.2">
      <c r="A114" s="236" t="s">
        <v>145</v>
      </c>
      <c r="B114" s="237" t="s">
        <v>96</v>
      </c>
      <c r="C114" s="255" t="s">
        <v>97</v>
      </c>
      <c r="D114" s="238"/>
      <c r="E114" s="239"/>
      <c r="F114" s="240"/>
      <c r="G114" s="241">
        <f>SUMIF(AG115:AG115,"&lt;&gt;NOR",G115:G115)</f>
        <v>0</v>
      </c>
      <c r="H114" s="235"/>
      <c r="I114" s="235">
        <f>SUM(I115:I115)</f>
        <v>0</v>
      </c>
      <c r="J114" s="235"/>
      <c r="K114" s="235">
        <f>SUM(K115:K115)</f>
        <v>0</v>
      </c>
      <c r="L114" s="235"/>
      <c r="M114" s="235">
        <f>SUM(M115:M115)</f>
        <v>0</v>
      </c>
      <c r="N114" s="234"/>
      <c r="O114" s="234">
        <f>SUM(O115:O115)</f>
        <v>0</v>
      </c>
      <c r="P114" s="234"/>
      <c r="Q114" s="234">
        <f>SUM(Q115:Q115)</f>
        <v>0</v>
      </c>
      <c r="R114" s="235"/>
      <c r="S114" s="235"/>
      <c r="T114" s="235"/>
      <c r="U114" s="235"/>
      <c r="V114" s="235">
        <f>SUM(V115:V115)</f>
        <v>0</v>
      </c>
      <c r="W114" s="235"/>
      <c r="X114" s="235"/>
      <c r="Y114" s="235"/>
      <c r="AG114" t="s">
        <v>146</v>
      </c>
    </row>
    <row r="115" spans="1:60" ht="45" outlineLevel="1" x14ac:dyDescent="0.2">
      <c r="A115" s="249">
        <v>88</v>
      </c>
      <c r="B115" s="250" t="s">
        <v>786</v>
      </c>
      <c r="C115" s="258" t="s">
        <v>787</v>
      </c>
      <c r="D115" s="251" t="s">
        <v>788</v>
      </c>
      <c r="E115" s="252">
        <v>1</v>
      </c>
      <c r="F115" s="253"/>
      <c r="G115" s="254">
        <f>ROUND(E115*F115,2)</f>
        <v>0</v>
      </c>
      <c r="H115" s="231"/>
      <c r="I115" s="230">
        <f>ROUND(E115*H115,2)</f>
        <v>0</v>
      </c>
      <c r="J115" s="231"/>
      <c r="K115" s="230">
        <f>ROUND(E115*J115,2)</f>
        <v>0</v>
      </c>
      <c r="L115" s="230">
        <v>21</v>
      </c>
      <c r="M115" s="230">
        <f>G115*(1+L115/100)</f>
        <v>0</v>
      </c>
      <c r="N115" s="229">
        <v>0</v>
      </c>
      <c r="O115" s="229">
        <f>ROUND(E115*N115,2)</f>
        <v>0</v>
      </c>
      <c r="P115" s="229">
        <v>0</v>
      </c>
      <c r="Q115" s="229">
        <f>ROUND(E115*P115,2)</f>
        <v>0</v>
      </c>
      <c r="R115" s="230"/>
      <c r="S115" s="230" t="s">
        <v>212</v>
      </c>
      <c r="T115" s="230" t="s">
        <v>213</v>
      </c>
      <c r="U115" s="230">
        <v>0</v>
      </c>
      <c r="V115" s="230">
        <f>ROUND(E115*U115,2)</f>
        <v>0</v>
      </c>
      <c r="W115" s="230"/>
      <c r="X115" s="230" t="s">
        <v>151</v>
      </c>
      <c r="Y115" s="230" t="s">
        <v>152</v>
      </c>
      <c r="Z115" s="210"/>
      <c r="AA115" s="210"/>
      <c r="AB115" s="210"/>
      <c r="AC115" s="210"/>
      <c r="AD115" s="210"/>
      <c r="AE115" s="210"/>
      <c r="AF115" s="210"/>
      <c r="AG115" s="210" t="s">
        <v>153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x14ac:dyDescent="0.2">
      <c r="A116" s="236" t="s">
        <v>145</v>
      </c>
      <c r="B116" s="237" t="s">
        <v>102</v>
      </c>
      <c r="C116" s="255" t="s">
        <v>103</v>
      </c>
      <c r="D116" s="238"/>
      <c r="E116" s="239"/>
      <c r="F116" s="240"/>
      <c r="G116" s="241">
        <f>SUMIF(AG117:AG119,"&lt;&gt;NOR",G117:G119)</f>
        <v>0</v>
      </c>
      <c r="H116" s="235"/>
      <c r="I116" s="235">
        <f>SUM(I117:I119)</f>
        <v>0</v>
      </c>
      <c r="J116" s="235"/>
      <c r="K116" s="235">
        <f>SUM(K117:K119)</f>
        <v>0</v>
      </c>
      <c r="L116" s="235"/>
      <c r="M116" s="235">
        <f>SUM(M117:M119)</f>
        <v>0</v>
      </c>
      <c r="N116" s="234"/>
      <c r="O116" s="234">
        <f>SUM(O117:O119)</f>
        <v>0</v>
      </c>
      <c r="P116" s="234"/>
      <c r="Q116" s="234">
        <f>SUM(Q117:Q119)</f>
        <v>0</v>
      </c>
      <c r="R116" s="235"/>
      <c r="S116" s="235"/>
      <c r="T116" s="235"/>
      <c r="U116" s="235"/>
      <c r="V116" s="235">
        <f>SUM(V117:V119)</f>
        <v>3.51</v>
      </c>
      <c r="W116" s="235"/>
      <c r="X116" s="235"/>
      <c r="Y116" s="235"/>
      <c r="AG116" t="s">
        <v>146</v>
      </c>
    </row>
    <row r="117" spans="1:60" outlineLevel="1" x14ac:dyDescent="0.2">
      <c r="A117" s="243">
        <v>89</v>
      </c>
      <c r="B117" s="244" t="s">
        <v>789</v>
      </c>
      <c r="C117" s="256" t="s">
        <v>790</v>
      </c>
      <c r="D117" s="245" t="s">
        <v>179</v>
      </c>
      <c r="E117" s="246">
        <v>2.5</v>
      </c>
      <c r="F117" s="247"/>
      <c r="G117" s="248">
        <f>ROUND(E117*F117,2)</f>
        <v>0</v>
      </c>
      <c r="H117" s="231"/>
      <c r="I117" s="230">
        <f>ROUND(E117*H117,2)</f>
        <v>0</v>
      </c>
      <c r="J117" s="231"/>
      <c r="K117" s="230">
        <f>ROUND(E117*J117,2)</f>
        <v>0</v>
      </c>
      <c r="L117" s="230">
        <v>21</v>
      </c>
      <c r="M117" s="230">
        <f>G117*(1+L117/100)</f>
        <v>0</v>
      </c>
      <c r="N117" s="229">
        <v>3.0000000000000001E-5</v>
      </c>
      <c r="O117" s="229">
        <f>ROUND(E117*N117,2)</f>
        <v>0</v>
      </c>
      <c r="P117" s="229">
        <v>0</v>
      </c>
      <c r="Q117" s="229">
        <f>ROUND(E117*P117,2)</f>
        <v>0</v>
      </c>
      <c r="R117" s="230"/>
      <c r="S117" s="230" t="s">
        <v>150</v>
      </c>
      <c r="T117" s="230" t="s">
        <v>150</v>
      </c>
      <c r="U117" s="230">
        <v>0.99299999999999999</v>
      </c>
      <c r="V117" s="230">
        <f>ROUND(E117*U117,2)</f>
        <v>2.48</v>
      </c>
      <c r="W117" s="230"/>
      <c r="X117" s="230" t="s">
        <v>151</v>
      </c>
      <c r="Y117" s="230" t="s">
        <v>152</v>
      </c>
      <c r="Z117" s="210"/>
      <c r="AA117" s="210"/>
      <c r="AB117" s="210"/>
      <c r="AC117" s="210"/>
      <c r="AD117" s="210"/>
      <c r="AE117" s="210"/>
      <c r="AF117" s="210"/>
      <c r="AG117" s="210" t="s">
        <v>153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2" x14ac:dyDescent="0.2">
      <c r="A118" s="227"/>
      <c r="B118" s="228"/>
      <c r="C118" s="257" t="s">
        <v>791</v>
      </c>
      <c r="D118" s="232"/>
      <c r="E118" s="233">
        <v>2.5</v>
      </c>
      <c r="F118" s="230"/>
      <c r="G118" s="230"/>
      <c r="H118" s="230"/>
      <c r="I118" s="230"/>
      <c r="J118" s="230"/>
      <c r="K118" s="230"/>
      <c r="L118" s="230"/>
      <c r="M118" s="230"/>
      <c r="N118" s="229"/>
      <c r="O118" s="229"/>
      <c r="P118" s="229"/>
      <c r="Q118" s="229"/>
      <c r="R118" s="230"/>
      <c r="S118" s="230"/>
      <c r="T118" s="230"/>
      <c r="U118" s="230"/>
      <c r="V118" s="230"/>
      <c r="W118" s="230"/>
      <c r="X118" s="230"/>
      <c r="Y118" s="230"/>
      <c r="Z118" s="210"/>
      <c r="AA118" s="210"/>
      <c r="AB118" s="210"/>
      <c r="AC118" s="210"/>
      <c r="AD118" s="210"/>
      <c r="AE118" s="210"/>
      <c r="AF118" s="210"/>
      <c r="AG118" s="210" t="s">
        <v>155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49">
        <v>90</v>
      </c>
      <c r="B119" s="250" t="s">
        <v>792</v>
      </c>
      <c r="C119" s="258" t="s">
        <v>793</v>
      </c>
      <c r="D119" s="251" t="s">
        <v>179</v>
      </c>
      <c r="E119" s="252">
        <v>2.5</v>
      </c>
      <c r="F119" s="253"/>
      <c r="G119" s="254">
        <f>ROUND(E119*F119,2)</f>
        <v>0</v>
      </c>
      <c r="H119" s="231"/>
      <c r="I119" s="230">
        <f>ROUND(E119*H119,2)</f>
        <v>0</v>
      </c>
      <c r="J119" s="231"/>
      <c r="K119" s="230">
        <f>ROUND(E119*J119,2)</f>
        <v>0</v>
      </c>
      <c r="L119" s="230">
        <v>21</v>
      </c>
      <c r="M119" s="230">
        <f>G119*(1+L119/100)</f>
        <v>0</v>
      </c>
      <c r="N119" s="229">
        <v>0</v>
      </c>
      <c r="O119" s="229">
        <f>ROUND(E119*N119,2)</f>
        <v>0</v>
      </c>
      <c r="P119" s="229">
        <v>0</v>
      </c>
      <c r="Q119" s="229">
        <f>ROUND(E119*P119,2)</f>
        <v>0</v>
      </c>
      <c r="R119" s="230"/>
      <c r="S119" s="230" t="s">
        <v>150</v>
      </c>
      <c r="T119" s="230" t="s">
        <v>150</v>
      </c>
      <c r="U119" s="230">
        <v>0.41</v>
      </c>
      <c r="V119" s="230">
        <f>ROUND(E119*U119,2)</f>
        <v>1.03</v>
      </c>
      <c r="W119" s="230"/>
      <c r="X119" s="230" t="s">
        <v>151</v>
      </c>
      <c r="Y119" s="230" t="s">
        <v>152</v>
      </c>
      <c r="Z119" s="210"/>
      <c r="AA119" s="210"/>
      <c r="AB119" s="210"/>
      <c r="AC119" s="210"/>
      <c r="AD119" s="210"/>
      <c r="AE119" s="210"/>
      <c r="AF119" s="210"/>
      <c r="AG119" s="210" t="s">
        <v>153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x14ac:dyDescent="0.2">
      <c r="A120" s="236" t="s">
        <v>145</v>
      </c>
      <c r="B120" s="237" t="s">
        <v>112</v>
      </c>
      <c r="C120" s="255" t="s">
        <v>113</v>
      </c>
      <c r="D120" s="238"/>
      <c r="E120" s="239"/>
      <c r="F120" s="240"/>
      <c r="G120" s="241">
        <f>SUMIF(AG121:AG121,"&lt;&gt;NOR",G121:G121)</f>
        <v>0</v>
      </c>
      <c r="H120" s="235"/>
      <c r="I120" s="235">
        <f>SUM(I121:I121)</f>
        <v>0</v>
      </c>
      <c r="J120" s="235"/>
      <c r="K120" s="235">
        <f>SUM(K121:K121)</f>
        <v>0</v>
      </c>
      <c r="L120" s="235"/>
      <c r="M120" s="235">
        <f>SUM(M121:M121)</f>
        <v>0</v>
      </c>
      <c r="N120" s="234"/>
      <c r="O120" s="234">
        <f>SUM(O121:O121)</f>
        <v>0</v>
      </c>
      <c r="P120" s="234"/>
      <c r="Q120" s="234">
        <f>SUM(Q121:Q121)</f>
        <v>0</v>
      </c>
      <c r="R120" s="235"/>
      <c r="S120" s="235"/>
      <c r="T120" s="235"/>
      <c r="U120" s="235"/>
      <c r="V120" s="235">
        <f>SUM(V121:V121)</f>
        <v>0</v>
      </c>
      <c r="W120" s="235"/>
      <c r="X120" s="235"/>
      <c r="Y120" s="235"/>
      <c r="AG120" t="s">
        <v>146</v>
      </c>
    </row>
    <row r="121" spans="1:60" ht="22.5" outlineLevel="1" x14ac:dyDescent="0.2">
      <c r="A121" s="243">
        <v>91</v>
      </c>
      <c r="B121" s="244" t="s">
        <v>794</v>
      </c>
      <c r="C121" s="256" t="s">
        <v>795</v>
      </c>
      <c r="D121" s="245" t="s">
        <v>788</v>
      </c>
      <c r="E121" s="246">
        <v>3</v>
      </c>
      <c r="F121" s="247"/>
      <c r="G121" s="248">
        <f>ROUND(E121*F121,2)</f>
        <v>0</v>
      </c>
      <c r="H121" s="231"/>
      <c r="I121" s="230">
        <f>ROUND(E121*H121,2)</f>
        <v>0</v>
      </c>
      <c r="J121" s="231"/>
      <c r="K121" s="230">
        <f>ROUND(E121*J121,2)</f>
        <v>0</v>
      </c>
      <c r="L121" s="230">
        <v>21</v>
      </c>
      <c r="M121" s="230">
        <f>G121*(1+L121/100)</f>
        <v>0</v>
      </c>
      <c r="N121" s="229">
        <v>0</v>
      </c>
      <c r="O121" s="229">
        <f>ROUND(E121*N121,2)</f>
        <v>0</v>
      </c>
      <c r="P121" s="229">
        <v>0</v>
      </c>
      <c r="Q121" s="229">
        <f>ROUND(E121*P121,2)</f>
        <v>0</v>
      </c>
      <c r="R121" s="230"/>
      <c r="S121" s="230" t="s">
        <v>212</v>
      </c>
      <c r="T121" s="230" t="s">
        <v>213</v>
      </c>
      <c r="U121" s="230">
        <v>0</v>
      </c>
      <c r="V121" s="230">
        <f>ROUND(E121*U121,2)</f>
        <v>0</v>
      </c>
      <c r="W121" s="230"/>
      <c r="X121" s="230" t="s">
        <v>151</v>
      </c>
      <c r="Y121" s="230" t="s">
        <v>152</v>
      </c>
      <c r="Z121" s="210"/>
      <c r="AA121" s="210"/>
      <c r="AB121" s="210"/>
      <c r="AC121" s="210"/>
      <c r="AD121" s="210"/>
      <c r="AE121" s="210"/>
      <c r="AF121" s="210"/>
      <c r="AG121" s="210" t="s">
        <v>153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x14ac:dyDescent="0.2">
      <c r="A122" s="3"/>
      <c r="B122" s="4"/>
      <c r="C122" s="259"/>
      <c r="D122" s="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AE122">
        <v>15</v>
      </c>
      <c r="AF122">
        <v>21</v>
      </c>
      <c r="AG122" t="s">
        <v>131</v>
      </c>
    </row>
    <row r="123" spans="1:60" x14ac:dyDescent="0.2">
      <c r="A123" s="213"/>
      <c r="B123" s="214" t="s">
        <v>31</v>
      </c>
      <c r="C123" s="260"/>
      <c r="D123" s="215"/>
      <c r="E123" s="216"/>
      <c r="F123" s="216"/>
      <c r="G123" s="242">
        <f>G8+G26+G29+G32+G34+G36+G38+G57+G78+G108+G114+G116+G120</f>
        <v>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AE123">
        <f>SUMIF(L7:L121,AE122,G7:G121)</f>
        <v>0</v>
      </c>
      <c r="AF123">
        <f>SUMIF(L7:L121,AF122,G7:G121)</f>
        <v>0</v>
      </c>
      <c r="AG123" t="s">
        <v>614</v>
      </c>
    </row>
    <row r="124" spans="1:60" x14ac:dyDescent="0.2">
      <c r="A124" s="3"/>
      <c r="B124" s="4"/>
      <c r="C124" s="259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60" x14ac:dyDescent="0.2">
      <c r="A125" s="3"/>
      <c r="B125" s="4"/>
      <c r="C125" s="259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60" x14ac:dyDescent="0.2">
      <c r="A126" s="217" t="s">
        <v>615</v>
      </c>
      <c r="B126" s="217"/>
      <c r="C126" s="261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60" x14ac:dyDescent="0.2">
      <c r="A127" s="218"/>
      <c r="B127" s="219"/>
      <c r="C127" s="262"/>
      <c r="D127" s="219"/>
      <c r="E127" s="219"/>
      <c r="F127" s="219"/>
      <c r="G127" s="220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AG127" t="s">
        <v>616</v>
      </c>
    </row>
    <row r="128" spans="1:60" x14ac:dyDescent="0.2">
      <c r="A128" s="221"/>
      <c r="B128" s="222"/>
      <c r="C128" s="263"/>
      <c r="D128" s="222"/>
      <c r="E128" s="222"/>
      <c r="F128" s="222"/>
      <c r="G128" s="22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33" x14ac:dyDescent="0.2">
      <c r="A129" s="221"/>
      <c r="B129" s="222"/>
      <c r="C129" s="263"/>
      <c r="D129" s="222"/>
      <c r="E129" s="222"/>
      <c r="F129" s="222"/>
      <c r="G129" s="22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">
      <c r="A130" s="221"/>
      <c r="B130" s="222"/>
      <c r="C130" s="263"/>
      <c r="D130" s="222"/>
      <c r="E130" s="222"/>
      <c r="F130" s="222"/>
      <c r="G130" s="22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33" x14ac:dyDescent="0.2">
      <c r="A131" s="224"/>
      <c r="B131" s="225"/>
      <c r="C131" s="264"/>
      <c r="D131" s="225"/>
      <c r="E131" s="225"/>
      <c r="F131" s="225"/>
      <c r="G131" s="22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">
      <c r="A132" s="3"/>
      <c r="B132" s="4"/>
      <c r="C132" s="259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">
      <c r="C133" s="265"/>
      <c r="D133" s="10"/>
      <c r="AG133" t="s">
        <v>617</v>
      </c>
    </row>
    <row r="134" spans="1:33" x14ac:dyDescent="0.2">
      <c r="D134" s="10"/>
    </row>
    <row r="135" spans="1:33" x14ac:dyDescent="0.2">
      <c r="D135" s="10"/>
    </row>
    <row r="136" spans="1:33" x14ac:dyDescent="0.2">
      <c r="D136" s="10"/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126:C126"/>
    <mergeCell ref="A127:G131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1 Pol</vt:lpstr>
      <vt:lpstr>02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'02 1 Pol'!Názvy_tisku</vt:lpstr>
      <vt:lpstr>oadresa</vt:lpstr>
      <vt:lpstr>Stavba!Objednatel</vt:lpstr>
      <vt:lpstr>Stavba!Objekt</vt:lpstr>
      <vt:lpstr>'01 1 Pol'!Oblast_tisku</vt:lpstr>
      <vt:lpstr>'02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2019-03-19T12:27:02Z</cp:lastPrinted>
  <dcterms:created xsi:type="dcterms:W3CDTF">2009-04-08T07:15:50Z</dcterms:created>
  <dcterms:modified xsi:type="dcterms:W3CDTF">2023-08-03T12:15:42Z</dcterms:modified>
</cp:coreProperties>
</file>