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dotace pro OU_zpravy\2023\MPSV_MoFond_nova MŠ\4. Veřejná zakázka\VZ2 - gastro\"/>
    </mc:Choice>
  </mc:AlternateContent>
  <xr:revisionPtr revIDLastSave="0" documentId="8_{94A03F05-DE5B-4255-8BD6-E5B35D54EB80}" xr6:coauthVersionLast="47" xr6:coauthVersionMax="47" xr10:uidLastSave="{00000000-0000-0000-0000-000000000000}"/>
  <bookViews>
    <workbookView xWindow="2505" yWindow="0" windowWidth="26430" windowHeight="15480" activeTab="1" xr2:uid="{00000000-000D-0000-FFFF-FFFF00000000}"/>
  </bookViews>
  <sheets>
    <sheet name="Rekapitulace stavby" sheetId="1" r:id="rId1"/>
    <sheet name="SO12 - Gastroprovoz - Mat..." sheetId="13" r:id="rId2"/>
    <sheet name="Pokyny pro vyplnění" sheetId="19" r:id="rId3"/>
  </sheets>
  <definedNames>
    <definedName name="_xlnm._FilterDatabase" localSheetId="1" hidden="1">'SO12 - Gastroprovoz - Mat...'!$C$79:$K$135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1" i="1" l="1"/>
  <c r="BC68" i="1"/>
  <c r="BK134" i="13"/>
  <c r="BI134" i="13"/>
  <c r="BH134" i="13"/>
  <c r="BG134" i="13"/>
  <c r="BF134" i="13"/>
  <c r="T134" i="13"/>
  <c r="R134" i="13"/>
  <c r="P134" i="13"/>
  <c r="J134" i="13"/>
  <c r="BE134" i="13" s="1"/>
  <c r="BK132" i="13"/>
  <c r="BI132" i="13"/>
  <c r="BH132" i="13"/>
  <c r="BG132" i="13"/>
  <c r="BF132" i="13"/>
  <c r="T132" i="13"/>
  <c r="R132" i="13"/>
  <c r="P132" i="13"/>
  <c r="J132" i="13"/>
  <c r="BE132" i="13" s="1"/>
  <c r="BK131" i="13"/>
  <c r="BI131" i="13"/>
  <c r="BH131" i="13"/>
  <c r="BG131" i="13"/>
  <c r="BF131" i="13"/>
  <c r="T131" i="13"/>
  <c r="R131" i="13"/>
  <c r="P131" i="13"/>
  <c r="J131" i="13"/>
  <c r="BE131" i="13" s="1"/>
  <c r="BK130" i="13"/>
  <c r="BI130" i="13"/>
  <c r="BH130" i="13"/>
  <c r="BG130" i="13"/>
  <c r="BF130" i="13"/>
  <c r="T130" i="13"/>
  <c r="R130" i="13"/>
  <c r="P130" i="13"/>
  <c r="J130" i="13"/>
  <c r="BE130" i="13" s="1"/>
  <c r="BK129" i="13"/>
  <c r="BI129" i="13"/>
  <c r="BH129" i="13"/>
  <c r="BG129" i="13"/>
  <c r="BF129" i="13"/>
  <c r="T129" i="13"/>
  <c r="R129" i="13"/>
  <c r="P129" i="13"/>
  <c r="J129" i="13"/>
  <c r="BE129" i="13" s="1"/>
  <c r="BK128" i="13"/>
  <c r="BI128" i="13"/>
  <c r="BH128" i="13"/>
  <c r="BG128" i="13"/>
  <c r="BF128" i="13"/>
  <c r="T128" i="13"/>
  <c r="R128" i="13"/>
  <c r="P128" i="13"/>
  <c r="J128" i="13"/>
  <c r="BE128" i="13" s="1"/>
  <c r="BK126" i="13"/>
  <c r="BI126" i="13"/>
  <c r="BH126" i="13"/>
  <c r="BG126" i="13"/>
  <c r="BF126" i="13"/>
  <c r="T126" i="13"/>
  <c r="R126" i="13"/>
  <c r="P126" i="13"/>
  <c r="J126" i="13"/>
  <c r="BE126" i="13" s="1"/>
  <c r="BK124" i="13"/>
  <c r="BI124" i="13"/>
  <c r="BH124" i="13"/>
  <c r="BG124" i="13"/>
  <c r="BF124" i="13"/>
  <c r="T124" i="13"/>
  <c r="R124" i="13"/>
  <c r="P124" i="13"/>
  <c r="J124" i="13"/>
  <c r="BE124" i="13" s="1"/>
  <c r="BK122" i="13"/>
  <c r="BI122" i="13"/>
  <c r="BH122" i="13"/>
  <c r="BG122" i="13"/>
  <c r="BF122" i="13"/>
  <c r="T122" i="13"/>
  <c r="R122" i="13"/>
  <c r="P122" i="13"/>
  <c r="J122" i="13"/>
  <c r="BE122" i="13" s="1"/>
  <c r="BK120" i="13"/>
  <c r="BI120" i="13"/>
  <c r="BH120" i="13"/>
  <c r="BG120" i="13"/>
  <c r="BF120" i="13"/>
  <c r="T120" i="13"/>
  <c r="R120" i="13"/>
  <c r="P120" i="13"/>
  <c r="J120" i="13"/>
  <c r="BE120" i="13" s="1"/>
  <c r="BK118" i="13"/>
  <c r="BI118" i="13"/>
  <c r="BH118" i="13"/>
  <c r="BG118" i="13"/>
  <c r="BF118" i="13"/>
  <c r="T118" i="13"/>
  <c r="R118" i="13"/>
  <c r="P118" i="13"/>
  <c r="J118" i="13"/>
  <c r="BE118" i="13" s="1"/>
  <c r="BK116" i="13"/>
  <c r="BI116" i="13"/>
  <c r="BH116" i="13"/>
  <c r="BG116" i="13"/>
  <c r="BF116" i="13"/>
  <c r="T116" i="13"/>
  <c r="R116" i="13"/>
  <c r="P116" i="13"/>
  <c r="J116" i="13"/>
  <c r="BE116" i="13" s="1"/>
  <c r="BK114" i="13"/>
  <c r="BI114" i="13"/>
  <c r="BH114" i="13"/>
  <c r="BG114" i="13"/>
  <c r="BF114" i="13"/>
  <c r="T114" i="13"/>
  <c r="R114" i="13"/>
  <c r="P114" i="13"/>
  <c r="J114" i="13"/>
  <c r="BE114" i="13" s="1"/>
  <c r="BK112" i="13"/>
  <c r="BI112" i="13"/>
  <c r="BH112" i="13"/>
  <c r="BG112" i="13"/>
  <c r="BF112" i="13"/>
  <c r="T112" i="13"/>
  <c r="R112" i="13"/>
  <c r="P112" i="13"/>
  <c r="J112" i="13"/>
  <c r="BE112" i="13" s="1"/>
  <c r="BK110" i="13"/>
  <c r="BI110" i="13"/>
  <c r="BH110" i="13"/>
  <c r="BG110" i="13"/>
  <c r="BF110" i="13"/>
  <c r="T110" i="13"/>
  <c r="R110" i="13"/>
  <c r="P110" i="13"/>
  <c r="J110" i="13"/>
  <c r="BE110" i="13" s="1"/>
  <c r="BK108" i="13"/>
  <c r="BI108" i="13"/>
  <c r="BH108" i="13"/>
  <c r="BG108" i="13"/>
  <c r="BF108" i="13"/>
  <c r="T108" i="13"/>
  <c r="R108" i="13"/>
  <c r="P108" i="13"/>
  <c r="J108" i="13"/>
  <c r="BE108" i="13" s="1"/>
  <c r="BK106" i="13"/>
  <c r="BI106" i="13"/>
  <c r="BH106" i="13"/>
  <c r="BG106" i="13"/>
  <c r="BF106" i="13"/>
  <c r="T106" i="13"/>
  <c r="R106" i="13"/>
  <c r="P106" i="13"/>
  <c r="J106" i="13"/>
  <c r="BE106" i="13" s="1"/>
  <c r="BK104" i="13"/>
  <c r="BI104" i="13"/>
  <c r="BH104" i="13"/>
  <c r="BG104" i="13"/>
  <c r="BF104" i="13"/>
  <c r="T104" i="13"/>
  <c r="R104" i="13"/>
  <c r="P104" i="13"/>
  <c r="J104" i="13"/>
  <c r="BE104" i="13" s="1"/>
  <c r="BK102" i="13"/>
  <c r="BI102" i="13"/>
  <c r="BH102" i="13"/>
  <c r="BG102" i="13"/>
  <c r="BF102" i="13"/>
  <c r="T102" i="13"/>
  <c r="R102" i="13"/>
  <c r="P102" i="13"/>
  <c r="J102" i="13"/>
  <c r="BE102" i="13" s="1"/>
  <c r="BK100" i="13"/>
  <c r="BI100" i="13"/>
  <c r="BH100" i="13"/>
  <c r="BG100" i="13"/>
  <c r="BF100" i="13"/>
  <c r="T100" i="13"/>
  <c r="R100" i="13"/>
  <c r="P100" i="13"/>
  <c r="J100" i="13"/>
  <c r="BE100" i="13" s="1"/>
  <c r="BK98" i="13"/>
  <c r="BI98" i="13"/>
  <c r="BH98" i="13"/>
  <c r="BG98" i="13"/>
  <c r="BF98" i="13"/>
  <c r="T98" i="13"/>
  <c r="R98" i="13"/>
  <c r="P98" i="13"/>
  <c r="J98" i="13"/>
  <c r="BE98" i="13" s="1"/>
  <c r="BK96" i="13"/>
  <c r="BI96" i="13"/>
  <c r="BH96" i="13"/>
  <c r="BG96" i="13"/>
  <c r="BF96" i="13"/>
  <c r="T96" i="13"/>
  <c r="R96" i="13"/>
  <c r="P96" i="13"/>
  <c r="J96" i="13"/>
  <c r="BE96" i="13" s="1"/>
  <c r="BK94" i="13"/>
  <c r="BI94" i="13"/>
  <c r="BH94" i="13"/>
  <c r="BG94" i="13"/>
  <c r="BF94" i="13"/>
  <c r="T94" i="13"/>
  <c r="R94" i="13"/>
  <c r="P94" i="13"/>
  <c r="J94" i="13"/>
  <c r="BE94" i="13" s="1"/>
  <c r="BK92" i="13"/>
  <c r="BI92" i="13"/>
  <c r="BH92" i="13"/>
  <c r="BG92" i="13"/>
  <c r="BF92" i="13"/>
  <c r="T92" i="13"/>
  <c r="R92" i="13"/>
  <c r="P92" i="13"/>
  <c r="J92" i="13"/>
  <c r="BE92" i="13" s="1"/>
  <c r="BK90" i="13"/>
  <c r="BI90" i="13"/>
  <c r="BH90" i="13"/>
  <c r="BG90" i="13"/>
  <c r="BF90" i="13"/>
  <c r="T90" i="13"/>
  <c r="R90" i="13"/>
  <c r="P90" i="13"/>
  <c r="J90" i="13"/>
  <c r="BE90" i="13" s="1"/>
  <c r="BK88" i="13"/>
  <c r="BI88" i="13"/>
  <c r="BH88" i="13"/>
  <c r="BG88" i="13"/>
  <c r="BF88" i="13"/>
  <c r="T88" i="13"/>
  <c r="R88" i="13"/>
  <c r="P88" i="13"/>
  <c r="J88" i="13"/>
  <c r="BE88" i="13" s="1"/>
  <c r="BK86" i="13"/>
  <c r="BI86" i="13"/>
  <c r="BH86" i="13"/>
  <c r="BG86" i="13"/>
  <c r="BF86" i="13"/>
  <c r="T86" i="13"/>
  <c r="R86" i="13"/>
  <c r="P86" i="13"/>
  <c r="J86" i="13"/>
  <c r="BE86" i="13" s="1"/>
  <c r="BK84" i="13"/>
  <c r="BI84" i="13"/>
  <c r="BH84" i="13"/>
  <c r="BG84" i="13"/>
  <c r="BF84" i="13"/>
  <c r="T84" i="13"/>
  <c r="R84" i="13"/>
  <c r="P84" i="13"/>
  <c r="J84" i="13"/>
  <c r="BE84" i="13" s="1"/>
  <c r="BK82" i="13"/>
  <c r="BI82" i="13"/>
  <c r="BH82" i="13"/>
  <c r="BG82" i="13"/>
  <c r="BF82" i="13"/>
  <c r="T82" i="13"/>
  <c r="R82" i="13"/>
  <c r="P82" i="13"/>
  <c r="J82" i="13"/>
  <c r="BE82" i="13" s="1"/>
  <c r="J77" i="13"/>
  <c r="J76" i="13"/>
  <c r="F76" i="13"/>
  <c r="F74" i="13"/>
  <c r="E72" i="13"/>
  <c r="J55" i="13"/>
  <c r="J54" i="13"/>
  <c r="F54" i="13"/>
  <c r="F52" i="13"/>
  <c r="E50" i="13"/>
  <c r="J37" i="13"/>
  <c r="J36" i="13"/>
  <c r="AY66" i="1" s="1"/>
  <c r="J35" i="13"/>
  <c r="AX66" i="1" s="1"/>
  <c r="J18" i="13"/>
  <c r="E18" i="13"/>
  <c r="F77" i="13" s="1"/>
  <c r="J17" i="13"/>
  <c r="J12" i="13"/>
  <c r="J74" i="13" s="1"/>
  <c r="E7" i="13"/>
  <c r="E48" i="13" s="1"/>
  <c r="BC62" i="1"/>
  <c r="BD62" i="1"/>
  <c r="AW60" i="1"/>
  <c r="AV58" i="1"/>
  <c r="BA58" i="1"/>
  <c r="BD56" i="1"/>
  <c r="BB56" i="1"/>
  <c r="AW55" i="1"/>
  <c r="BD55" i="1"/>
  <c r="BB55" i="1"/>
  <c r="AY55" i="1"/>
  <c r="BC55" i="1"/>
  <c r="BA55" i="1"/>
  <c r="AY71" i="1"/>
  <c r="AX71" i="1"/>
  <c r="BD70" i="1"/>
  <c r="AY70" i="1"/>
  <c r="AX70" i="1"/>
  <c r="AY69" i="1"/>
  <c r="AX69" i="1"/>
  <c r="BD68" i="1"/>
  <c r="BB68" i="1"/>
  <c r="AY68" i="1"/>
  <c r="AX68" i="1"/>
  <c r="BB67" i="1"/>
  <c r="AY67" i="1"/>
  <c r="AX67" i="1"/>
  <c r="AY65" i="1"/>
  <c r="AX65" i="1"/>
  <c r="BD64" i="1"/>
  <c r="BB64" i="1"/>
  <c r="AY64" i="1"/>
  <c r="AX64" i="1"/>
  <c r="AW64" i="1"/>
  <c r="AY63" i="1"/>
  <c r="AX63" i="1"/>
  <c r="AY62" i="1"/>
  <c r="AX62" i="1"/>
  <c r="BD61" i="1"/>
  <c r="BC61" i="1"/>
  <c r="BB61" i="1"/>
  <c r="AY61" i="1"/>
  <c r="AX61" i="1"/>
  <c r="AU61" i="1"/>
  <c r="AY60" i="1"/>
  <c r="AX60" i="1"/>
  <c r="BD59" i="1"/>
  <c r="BC59" i="1"/>
  <c r="BB59" i="1"/>
  <c r="AY59" i="1"/>
  <c r="AX59" i="1"/>
  <c r="AU59" i="1"/>
  <c r="BC58" i="1"/>
  <c r="AY58" i="1"/>
  <c r="AX58" i="1"/>
  <c r="AU58" i="1"/>
  <c r="AY57" i="1"/>
  <c r="AX57" i="1"/>
  <c r="AY56" i="1"/>
  <c r="AX56" i="1"/>
  <c r="AX55" i="1"/>
  <c r="AS54" i="1"/>
  <c r="AM50" i="1"/>
  <c r="L50" i="1"/>
  <c r="AM49" i="1"/>
  <c r="L49" i="1"/>
  <c r="AM47" i="1"/>
  <c r="L47" i="1"/>
  <c r="L45" i="1"/>
  <c r="L44" i="1"/>
  <c r="E70" i="13" l="1"/>
  <c r="J52" i="13"/>
  <c r="F55" i="13"/>
  <c r="AZ57" i="1"/>
  <c r="AV57" i="1"/>
  <c r="AV62" i="1"/>
  <c r="AZ62" i="1"/>
  <c r="AV55" i="1"/>
  <c r="AT55" i="1" s="1"/>
  <c r="AZ55" i="1"/>
  <c r="AZ63" i="1"/>
  <c r="AV63" i="1"/>
  <c r="BA71" i="1"/>
  <c r="AW71" i="1"/>
  <c r="AV56" i="1"/>
  <c r="AT56" i="1" s="1"/>
  <c r="AU56" i="1"/>
  <c r="AW56" i="1"/>
  <c r="BA56" i="1"/>
  <c r="BA54" i="1" s="1"/>
  <c r="BB57" i="1"/>
  <c r="BB54" i="1" s="1"/>
  <c r="AW57" i="1"/>
  <c r="BA57" i="1"/>
  <c r="AZ58" i="1"/>
  <c r="AW58" i="1"/>
  <c r="AT58" i="1" s="1"/>
  <c r="BC56" i="1"/>
  <c r="BC54" i="1" s="1"/>
  <c r="BC57" i="1"/>
  <c r="BB58" i="1"/>
  <c r="BD58" i="1"/>
  <c r="AZ59" i="1"/>
  <c r="AZ56" i="1"/>
  <c r="BD57" i="1"/>
  <c r="BD54" i="1" s="1"/>
  <c r="W33" i="1" s="1"/>
  <c r="AU57" i="1"/>
  <c r="AV60" i="1"/>
  <c r="AT60" i="1" s="1"/>
  <c r="AZ60" i="1"/>
  <c r="AZ61" i="1"/>
  <c r="BD63" i="1"/>
  <c r="AU60" i="1"/>
  <c r="BB60" i="1"/>
  <c r="BD60" i="1"/>
  <c r="AU62" i="1"/>
  <c r="BB63" i="1"/>
  <c r="F34" i="13"/>
  <c r="BA66" i="1" s="1"/>
  <c r="AV59" i="1"/>
  <c r="BC60" i="1"/>
  <c r="BA60" i="1"/>
  <c r="AV61" i="1"/>
  <c r="AV64" i="1"/>
  <c r="AT64" i="1" s="1"/>
  <c r="AZ64" i="1"/>
  <c r="J33" i="13"/>
  <c r="AV66" i="1" s="1"/>
  <c r="AW59" i="1"/>
  <c r="BA59" i="1"/>
  <c r="AW61" i="1"/>
  <c r="BA61" i="1"/>
  <c r="BB62" i="1"/>
  <c r="AZ65" i="1"/>
  <c r="BA62" i="1"/>
  <c r="BC63" i="1"/>
  <c r="AW63" i="1"/>
  <c r="BA63" i="1"/>
  <c r="BC64" i="1"/>
  <c r="AV68" i="1"/>
  <c r="AZ68" i="1"/>
  <c r="BB69" i="1"/>
  <c r="AW62" i="1"/>
  <c r="BA64" i="1"/>
  <c r="AV65" i="1"/>
  <c r="BB65" i="1"/>
  <c r="BD65" i="1"/>
  <c r="T81" i="13"/>
  <c r="T80" i="13" s="1"/>
  <c r="AZ67" i="1"/>
  <c r="BA67" i="1"/>
  <c r="AW67" i="1"/>
  <c r="BD67" i="1"/>
  <c r="BD69" i="1"/>
  <c r="AZ70" i="1"/>
  <c r="F33" i="13"/>
  <c r="AZ66" i="1" s="1"/>
  <c r="F36" i="13"/>
  <c r="BC66" i="1" s="1"/>
  <c r="F35" i="13"/>
  <c r="BB66" i="1" s="1"/>
  <c r="F37" i="13"/>
  <c r="BD66" i="1" s="1"/>
  <c r="R81" i="13"/>
  <c r="R80" i="13" s="1"/>
  <c r="AV69" i="1"/>
  <c r="AZ69" i="1"/>
  <c r="AW65" i="1"/>
  <c r="BA65" i="1"/>
  <c r="BC65" i="1"/>
  <c r="J34" i="13"/>
  <c r="AW66" i="1" s="1"/>
  <c r="BC67" i="1"/>
  <c r="AU67" i="1"/>
  <c r="AW69" i="1"/>
  <c r="BA69" i="1"/>
  <c r="AV71" i="1"/>
  <c r="AT71" i="1" s="1"/>
  <c r="AZ71" i="1"/>
  <c r="AW68" i="1"/>
  <c r="BA68" i="1"/>
  <c r="BC69" i="1"/>
  <c r="AU69" i="1"/>
  <c r="AU70" i="1"/>
  <c r="BB70" i="1"/>
  <c r="BK81" i="13"/>
  <c r="AV67" i="1"/>
  <c r="AT67" i="1" s="1"/>
  <c r="P81" i="13"/>
  <c r="P80" i="13" s="1"/>
  <c r="AU66" i="1" s="1"/>
  <c r="AU68" i="1"/>
  <c r="BB71" i="1"/>
  <c r="AW70" i="1"/>
  <c r="BD71" i="1"/>
  <c r="AV70" i="1"/>
  <c r="BA70" i="1"/>
  <c r="BC70" i="1"/>
  <c r="BC71" i="1"/>
  <c r="W32" i="1" l="1"/>
  <c r="AY54" i="1"/>
  <c r="W31" i="1"/>
  <c r="AX54" i="1"/>
  <c r="AW54" i="1"/>
  <c r="AK30" i="1" s="1"/>
  <c r="W30" i="1"/>
  <c r="J81" i="13"/>
  <c r="J60" i="13" s="1"/>
  <c r="BK80" i="13"/>
  <c r="J80" i="13" s="1"/>
  <c r="AT61" i="1"/>
  <c r="AT70" i="1"/>
  <c r="AU63" i="1"/>
  <c r="AT59" i="1"/>
  <c r="AU65" i="1"/>
  <c r="AT69" i="1"/>
  <c r="AU64" i="1"/>
  <c r="AU55" i="1"/>
  <c r="AU54" i="1" s="1"/>
  <c r="AT57" i="1"/>
  <c r="AT65" i="1"/>
  <c r="AT68" i="1"/>
  <c r="AT66" i="1"/>
  <c r="AT63" i="1"/>
  <c r="AZ54" i="1"/>
  <c r="AT62" i="1"/>
  <c r="AG57" i="1" l="1"/>
  <c r="AN57" i="1" s="1"/>
  <c r="J59" i="13"/>
  <c r="J30" i="13"/>
  <c r="AG56" i="1"/>
  <c r="AN56" i="1" s="1"/>
  <c r="AV54" i="1"/>
  <c r="W29" i="1"/>
  <c r="AG59" i="1"/>
  <c r="AN59" i="1" s="1"/>
  <c r="J39" i="13" l="1"/>
  <c r="AG66" i="1"/>
  <c r="AN66" i="1" s="1"/>
  <c r="AG62" i="1"/>
  <c r="AN62" i="1" s="1"/>
  <c r="AG71" i="1"/>
  <c r="AN71" i="1" s="1"/>
  <c r="AG63" i="1"/>
  <c r="AN63" i="1" s="1"/>
  <c r="AG70" i="1"/>
  <c r="AN70" i="1" s="1"/>
  <c r="AK29" i="1"/>
  <c r="AT54" i="1"/>
  <c r="AG64" i="1"/>
  <c r="AN64" i="1" s="1"/>
  <c r="AG65" i="1"/>
  <c r="AN65" i="1" s="1"/>
  <c r="AG61" i="1"/>
  <c r="AN61" i="1" s="1"/>
  <c r="AG55" i="1"/>
  <c r="AG58" i="1"/>
  <c r="AN58" i="1" s="1"/>
  <c r="AG60" i="1"/>
  <c r="AN60" i="1" s="1"/>
  <c r="AN55" i="1" l="1"/>
  <c r="AG69" i="1"/>
  <c r="AN69" i="1" s="1"/>
  <c r="AG68" i="1"/>
  <c r="AN68" i="1" s="1"/>
  <c r="AG67" i="1"/>
  <c r="AN67" i="1" s="1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<sst xmlns="http://schemas.openxmlformats.org/spreadsheetml/2006/main" count="1417" uniqueCount="472">
  <si>
    <t>Export Komplet</t>
  </si>
  <si>
    <t>VZ</t>
  </si>
  <si>
    <t>2.0</t>
  </si>
  <si>
    <t>ZAMOK</t>
  </si>
  <si>
    <t>False</t>
  </si>
  <si>
    <t>{d3e38fd4-ad01-4d9c-91d1-d3d6f480a709}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</si>
  <si>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</si>
  <si>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</si>
  <si>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</si>
  <si>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</si>
  <si>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</si>
  <si>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</si>
  <si>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</si>
  <si>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</si>
  <si>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RO21021C</t>
  </si>
  <si>
    <t>Měnit lze pouze buňky se žlutým podbarvením!
1) v Rekapitulaci stavby vyplňte údaje o Uchazeči (přenesou se do ostatních sestav i v jiných listech)
2) na vybraných listech vyplňte v sestavě Soupis prací ceny u položek</t>
  </si>
  <si>
    <t>Stavba:</t>
  </si>
  <si>
    <t>Mateřská škola Přerov nad Labem</t>
  </si>
  <si>
    <t>KSO:</t>
  </si>
  <si>
    <t>801 31 11</t>
  </si>
  <si>
    <t>CC-CZ:</t>
  </si>
  <si>
    <t>12631</t>
  </si>
  <si>
    <t>Místo:</t>
  </si>
  <si>
    <t>Obec Přerov nad Labem</t>
  </si>
  <si>
    <t>Datum:</t>
  </si>
  <si>
    <t>9. 3. 2021</t>
  </si>
  <si>
    <t>CZ-CPV:</t>
  </si>
  <si>
    <t>45000000-7</t>
  </si>
  <si>
    <t>CZ-CPA:</t>
  </si>
  <si>
    <t>41.00.28</t>
  </si>
  <si>
    <t>Zadavatel:</t>
  </si>
  <si>
    <t>IČ:</t>
  </si>
  <si>
    <t/>
  </si>
  <si>
    <t>DIČ:</t>
  </si>
  <si>
    <t>Uchazeč:</t>
  </si>
  <si>
    <t>Vyplň údaj</t>
  </si>
  <si>
    <t>Projektant:</t>
  </si>
  <si>
    <t>ing.arch. Petr Uhlíř, ing. arch. Martin Štrouf</t>
  </si>
  <si>
    <t>True</t>
  </si>
  <si>
    <t>Zpracovatel:</t>
  </si>
  <si>
    <t>07822138</t>
  </si>
  <si>
    <t>Ing. Petr Jiráček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</si>
  <si>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</si>
  <si>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</si>
  <si>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</si>
  <si>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</si>
  <si>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</si>
  <si>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</si>
  <si>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</si>
  <si>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</si>
  <si>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</si>
  <si>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</si>
  <si>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</si>
  <si>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</si>
  <si>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</si>
  <si>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</si>
  <si>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</si>
  <si>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</si>
  <si>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</si>
  <si>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</si>
  <si>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</si>
  <si>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</si>
  <si>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</si>
  <si>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</si>
  <si>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</si>
  <si>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</si>
  <si>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</si>
  <si>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</si>
  <si>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</si>
  <si>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</si>
  <si>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</si>
  <si>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</si>
  <si>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</si>
  <si>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</si>
  <si>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</si>
  <si>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</si>
  <si>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</si>
  <si>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</si>
  <si>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</si>
  <si>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</si>
  <si>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</si>
  <si>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</si>
  <si>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</si>
  <si>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SO01 - stavba</t>
  </si>
  <si>
    <t>STA</t>
  </si>
  <si>
    <t>1</t>
  </si>
  <si>
    <t>{1ed444d8-6991-46dc-8b7a-14ac0b939959}</t>
  </si>
  <si>
    <t>2</t>
  </si>
  <si>
    <t>SO02 - komunikace</t>
  </si>
  <si>
    <t>{63817304-a5c5-4e21-9efe-4636ca62afd4}</t>
  </si>
  <si>
    <t>SO03 - ZTI</t>
  </si>
  <si>
    <t>{f4fc02f3-8c81-4231-ba65-746d620dc887}</t>
  </si>
  <si>
    <t>SO04 - voda přípojka</t>
  </si>
  <si>
    <t>{1bc5b7fd-39ef-4aa1-a927-b8c506799fde}</t>
  </si>
  <si>
    <t>SO05 - kan. spl.</t>
  </si>
  <si>
    <t>{4688db31-4cc0-46a4-ae5d-fc0dc8514bd3}</t>
  </si>
  <si>
    <t>SO06 - kan. podtlak</t>
  </si>
  <si>
    <t>{1b8a0bc7-3455-4075-8965-6715c6558a84}</t>
  </si>
  <si>
    <t>SO07 - kan. dešťová</t>
  </si>
  <si>
    <t>{61108f96-5ebb-4729-b5df-d3cf41c6e9c8}</t>
  </si>
  <si>
    <t>SO08 - ÚT</t>
  </si>
  <si>
    <t>{0ad5ddad-f40e-49fd-a576-dbf4227d44ca}</t>
  </si>
  <si>
    <t>SO09 - VZT</t>
  </si>
  <si>
    <t>{ed3d92ce-a684-4a56-ac86-cac0ff332ab8}</t>
  </si>
  <si>
    <t>SO10 - EI SIL</t>
  </si>
  <si>
    <t>{7dd2a1c2-3a53-4f47-b0da-cb0be0f43a72}</t>
  </si>
  <si>
    <t>SO11 - EI SLP</t>
  </si>
  <si>
    <t>{22f991fb-2ccf-4c17-865b-a639c0b28f8c}</t>
  </si>
  <si>
    <t>SO12 - Gastroprovoz</t>
  </si>
  <si>
    <t>{4250c9d2-cca0-4be9-b673-887e318ec809}</t>
  </si>
  <si>
    <t>SO13</t>
  </si>
  <si>
    <t xml:space="preserve"> Krajinářské úpravy školní zahrady - komunikace</t>
  </si>
  <si>
    <t>{46f4d5f7-e78d-431c-aa86-76cb53a8af6b}</t>
  </si>
  <si>
    <t>SO14</t>
  </si>
  <si>
    <t>Krajinářské úpravy školní zahrady - oplocení</t>
  </si>
  <si>
    <t>{838f6db4-babd-4e08-9c3c-0ce4aedd7a66}</t>
  </si>
  <si>
    <t>SO15</t>
  </si>
  <si>
    <t>Krajinářské úpravy školní zahrady - sadové úpravy</t>
  </si>
  <si>
    <t>{8e0cb9b0-1639-4dc8-816c-e138ff6094bd}</t>
  </si>
  <si>
    <t>SO16</t>
  </si>
  <si>
    <t>Inventář</t>
  </si>
  <si>
    <t>{a62163d0-4a4a-490b-952a-0a3a00614b49}</t>
  </si>
  <si>
    <t>VRN</t>
  </si>
  <si>
    <t>{dae455d1-780e-4798-8507-6694e56760b5}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</si>
  <si>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</si>
  <si>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</si>
  <si>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</si>
  <si>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</si>
  <si>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</si>
  <si>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</si>
  <si>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</si>
  <si>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</si>
  <si>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</si>
  <si>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</si>
  <si>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</si>
  <si>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</si>
  <si>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</si>
  <si>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</si>
  <si>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</si>
  <si>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</si>
  <si>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</si>
  <si>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</si>
  <si>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</si>
  <si>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</si>
  <si>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</si>
  <si>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4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</si>
  <si>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</si>
  <si>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</si>
  <si>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</si>
  <si>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</si>
  <si>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</si>
  <si>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</si>
  <si>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</si>
  <si>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</si>
  <si>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</si>
  <si>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</si>
  <si>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</si>
  <si>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</si>
  <si>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</si>
  <si>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</si>
  <si>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</si>
  <si>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</si>
  <si>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</si>
  <si>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</si>
  <si>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</si>
  <si>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</si>
  <si>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</si>
  <si>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</si>
  <si>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33</t>
  </si>
  <si>
    <t>34</t>
  </si>
  <si>
    <t>ks</t>
  </si>
  <si>
    <t>64</t>
  </si>
  <si>
    <t>soubor</t>
  </si>
  <si>
    <t>P</t>
  </si>
  <si>
    <t>D1</t>
  </si>
  <si>
    <t>Pol1</t>
  </si>
  <si>
    <t>Pol2</t>
  </si>
  <si>
    <t>SO12 - Gastroprovoz - Mateřská škola Přerov nad Labem</t>
  </si>
  <si>
    <t>D1 - GASTROPROVOZ - PŘÍPRAVNA</t>
  </si>
  <si>
    <t>GASTROPROVOZ - PŘÍPRAVNA</t>
  </si>
  <si>
    <t>mytí</t>
  </si>
  <si>
    <t>1234838207</t>
  </si>
  <si>
    <t>nerez</t>
  </si>
  <si>
    <t>1085277032</t>
  </si>
  <si>
    <t>nerez.1</t>
  </si>
  <si>
    <t>-70791055</t>
  </si>
  <si>
    <t>nerez.10</t>
  </si>
  <si>
    <t>240104476</t>
  </si>
  <si>
    <t>nerez.11</t>
  </si>
  <si>
    <t>-431776221</t>
  </si>
  <si>
    <t>nerez.2</t>
  </si>
  <si>
    <t>-1009129696</t>
  </si>
  <si>
    <t>nerez.3</t>
  </si>
  <si>
    <t>1674140725</t>
  </si>
  <si>
    <t>Poznámka k položce:
rozměry 1000x700x900</t>
  </si>
  <si>
    <t>nerez.4</t>
  </si>
  <si>
    <t>839780551</t>
  </si>
  <si>
    <t>nerez.5</t>
  </si>
  <si>
    <t>-451396521</t>
  </si>
  <si>
    <t>nerez.6</t>
  </si>
  <si>
    <t>-1613663627</t>
  </si>
  <si>
    <t>nerez.6.1</t>
  </si>
  <si>
    <t>874629545</t>
  </si>
  <si>
    <t>Poznámka k položce:
rozměry 1500x800x710</t>
  </si>
  <si>
    <t>nerez.6.2</t>
  </si>
  <si>
    <t>-1589717030</t>
  </si>
  <si>
    <t>nerez.6.3</t>
  </si>
  <si>
    <t>1515905117</t>
  </si>
  <si>
    <t>nerez.7</t>
  </si>
  <si>
    <t>-1047049273</t>
  </si>
  <si>
    <t>nerez.8</t>
  </si>
  <si>
    <t>-2146146742</t>
  </si>
  <si>
    <t>nerez.8.1</t>
  </si>
  <si>
    <t>1818203513</t>
  </si>
  <si>
    <t>nerez.8.2</t>
  </si>
  <si>
    <t>-359867507</t>
  </si>
  <si>
    <t>nerez.9</t>
  </si>
  <si>
    <t>330407037</t>
  </si>
  <si>
    <t>ostatní technologi.1</t>
  </si>
  <si>
    <t>1517215590</t>
  </si>
  <si>
    <t>Poznámka k položce:
připojovací armatura k baterii je součástí dodávky gastra (roháčky v dodávce stavba/ZTI)</t>
  </si>
  <si>
    <t>-1836074826</t>
  </si>
  <si>
    <t>ostatní technologi.2</t>
  </si>
  <si>
    <t>229001030</t>
  </si>
  <si>
    <t>ostatní technologi.3</t>
  </si>
  <si>
    <t>-80935738</t>
  </si>
  <si>
    <t>ostatní technologi.4</t>
  </si>
  <si>
    <t>2100691871</t>
  </si>
  <si>
    <t>ostatní technologi.5</t>
  </si>
  <si>
    <t>-1240838945</t>
  </si>
  <si>
    <t>ostatní technologie</t>
  </si>
  <si>
    <t>-848774309</t>
  </si>
  <si>
    <t>1195799353</t>
  </si>
  <si>
    <t>&gt; Koordinační schůzka - odsouhlasení si specifikace a projektové dokumentace - konkretizace realizačního provedení a hygienicky designových detailů - specifikace plánu Realizace a odsouhlasení rozpočtu Realizace - naplánování si Harmonogramu činností a účasti na Kontrolních dnech stavby &gt; Kontrolní dny stavby - kontrola platné Gastro projektové dokumentace se všemi profesanty - seznámení se s prostorem staveniště a transportními cestami - zjištění stavu staveniště pro realizaci kuchyně - předání technologických postupů montáže a souvisejících rizik - kontrola stavebních rozměrů a stavebních příček - kontrola přípojných bodů - koordinace dodávek v předstihu (podlahové vpustě, VZT zákryty, trasy chlazení, chladící a mrazící boxy, koordinace s dodavatei interiéru) - určení prostor vyžadujících provedení obkladů v předstihu - elektronické zaměření stavby &gt; Převzetí staveniště - dle podmínek Stavební připravenosti &gt; Návoz technologie, stěhování a manipulace - nastěhování Gastro technologie do prostor - odvoz a likvidace obalového materiálu - rozmístění Gastro technologie dle dispozice projektu &gt; Montáž - montování a kotvení sestav - srovnání do vodováhy, ukotvení do stěn - připojení Gastro technologie na vývody elektro, plyn a ZTI - přezkoušení těsnosti spojů kalibrovanými přístroji, pospojení zemnícím vodičem - likvidace instalačního odpadu - vyčištění Gastro technologie určenými prostředky &gt; Uvedení Gastro technologie do provozu, provozní zkoušky a revize - uvedení Gastro technologie do polohy Zapnuto - kontrola základních provozních funkcí - kalibrace a seřízení Gastro technologie - provedení provozních zkoušek - změření kvality vstupní vody - zpracování revizních zpráv elektro a plyn &gt; Předání zakázky - předání dodavatelské dokumentace obsahující Seznam gasto technologie, Revizní zprávy, Prohlášení o shodě, Výkres skutečného provedení, Návody k použití - podepsání předávacího protokolu - Dohoda o InterGast Péči Gastro technologie v provozu, způsob řešení záručního a pozáručního servisu &gt; Zaškolení personálu pro obsluhu Gastro technologie - praktické vysvětlení provozních funkcí a parametrů - vysvětlení údržby Gastro technologie - seznámení obsluhy se způsoby pořízení mycích a čistících prostředků - nastavení způsobu hlášení záručního a pozáručního servisu</t>
  </si>
  <si>
    <t>1539632556</t>
  </si>
  <si>
    <t>termika</t>
  </si>
  <si>
    <t>-1592802903</t>
  </si>
  <si>
    <t>Poznámka k položce:
rozměry 550x787x784</t>
  </si>
  <si>
    <t>termika.1</t>
  </si>
  <si>
    <t>-709459807</t>
  </si>
  <si>
    <t>Poznámka k položce:
rozměry 360x390x125</t>
  </si>
  <si>
    <t>Ostatní náklady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</si>
  <si>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</si>
  <si>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</si>
  <si>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</si>
  <si>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</si>
  <si>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color theme="1"/>
        <rFont val="Arial CE"/>
      </rPr>
      <t xml:space="preserve">Rekapitulace stavby </t>
    </r>
    <r>
      <rPr>
        <sz val="8"/>
        <color theme="1"/>
        <rFont val="Arial CE"/>
      </rPr>
      <t>obsahuje sestavu Rekapitulace stavby a Rekapitulace objektů stavby a soupisů prací.</t>
    </r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</si>
  <si>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stavby</t>
    </r>
    <r>
      <rPr>
        <sz val="8"/>
        <color theme="1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</si>
  <si>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</si>
  <si>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</si>
  <si>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objektů stavby a soupisů prací</t>
    </r>
    <r>
      <rPr>
        <sz val="8"/>
        <color theme="1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</si>
  <si>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</si>
  <si>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</si>
  <si>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</si>
  <si>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</si>
  <si>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</si>
  <si>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</si>
  <si>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</si>
  <si>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</si>
  <si>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</si>
  <si>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</si>
  <si>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</si>
  <si>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</si>
  <si>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</si>
  <si>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color theme="1"/>
        <rFont val="Arial CE"/>
      </rPr>
      <t xml:space="preserve">Soupis prací </t>
    </r>
    <r>
      <rPr>
        <sz val="8"/>
        <color theme="1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</si>
  <si>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</si>
  <si>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color theme="1"/>
        <rFont val="Arial CE"/>
      </rPr>
      <t>Krycí list soupisu</t>
    </r>
    <r>
      <rPr>
        <sz val="8"/>
        <color theme="1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</si>
  <si>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</si>
  <si>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color theme="1"/>
        <rFont val="Arial CE"/>
      </rPr>
      <t>Rekapitulace členění soupisu prací</t>
    </r>
    <r>
      <rPr>
        <sz val="8"/>
        <color theme="1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</si>
  <si>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</si>
  <si>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color theme="1"/>
        <rFont val="Arial CE"/>
      </rPr>
      <t xml:space="preserve">Soupis prací </t>
    </r>
    <r>
      <rPr>
        <sz val="8"/>
        <color theme="1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</si>
  <si>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</si>
  <si>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</si>
  <si>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</si>
  <si>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</si>
  <si>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</si>
  <si>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</si>
  <si>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</si>
  <si>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</si>
  <si>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</si>
  <si>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</si>
  <si>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</si>
  <si>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</si>
  <si>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</si>
  <si>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</si>
  <si>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</si>
  <si>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</si>
  <si>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</si>
  <si>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</si>
  <si>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</si>
  <si>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</si>
  <si>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</si>
  <si>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</si>
  <si>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</si>
  <si>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</si>
  <si>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</si>
  <si>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</si>
  <si>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</si>
  <si>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</si>
  <si>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</si>
  <si>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</si>
  <si>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</si>
  <si>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</si>
  <si>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</si>
  <si>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</si>
  <si>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</si>
  <si>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</si>
  <si>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</si>
  <si>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</si>
  <si>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</si>
  <si>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</si>
  <si>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</si>
  <si>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</si>
  <si>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</si>
  <si>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</si>
  <si>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</si>
  <si>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</si>
  <si>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</si>
  <si>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</si>
  <si>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</si>
  <si>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</si>
  <si>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</si>
  <si>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</si>
  <si>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</si>
  <si>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</si>
  <si>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</si>
  <si>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</si>
  <si>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</si>
  <si>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</si>
  <si>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</si>
  <si>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</si>
  <si>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</si>
  <si>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</si>
  <si>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</si>
  <si>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</si>
  <si>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</si>
  <si>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</si>
  <si>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</si>
  <si>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</si>
  <si>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</si>
  <si>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</si>
  <si>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</si>
  <si>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</si>
  <si>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</si>
  <si>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</si>
  <si>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</si>
  <si>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</si>
  <si>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</si>
  <si>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</si>
  <si>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</si>
  <si>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</si>
  <si>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</si>
  <si>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</si>
  <si>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</si>
  <si>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</si>
  <si>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</si>
  <si>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</si>
  <si>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</si>
  <si>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</si>
  <si>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</si>
  <si>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</si>
  <si>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</si>
  <si>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</si>
  <si>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</si>
  <si>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</si>
  <si>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</si>
  <si>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</si>
  <si>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</si>
  <si>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</si>
  <si>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</si>
  <si>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</si>
  <si>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</si>
  <si>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</si>
  <si>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</si>
  <si>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</si>
  <si>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</si>
  <si>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</si>
  <si>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</si>
  <si>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</si>
  <si>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</si>
  <si>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</si>
  <si>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</si>
  <si>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</si>
  <si>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</si>
  <si>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</si>
  <si>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</si>
  <si>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</si>
  <si>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</si>
  <si>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</si>
  <si>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</si>
  <si>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</si>
  <si>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</si>
  <si>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</si>
  <si>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</si>
  <si>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</si>
  <si>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</si>
  <si>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</si>
  <si>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</si>
  <si>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</si>
  <si>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</si>
  <si>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</si>
  <si>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</si>
  <si>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</si>
  <si>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</si>
  <si>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</si>
  <si>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</si>
  <si>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</si>
  <si>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</si>
  <si>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</si>
  <si>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</si>
  <si>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</si>
  <si>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</si>
  <si>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</si>
  <si>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</si>
  <si>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</si>
  <si>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</si>
  <si>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</si>
  <si>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</si>
  <si>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</si>
  <si>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</si>
  <si>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</si>
  <si>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</si>
  <si>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</si>
  <si>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</si>
  <si>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</si>
  <si>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</si>
  <si>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</si>
  <si>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01.01 Skladový regál pětipolicový</t>
  </si>
  <si>
    <t>Poznámka k položce:
rozměry (mm) š. 1200, hl.600, v 1800, v případě šířky se jedná o orientační rozměr s možností tolerance dle skutečného zaměření místa plnění</t>
  </si>
  <si>
    <t>Poznámka k položce:
rozměry š. 1900,  hl. 700, v. 750 v případě šířky se jedná o orientační rozměr s možností tolerance dle skutečného zaměření místa plnění
připojovací armatura ke dřezu, umyvadlu a baterii je součástí dodávky gastra (roháčky v dodávce stavba/ZTI)</t>
  </si>
  <si>
    <t>01.03 Pracovní stůl skříňový, vlevo umyvadlo na ruce, včetně stojánkové baterie, vpravo dřez 600x500, prolam kolem dřezu, spodní police, nerezová blenda před dřezem, na stavebním soklu 150mm, zadní pravá a levá ostřiková stěna 200mm</t>
  </si>
  <si>
    <t>01.23 Výrobník překapávané kávy a čaje, kapacita zásobkníku 1x 5l, výkon cca. 30l/h</t>
  </si>
  <si>
    <t>Poznámka k položce:
rozměry cca. 452x440(390)x799</t>
  </si>
  <si>
    <t>01.04 Tlaková oplachová sprcha se směšovací baterií a napouštěcím ramenem</t>
  </si>
  <si>
    <t>01.05 Celonerezová nástěnná police, pod policí zabudované LED osvětlení včetně krytu, společný zdroj pro LED osvětlení umístěný v rozvaděči</t>
  </si>
  <si>
    <t>Poznámka k položce:
rozměry š. 900, hl. 350, v. 300
Společný zdroj pro LED osvětlení 12V umístěný ve skříni rozvaděče</t>
  </si>
  <si>
    <t>01.06 Pracovní stůl pojízdný, spodní police, prostřední police, čtyři kolečka z toho dvě bržděnná</t>
  </si>
  <si>
    <t>Poznámka k položce:
rozměry š. 1000, hl. 800, v. 710</t>
  </si>
  <si>
    <t>01.10 Pracovní stůl skříňový, vpravo zásuvkový blok, vlevo vsuny na GN 1/1, spodní police, na stavebním soklu 150mm, bez pracovní desky</t>
  </si>
  <si>
    <t>01.11 Pracovní stůl skříňový, spodní police, prostřední police, na stavebním soklu 150mm, bez pracovní desky</t>
  </si>
  <si>
    <t>01.12 Pracovní stůl skříňový, spodní police, prostřední police, na stavebním soklu 150mm, bez pracovní desky</t>
  </si>
  <si>
    <t>Poznámka k položce:
rozměry š. 1550, hl. 700, v. 900</t>
  </si>
  <si>
    <t>01.19 Pracovní stůl skříňový, spodní police, prostřední police, na stavebním soklu 150mm, bez pracovní desky</t>
  </si>
  <si>
    <t>01.22 Pracovní stůl skříňový, spodní police, prostřední police, na stavebním soklu 150mm, bez pracovní desky</t>
  </si>
  <si>
    <t>Poznámka k položce:
rozměry š. 1500, hl. 700, v. 900</t>
  </si>
  <si>
    <t>01.18 Mycí stůl, spodní police, nerezová blenda před dřezem, na stavebním soklu 150mm, bez pracovní desky</t>
  </si>
  <si>
    <t>Poznámka k položce:
rozměry š. 900, hl. 700, v. 710</t>
  </si>
  <si>
    <t>01.20 Nástěnná celonerezová skříňka, posuvná dvířka + zámek, pod skříňkou zabudované LED osvětlení včetně krytu, společný zdroj pro LED osvětlení umístěný v rozvaděči</t>
  </si>
  <si>
    <t>Poznámka k položce:
rozměry š. 1200, hl. 350, v. 600
Společný zdroj pro LED osvětlení 12V umístěný ve skříni rozvaděče</t>
  </si>
  <si>
    <t>01.21 Nástěnná celonerezová skříňka, posuvná dvířka + zámek, pod skříňkou zabudované LED osvětlení včetně krytu, společný zdroj pro LED osvětlení umístěný v rozvaděči</t>
  </si>
  <si>
    <t>Poznámka k položce:
rozměry š. 1250, hl. 350, v 600
Společný zdroj pro LED osvětlení 12V umístěný ve skříni rozvaděče</t>
  </si>
  <si>
    <t>01.27 Tlaková oplachová sprcha se směšovací baterií a napouštěcím ramenem</t>
  </si>
  <si>
    <t>Poznámka k položce:
rozměry š. 900, hl. 600, v 950</t>
  </si>
  <si>
    <t>01.25 Restaurační vozík, 3 police, 4 otočná kolečka průměru 125mm z toho 2 brzděná, maximální zatížení na polici 80kg, nosnost 160kg</t>
  </si>
  <si>
    <t xml:space="preserve">01.13 Šířka max.  550mm při kapacitě 6x GN 1/1, dveře varného prostoru s vícevrstvým izolačním zasklením (levé), Varná komora z nerezové oceli AISI 304 nebo vyšší kvality, Automatické mytí (samočistící systém),  Integrovaná sprcha, centrální ovládání jednou rukou, Expresní vaření, Rychlé předehřátí, Rychlé zchlazení varného prostoru, Bio vaření , Kombi vaření, Regenerační a banketový program, Nízkoteplotní vaření, Uvaření a udržování, Vaření delta-t, Programy pro moderní gastronomii např. sous-vide, konfitování, sušení, uzení, sterilizace, Vícebodová sonda, Přednastavené varné procesy, Samostatná kuchařka min. 300 programů, Grafický displej
</t>
  </si>
  <si>
    <t>01,16 Stolní indukce, automatické rozeznávání hrnce, nastavitelné nožičky</t>
  </si>
  <si>
    <t xml:space="preserve">Poznámka k položce:
připojovací armatura ke dřezu je součástí dodávky gastra
rozměry 1400x700x900
</t>
  </si>
  <si>
    <t>01.26 Mycí stůl, vlevo dřez 500x400, prolam desky jako vedení košů, spodní prostor volný, zadní a pravá ostřiková stěna 200mm</t>
  </si>
  <si>
    <t>01.24 Vyhřívaný zásobník k p.č. 01.23, min. objem 5 l, dvojitá stěna, včetně kohoutku, termostatu</t>
  </si>
  <si>
    <t>Poznámka k položce:
rozměry cca. 210x210x445</t>
  </si>
  <si>
    <t>Poznámka k položce:
rozměry 700/850, v. 40
připojovací armatura ke dřezu a baterii jsou součástí dodávky gastra (roháčky v dodávce stavba/ZTI)</t>
  </si>
  <si>
    <t>01.33 Podstavec pod myčku s prostorem na umístění kanistru</t>
  </si>
  <si>
    <t>01.09 Chladící skříň min. 580 l, dvouprostorová, GN 2/1, celonerezové provedení, s ventilátorem, elektronické ovládání, vnější digitální ukazatel vnitřní teploty, zámek dveří</t>
  </si>
  <si>
    <t>01.22a Pracovní deska ke stolům č.p. 01.10, 01.11, 01.18, 01.19 a 01.22, u stolu č.p.01.18 dřez pro velikost GN2/1, včetně stojánkové baterie, prolam kolem dřezu, zadní lem u stěn, rozdělena max. na 4 části</t>
  </si>
  <si>
    <t>01.28 Automatický změkčovač vody s kapaciotou pro pro instalovanou gastrotechnlogii (myčka a konvektomat)</t>
  </si>
  <si>
    <t xml:space="preserve">01.02 Vyhřívaný pojízdný termoport, s nastavitelnou telotou až 90 °C, dvojplášťový s tepelnou izolací, silikonové nebo srovnatelné těsnění dveří, otevírání dveří min 200°,  vestavěný teploměr, elementy na uložení gastronádob, kapacita min. 8 x GN 1/1 - 100 mm, 4 kolečka z toho 2 bržděná, včetně sady nerezových gastronádob s uchy a těsnícím víkem: 2 x GN 1/1 - 200 mm, 2 x GN 1/1 - 150 mm, 2 x GN 1/2 - 200 mm, 3 x GN 1/3 - 200 mm. </t>
  </si>
  <si>
    <t>01.32 Základní sada košů k myčce, min. 2 ks na sklo, 2 ks na talíře a 1 ks na příbory</t>
  </si>
  <si>
    <t>Poznámka k položce:
rozměry cca.  600x600x550</t>
  </si>
  <si>
    <t>01.32 Profesionální myčka podstolová - myčka sklenic, myčka nádobí, myčka bistro, myčka příborů, teoretický výkon min. 40 košů/hod., koš 500x500mm, cca. 720 talířů /hod., 1440 sklenic/hod., zásuvná výška min. 390mm, spotřeba vody na 1 mycí cyklus cca. 3,0l na koš, dvouplášťové provedení, ovládání jedním tlačítkem s barevnou signalizací, min. tři základní mycí programy s možností úpravy délky programu s možností speciálních programů, regulace tlaku mycího čerpadla pro každý program zvlášť, zabudované dávkovací zařízení pro mycí i oplachový prostředek, odpadní čerpadlo, samočistící program, včetně připojení do kanystrtu s indikací množství mycího a oplachového prostředku</t>
  </si>
  <si>
    <t>Poznámka k položce:
rozměry cca. 600x603/1048x825</t>
  </si>
  <si>
    <t>Poznámka k položce:
rozměry š. 700, hl. cca. 820, v. cca. 2080</t>
  </si>
  <si>
    <t>Poznámka k položce:
Společný zdroj pro LED osvětlení 12V umístěný ve skříni rozvaděče
rozměry 1200x350x600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</si>
</sst>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color rgb="FF000000"/>
      <name val="Arial"/>
      <scheme val="minor"/>
    </font>
    <font>
      <sz val="8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2"/>
      <color rgb="FF969696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96969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969696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969696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theme="1"/>
      <name val="Arial"/>
      <family val="2"/>
      <charset val="238"/>
    </font>
    <font>
      <u/>
      <sz val="18"/>
      <color theme="10"/>
      <name val="Noto Sans Symbols"/>
    </font>
    <font>
      <sz val="11"/>
      <color theme="1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1"/>
      <color rgb="FF003366"/>
      <name val="Arial"/>
      <family val="2"/>
      <charset val="238"/>
    </font>
    <font>
      <sz val="11"/>
      <color rgb="FF969696"/>
      <name val="Arial"/>
      <family val="2"/>
      <charset val="238"/>
    </font>
    <font>
      <sz val="10"/>
      <color rgb="FF3366FF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3366"/>
      <name val="Arial"/>
      <family val="2"/>
      <charset val="238"/>
    </font>
    <font>
      <sz val="7"/>
      <color rgb="FF969696"/>
      <name val="Arial"/>
      <family val="2"/>
      <charset val="238"/>
    </font>
    <font>
      <i/>
      <sz val="7"/>
      <color rgb="FF969696"/>
      <name val="Arial"/>
      <family val="2"/>
      <charset val="238"/>
    </font>
    <font>
      <sz val="8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i/>
      <sz val="8"/>
      <color theme="1"/>
      <name val="Arial CE"/>
    </font>
    <font>
      <sz val="8"/>
      <color theme="1"/>
      <name val="Arial CE"/>
    </font>
    <font>
      <b/>
      <sz val="8"/>
      <color theme="1"/>
      <name val="Arial CE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/>
    </xf>
    <xf numFmtId="49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7" xfId="0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15" fillId="0" borderId="22" xfId="0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167" fontId="15" fillId="0" borderId="22" xfId="0" applyNumberFormat="1" applyFont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5" fillId="0" borderId="22" xfId="0" applyFont="1" applyBorder="1" applyAlignment="1">
      <alignment horizontal="left" vertical="top" wrapText="1"/>
    </xf>
    <xf numFmtId="0" fontId="33" fillId="0" borderId="1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0" xfId="0" applyFont="1" applyAlignment="1">
      <alignment vertical="top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6" fillId="0" borderId="9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10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vertical="top"/>
    </xf>
    <xf numFmtId="0" fontId="35" fillId="0" borderId="10" xfId="0" applyFont="1" applyBorder="1" applyAlignment="1">
      <alignment horizontal="left"/>
    </xf>
    <xf numFmtId="0" fontId="38" fillId="0" borderId="10" xfId="0" applyFont="1" applyBorder="1"/>
    <xf numFmtId="0" fontId="33" fillId="0" borderId="3" xfId="0" applyFont="1" applyBorder="1" applyAlignment="1">
      <alignment vertical="top"/>
    </xf>
    <xf numFmtId="0" fontId="33" fillId="0" borderId="24" xfId="0" applyFont="1" applyBorder="1" applyAlignment="1">
      <alignment vertical="top"/>
    </xf>
    <xf numFmtId="0" fontId="33" fillId="0" borderId="9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0" fontId="33" fillId="0" borderId="25" xfId="0" applyFont="1" applyBorder="1" applyAlignment="1">
      <alignment vertical="top"/>
    </xf>
    <xf numFmtId="0" fontId="43" fillId="0" borderId="22" xfId="0" applyFont="1" applyBorder="1" applyAlignment="1">
      <alignment horizontal="left" vertical="top" wrapText="1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" fontId="15" fillId="2" borderId="22" xfId="0" applyNumberFormat="1" applyFont="1" applyFill="1" applyBorder="1" applyAlignment="1" applyProtection="1">
      <alignment vertical="center"/>
      <protection locked="0"/>
    </xf>
    <xf numFmtId="0" fontId="43" fillId="0" borderId="22" xfId="0" applyFont="1" applyBorder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4" xfId="0" applyFont="1" applyBorder="1"/>
    <xf numFmtId="0" fontId="15" fillId="4" borderId="6" xfId="0" applyFont="1" applyFill="1" applyBorder="1" applyAlignment="1">
      <alignment horizontal="center" vertical="center"/>
    </xf>
    <xf numFmtId="0" fontId="11" fillId="0" borderId="7" xfId="0" applyFont="1" applyBorder="1"/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4" fontId="12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" fontId="13" fillId="3" borderId="7" xfId="0" applyNumberFormat="1" applyFont="1" applyFill="1" applyBorder="1" applyAlignment="1">
      <alignment vertical="center"/>
    </xf>
    <xf numFmtId="0" fontId="11" fillId="0" borderId="8" xfId="0" applyFont="1" applyBorder="1"/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11" fillId="0" borderId="5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left"/>
    </xf>
    <xf numFmtId="0" fontId="11" fillId="0" borderId="10" xfId="0" applyFont="1" applyBorder="1"/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 wrapText="1"/>
    </xf>
    <xf numFmtId="0" fontId="2" fillId="0" borderId="0" xfId="0" applyFont="1" applyFill="1"/>
    <xf numFmtId="0" fontId="2" fillId="0" borderId="2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15" fillId="0" borderId="1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5" fillId="0" borderId="22" xfId="0" applyFont="1" applyFill="1" applyBorder="1" applyAlignment="1">
      <alignment horizontal="left" vertical="center" wrapText="1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00"/>
  <sheetViews>
    <sheetView showGridLines="0" workbookViewId="0">
      <selection activeCell="L8" sqref="L8"/>
    </sheetView>
  </sheetViews>
  <sheetFormatPr defaultColWidth="16.83203125" defaultRowHeight="15" customHeight="1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91" ht="11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3</v>
      </c>
      <c r="BC1" s="2"/>
      <c r="BD1" s="2"/>
      <c r="BE1" s="2"/>
      <c r="BS1" s="2"/>
      <c r="BT1" s="1" t="s">
        <v>4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30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6</v>
      </c>
      <c r="BT2" s="3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6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10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 t="s">
        <v>11</v>
      </c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12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10" t="s">
        <v>13</v>
      </c>
      <c r="E5" s="2"/>
      <c r="F5" s="2"/>
      <c r="G5" s="2"/>
      <c r="H5" s="2"/>
      <c r="I5" s="2"/>
      <c r="J5" s="2"/>
      <c r="K5" s="231" t="s">
        <v>14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32" t="s">
        <v>15</v>
      </c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2" t="s">
        <v>16</v>
      </c>
      <c r="E6" s="2"/>
      <c r="F6" s="2"/>
      <c r="G6" s="2"/>
      <c r="H6" s="2"/>
      <c r="I6" s="2"/>
      <c r="J6" s="2"/>
      <c r="K6" s="233" t="s">
        <v>17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1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3" t="s">
        <v>18</v>
      </c>
      <c r="E7" s="2"/>
      <c r="F7" s="2"/>
      <c r="G7" s="2"/>
      <c r="H7" s="2"/>
      <c r="I7" s="2"/>
      <c r="J7" s="2"/>
      <c r="K7" s="11" t="s">
        <v>19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3" t="s">
        <v>20</v>
      </c>
      <c r="AL7" s="2"/>
      <c r="AM7" s="2"/>
      <c r="AN7" s="11" t="s">
        <v>21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1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3" t="s">
        <v>22</v>
      </c>
      <c r="E8" s="2"/>
      <c r="F8" s="2"/>
      <c r="G8" s="2"/>
      <c r="H8" s="2"/>
      <c r="I8" s="2"/>
      <c r="J8" s="2"/>
      <c r="K8" s="11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3" t="s">
        <v>24</v>
      </c>
      <c r="AL8" s="2"/>
      <c r="AM8" s="2"/>
      <c r="AN8" s="14" t="s">
        <v>25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1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29.25" customHeight="1">
      <c r="A9" s="2"/>
      <c r="B9" s="6"/>
      <c r="C9" s="2"/>
      <c r="D9" s="10" t="s">
        <v>26</v>
      </c>
      <c r="E9" s="2"/>
      <c r="F9" s="2"/>
      <c r="G9" s="2"/>
      <c r="H9" s="2"/>
      <c r="I9" s="2"/>
      <c r="J9" s="2"/>
      <c r="K9" s="15" t="s">
        <v>27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0" t="s">
        <v>28</v>
      </c>
      <c r="AL9" s="2"/>
      <c r="AM9" s="2"/>
      <c r="AN9" s="15" t="s">
        <v>29</v>
      </c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1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3" t="s">
        <v>30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3" t="s">
        <v>31</v>
      </c>
      <c r="AL10" s="2"/>
      <c r="AM10" s="2"/>
      <c r="AN10" s="11" t="s">
        <v>32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1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1" t="s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3" t="s">
        <v>33</v>
      </c>
      <c r="AL11" s="2"/>
      <c r="AM11" s="2"/>
      <c r="AN11" s="11" t="s">
        <v>32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1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1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3" t="s">
        <v>34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3" t="s">
        <v>31</v>
      </c>
      <c r="AL13" s="2"/>
      <c r="AM13" s="2"/>
      <c r="AN13" s="16" t="s">
        <v>35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1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75">
      <c r="A14" s="2"/>
      <c r="B14" s="6"/>
      <c r="C14" s="2"/>
      <c r="D14" s="2"/>
      <c r="E14" s="234" t="s">
        <v>35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13" t="s">
        <v>33</v>
      </c>
      <c r="AL14" s="2"/>
      <c r="AM14" s="2"/>
      <c r="AN14" s="16" t="s">
        <v>35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11"/>
      <c r="BS14" s="3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1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4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3" t="s">
        <v>36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3" t="s">
        <v>31</v>
      </c>
      <c r="AL16" s="2"/>
      <c r="AM16" s="2"/>
      <c r="AN16" s="11" t="s">
        <v>32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1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4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1" t="s">
        <v>37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3" t="s">
        <v>33</v>
      </c>
      <c r="AL17" s="2"/>
      <c r="AM17" s="2"/>
      <c r="AN17" s="11" t="s">
        <v>32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1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38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1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3" t="s">
        <v>39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3" t="s">
        <v>31</v>
      </c>
      <c r="AL19" s="2"/>
      <c r="AM19" s="2"/>
      <c r="AN19" s="11" t="s">
        <v>40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1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1" t="s">
        <v>41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3" t="s">
        <v>33</v>
      </c>
      <c r="AL20" s="2"/>
      <c r="AM20" s="2"/>
      <c r="AN20" s="11" t="s">
        <v>32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1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4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1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3" t="s">
        <v>42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1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47.25" customHeight="1">
      <c r="A23" s="2"/>
      <c r="B23" s="6"/>
      <c r="C23" s="2"/>
      <c r="D23" s="2"/>
      <c r="E23" s="235" t="s">
        <v>43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1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1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1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9"/>
      <c r="B26" s="20"/>
      <c r="C26" s="19"/>
      <c r="D26" s="21" t="s">
        <v>44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36" t="e">
        <f>ROUND(AG54,2)</f>
        <v>#REF!</v>
      </c>
      <c r="AL26" s="237"/>
      <c r="AM26" s="237"/>
      <c r="AN26" s="237"/>
      <c r="AO26" s="237"/>
      <c r="AP26" s="19"/>
      <c r="AQ26" s="19"/>
      <c r="AR26" s="20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211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</row>
    <row r="27" spans="1:91" ht="6.75" customHeight="1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20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211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</row>
    <row r="28" spans="1:91" ht="15.75" customHeight="1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238" t="s">
        <v>45</v>
      </c>
      <c r="M28" s="211"/>
      <c r="N28" s="211"/>
      <c r="O28" s="211"/>
      <c r="P28" s="211"/>
      <c r="Q28" s="19"/>
      <c r="R28" s="19"/>
      <c r="S28" s="19"/>
      <c r="T28" s="19"/>
      <c r="U28" s="19"/>
      <c r="V28" s="19"/>
      <c r="W28" s="238" t="s">
        <v>46</v>
      </c>
      <c r="X28" s="211"/>
      <c r="Y28" s="211"/>
      <c r="Z28" s="211"/>
      <c r="AA28" s="211"/>
      <c r="AB28" s="211"/>
      <c r="AC28" s="211"/>
      <c r="AD28" s="211"/>
      <c r="AE28" s="211"/>
      <c r="AF28" s="19"/>
      <c r="AG28" s="19"/>
      <c r="AH28" s="19"/>
      <c r="AI28" s="19"/>
      <c r="AJ28" s="19"/>
      <c r="AK28" s="238" t="s">
        <v>47</v>
      </c>
      <c r="AL28" s="211"/>
      <c r="AM28" s="211"/>
      <c r="AN28" s="211"/>
      <c r="AO28" s="211"/>
      <c r="AP28" s="19"/>
      <c r="AQ28" s="19"/>
      <c r="AR28" s="20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211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</row>
    <row r="29" spans="1:91" ht="14.25" customHeight="1">
      <c r="A29" s="24"/>
      <c r="B29" s="25"/>
      <c r="C29" s="24"/>
      <c r="D29" s="13" t="s">
        <v>48</v>
      </c>
      <c r="E29" s="24"/>
      <c r="F29" s="13" t="s">
        <v>49</v>
      </c>
      <c r="G29" s="24"/>
      <c r="H29" s="24"/>
      <c r="I29" s="24"/>
      <c r="J29" s="24"/>
      <c r="K29" s="24"/>
      <c r="L29" s="224">
        <v>0.21</v>
      </c>
      <c r="M29" s="211"/>
      <c r="N29" s="211"/>
      <c r="O29" s="211"/>
      <c r="P29" s="211"/>
      <c r="Q29" s="24"/>
      <c r="R29" s="24"/>
      <c r="S29" s="24"/>
      <c r="T29" s="24"/>
      <c r="U29" s="24"/>
      <c r="V29" s="24"/>
      <c r="W29" s="223" t="e">
        <f>ROUND(AZ54,2)</f>
        <v>#REF!</v>
      </c>
      <c r="X29" s="211"/>
      <c r="Y29" s="211"/>
      <c r="Z29" s="211"/>
      <c r="AA29" s="211"/>
      <c r="AB29" s="211"/>
      <c r="AC29" s="211"/>
      <c r="AD29" s="211"/>
      <c r="AE29" s="211"/>
      <c r="AF29" s="24"/>
      <c r="AG29" s="24"/>
      <c r="AH29" s="24"/>
      <c r="AI29" s="24"/>
      <c r="AJ29" s="24"/>
      <c r="AK29" s="223" t="e">
        <f>ROUND(AV54,2)</f>
        <v>#REF!</v>
      </c>
      <c r="AL29" s="211"/>
      <c r="AM29" s="211"/>
      <c r="AN29" s="211"/>
      <c r="AO29" s="211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11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</row>
    <row r="30" spans="1:91" ht="14.25" customHeight="1">
      <c r="A30" s="24"/>
      <c r="B30" s="25"/>
      <c r="C30" s="24"/>
      <c r="D30" s="24"/>
      <c r="E30" s="24"/>
      <c r="F30" s="13" t="s">
        <v>50</v>
      </c>
      <c r="G30" s="24"/>
      <c r="H30" s="24"/>
      <c r="I30" s="24"/>
      <c r="J30" s="24"/>
      <c r="K30" s="24"/>
      <c r="L30" s="224">
        <v>0.15</v>
      </c>
      <c r="M30" s="211"/>
      <c r="N30" s="211"/>
      <c r="O30" s="211"/>
      <c r="P30" s="211"/>
      <c r="Q30" s="24"/>
      <c r="R30" s="24"/>
      <c r="S30" s="24"/>
      <c r="T30" s="24"/>
      <c r="U30" s="24"/>
      <c r="V30" s="24"/>
      <c r="W30" s="223" t="e">
        <f>ROUND(BA54,2)</f>
        <v>#REF!</v>
      </c>
      <c r="X30" s="211"/>
      <c r="Y30" s="211"/>
      <c r="Z30" s="211"/>
      <c r="AA30" s="211"/>
      <c r="AB30" s="211"/>
      <c r="AC30" s="211"/>
      <c r="AD30" s="211"/>
      <c r="AE30" s="211"/>
      <c r="AF30" s="24"/>
      <c r="AG30" s="24"/>
      <c r="AH30" s="24"/>
      <c r="AI30" s="24"/>
      <c r="AJ30" s="24"/>
      <c r="AK30" s="223" t="e">
        <f>ROUND(AW54,2)</f>
        <v>#REF!</v>
      </c>
      <c r="AL30" s="211"/>
      <c r="AM30" s="211"/>
      <c r="AN30" s="211"/>
      <c r="AO30" s="211"/>
      <c r="AP30" s="24"/>
      <c r="AQ30" s="24"/>
      <c r="AR30" s="25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11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</row>
    <row r="31" spans="1:91" ht="14.25" hidden="1" customHeight="1">
      <c r="A31" s="24"/>
      <c r="B31" s="25"/>
      <c r="C31" s="24"/>
      <c r="D31" s="24"/>
      <c r="E31" s="24"/>
      <c r="F31" s="13" t="s">
        <v>51</v>
      </c>
      <c r="G31" s="24"/>
      <c r="H31" s="24"/>
      <c r="I31" s="24"/>
      <c r="J31" s="24"/>
      <c r="K31" s="24"/>
      <c r="L31" s="224">
        <v>0.21</v>
      </c>
      <c r="M31" s="211"/>
      <c r="N31" s="211"/>
      <c r="O31" s="211"/>
      <c r="P31" s="211"/>
      <c r="Q31" s="24"/>
      <c r="R31" s="24"/>
      <c r="S31" s="24"/>
      <c r="T31" s="24"/>
      <c r="U31" s="24"/>
      <c r="V31" s="24"/>
      <c r="W31" s="223" t="e">
        <f>ROUND(BB54,2)</f>
        <v>#REF!</v>
      </c>
      <c r="X31" s="211"/>
      <c r="Y31" s="211"/>
      <c r="Z31" s="211"/>
      <c r="AA31" s="211"/>
      <c r="AB31" s="211"/>
      <c r="AC31" s="211"/>
      <c r="AD31" s="211"/>
      <c r="AE31" s="211"/>
      <c r="AF31" s="24"/>
      <c r="AG31" s="24"/>
      <c r="AH31" s="24"/>
      <c r="AI31" s="24"/>
      <c r="AJ31" s="24"/>
      <c r="AK31" s="223">
        <v>0</v>
      </c>
      <c r="AL31" s="211"/>
      <c r="AM31" s="211"/>
      <c r="AN31" s="211"/>
      <c r="AO31" s="211"/>
      <c r="AP31" s="24"/>
      <c r="AQ31" s="24"/>
      <c r="AR31" s="25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11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</row>
    <row r="32" spans="1:91" ht="14.25" hidden="1" customHeight="1">
      <c r="A32" s="24"/>
      <c r="B32" s="25"/>
      <c r="C32" s="24"/>
      <c r="D32" s="24"/>
      <c r="E32" s="24"/>
      <c r="F32" s="13" t="s">
        <v>52</v>
      </c>
      <c r="G32" s="24"/>
      <c r="H32" s="24"/>
      <c r="I32" s="24"/>
      <c r="J32" s="24"/>
      <c r="K32" s="24"/>
      <c r="L32" s="224">
        <v>0.15</v>
      </c>
      <c r="M32" s="211"/>
      <c r="N32" s="211"/>
      <c r="O32" s="211"/>
      <c r="P32" s="211"/>
      <c r="Q32" s="24"/>
      <c r="R32" s="24"/>
      <c r="S32" s="24"/>
      <c r="T32" s="24"/>
      <c r="U32" s="24"/>
      <c r="V32" s="24"/>
      <c r="W32" s="223" t="e">
        <f>ROUND(BC54,2)</f>
        <v>#REF!</v>
      </c>
      <c r="X32" s="211"/>
      <c r="Y32" s="211"/>
      <c r="Z32" s="211"/>
      <c r="AA32" s="211"/>
      <c r="AB32" s="211"/>
      <c r="AC32" s="211"/>
      <c r="AD32" s="211"/>
      <c r="AE32" s="211"/>
      <c r="AF32" s="24"/>
      <c r="AG32" s="24"/>
      <c r="AH32" s="24"/>
      <c r="AI32" s="24"/>
      <c r="AJ32" s="24"/>
      <c r="AK32" s="223">
        <v>0</v>
      </c>
      <c r="AL32" s="211"/>
      <c r="AM32" s="211"/>
      <c r="AN32" s="211"/>
      <c r="AO32" s="211"/>
      <c r="AP32" s="24"/>
      <c r="AQ32" s="24"/>
      <c r="AR32" s="25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11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</row>
    <row r="33" spans="1:91" ht="14.25" hidden="1" customHeight="1">
      <c r="A33" s="24"/>
      <c r="B33" s="25"/>
      <c r="C33" s="24"/>
      <c r="D33" s="24"/>
      <c r="E33" s="24"/>
      <c r="F33" s="13" t="s">
        <v>53</v>
      </c>
      <c r="G33" s="24"/>
      <c r="H33" s="24"/>
      <c r="I33" s="24"/>
      <c r="J33" s="24"/>
      <c r="K33" s="24"/>
      <c r="L33" s="224">
        <v>0</v>
      </c>
      <c r="M33" s="211"/>
      <c r="N33" s="211"/>
      <c r="O33" s="211"/>
      <c r="P33" s="211"/>
      <c r="Q33" s="24"/>
      <c r="R33" s="24"/>
      <c r="S33" s="24"/>
      <c r="T33" s="24"/>
      <c r="U33" s="24"/>
      <c r="V33" s="24"/>
      <c r="W33" s="223" t="e">
        <f>ROUND(BD54,2)</f>
        <v>#REF!</v>
      </c>
      <c r="X33" s="211"/>
      <c r="Y33" s="211"/>
      <c r="Z33" s="211"/>
      <c r="AA33" s="211"/>
      <c r="AB33" s="211"/>
      <c r="AC33" s="211"/>
      <c r="AD33" s="211"/>
      <c r="AE33" s="211"/>
      <c r="AF33" s="24"/>
      <c r="AG33" s="24"/>
      <c r="AH33" s="24"/>
      <c r="AI33" s="24"/>
      <c r="AJ33" s="24"/>
      <c r="AK33" s="223">
        <v>0</v>
      </c>
      <c r="AL33" s="211"/>
      <c r="AM33" s="211"/>
      <c r="AN33" s="211"/>
      <c r="AO33" s="211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</row>
    <row r="34" spans="1:91" ht="6.75" customHeight="1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0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</row>
    <row r="35" spans="1:91" ht="25.5" customHeight="1">
      <c r="A35" s="19"/>
      <c r="B35" s="20"/>
      <c r="C35" s="26"/>
      <c r="D35" s="27" t="s">
        <v>54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55</v>
      </c>
      <c r="U35" s="28"/>
      <c r="V35" s="28"/>
      <c r="W35" s="28"/>
      <c r="X35" s="225" t="s">
        <v>56</v>
      </c>
      <c r="Y35" s="220"/>
      <c r="Z35" s="220"/>
      <c r="AA35" s="220"/>
      <c r="AB35" s="220"/>
      <c r="AC35" s="28"/>
      <c r="AD35" s="28"/>
      <c r="AE35" s="28"/>
      <c r="AF35" s="28"/>
      <c r="AG35" s="28"/>
      <c r="AH35" s="28"/>
      <c r="AI35" s="28"/>
      <c r="AJ35" s="28"/>
      <c r="AK35" s="226" t="e">
        <f>SUM(AK26:AK33)</f>
        <v>#REF!</v>
      </c>
      <c r="AL35" s="220"/>
      <c r="AM35" s="220"/>
      <c r="AN35" s="220"/>
      <c r="AO35" s="227"/>
      <c r="AP35" s="26"/>
      <c r="AQ35" s="26"/>
      <c r="AR35" s="20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</row>
    <row r="36" spans="1:91" ht="6.75" customHeight="1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20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</row>
    <row r="37" spans="1:91" ht="6.75" customHeight="1">
      <c r="A37" s="1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20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</row>
    <row r="38" spans="1:91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6.75" customHeight="1">
      <c r="A41" s="19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20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</row>
    <row r="42" spans="1:91" ht="24.75" customHeight="1">
      <c r="A42" s="19"/>
      <c r="B42" s="20"/>
      <c r="C42" s="7" t="s">
        <v>57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20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</row>
    <row r="43" spans="1:91" ht="6.75" customHeight="1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20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</row>
    <row r="44" spans="1:91" ht="12" customHeight="1">
      <c r="A44" s="34"/>
      <c r="B44" s="35"/>
      <c r="C44" s="13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 t="shared" ref="L44:L45" si="0">K5</f>
        <v>RO21021C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5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</row>
    <row r="45" spans="1:91" ht="36.75" customHeight="1">
      <c r="A45" s="36"/>
      <c r="B45" s="37"/>
      <c r="C45" s="38" t="s">
        <v>16</v>
      </c>
      <c r="D45" s="36"/>
      <c r="E45" s="36"/>
      <c r="F45" s="36"/>
      <c r="G45" s="36"/>
      <c r="H45" s="36"/>
      <c r="I45" s="36"/>
      <c r="J45" s="36"/>
      <c r="K45" s="36"/>
      <c r="L45" s="213" t="str">
        <f t="shared" si="0"/>
        <v>Mateřská škola Přerov nad Labem</v>
      </c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36"/>
      <c r="AQ45" s="36"/>
      <c r="AR45" s="37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</row>
    <row r="46" spans="1:91" ht="6.75" customHeight="1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20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</row>
    <row r="47" spans="1:91" ht="12" customHeight="1">
      <c r="A47" s="19"/>
      <c r="B47" s="20"/>
      <c r="C47" s="13" t="s">
        <v>22</v>
      </c>
      <c r="D47" s="19"/>
      <c r="E47" s="19"/>
      <c r="F47" s="19"/>
      <c r="G47" s="19"/>
      <c r="H47" s="19"/>
      <c r="I47" s="19"/>
      <c r="J47" s="19"/>
      <c r="K47" s="19"/>
      <c r="L47" s="39" t="str">
        <f>IF(K8="","",K8)</f>
        <v>Obec Přerov nad Labem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3" t="s">
        <v>24</v>
      </c>
      <c r="AJ47" s="19"/>
      <c r="AK47" s="19"/>
      <c r="AL47" s="19"/>
      <c r="AM47" s="214" t="str">
        <f>IF(AN8= "","",AN8)</f>
        <v>9. 3. 2021</v>
      </c>
      <c r="AN47" s="211"/>
      <c r="AO47" s="19"/>
      <c r="AP47" s="19"/>
      <c r="AQ47" s="19"/>
      <c r="AR47" s="20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</row>
    <row r="48" spans="1:91" ht="6.75" customHeight="1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20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</row>
    <row r="49" spans="1:91" ht="25.5" customHeight="1">
      <c r="A49" s="19"/>
      <c r="B49" s="20"/>
      <c r="C49" s="13" t="s">
        <v>30</v>
      </c>
      <c r="D49" s="19"/>
      <c r="E49" s="19"/>
      <c r="F49" s="19"/>
      <c r="G49" s="19"/>
      <c r="H49" s="19"/>
      <c r="I49" s="19"/>
      <c r="J49" s="19"/>
      <c r="K49" s="19"/>
      <c r="L49" s="34" t="str">
        <f>IF(E11= "","",E11)</f>
        <v>Obec Přerov nad Labem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3" t="s">
        <v>36</v>
      </c>
      <c r="AJ49" s="19"/>
      <c r="AK49" s="19"/>
      <c r="AL49" s="19"/>
      <c r="AM49" s="215" t="str">
        <f>IF(E17="","",E17)</f>
        <v>ing.arch. Petr Uhlíř, ing. arch. Martin Štrouf</v>
      </c>
      <c r="AN49" s="211"/>
      <c r="AO49" s="211"/>
      <c r="AP49" s="211"/>
      <c r="AQ49" s="19"/>
      <c r="AR49" s="20"/>
      <c r="AS49" s="216" t="s">
        <v>58</v>
      </c>
      <c r="AT49" s="217"/>
      <c r="AU49" s="41"/>
      <c r="AV49" s="41"/>
      <c r="AW49" s="41"/>
      <c r="AX49" s="41"/>
      <c r="AY49" s="41"/>
      <c r="AZ49" s="41"/>
      <c r="BA49" s="41"/>
      <c r="BB49" s="41"/>
      <c r="BC49" s="41"/>
      <c r="BD49" s="42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</row>
    <row r="50" spans="1:91" ht="15" customHeight="1">
      <c r="A50" s="19"/>
      <c r="B50" s="20"/>
      <c r="C50" s="13" t="s">
        <v>34</v>
      </c>
      <c r="D50" s="19"/>
      <c r="E50" s="19"/>
      <c r="F50" s="19"/>
      <c r="G50" s="19"/>
      <c r="H50" s="19"/>
      <c r="I50" s="19"/>
      <c r="J50" s="19"/>
      <c r="K50" s="19"/>
      <c r="L50" s="34" t="str">
        <f>IF(E14= "Vyplň údaj","",E14)</f>
        <v/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3" t="s">
        <v>39</v>
      </c>
      <c r="AJ50" s="19"/>
      <c r="AK50" s="19"/>
      <c r="AL50" s="19"/>
      <c r="AM50" s="215" t="str">
        <f>IF(E20="","",E20)</f>
        <v>Ing. Petr Jiráček</v>
      </c>
      <c r="AN50" s="211"/>
      <c r="AO50" s="211"/>
      <c r="AP50" s="211"/>
      <c r="AQ50" s="19"/>
      <c r="AR50" s="20"/>
      <c r="AS50" s="218"/>
      <c r="AT50" s="211"/>
      <c r="AU50" s="19"/>
      <c r="AV50" s="19"/>
      <c r="AW50" s="19"/>
      <c r="AX50" s="19"/>
      <c r="AY50" s="19"/>
      <c r="AZ50" s="19"/>
      <c r="BA50" s="19"/>
      <c r="BB50" s="19"/>
      <c r="BC50" s="19"/>
      <c r="BD50" s="43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</row>
    <row r="51" spans="1:91" ht="10.5" customHeight="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20"/>
      <c r="AS51" s="218"/>
      <c r="AT51" s="211"/>
      <c r="AU51" s="19"/>
      <c r="AV51" s="19"/>
      <c r="AW51" s="19"/>
      <c r="AX51" s="19"/>
      <c r="AY51" s="19"/>
      <c r="AZ51" s="19"/>
      <c r="BA51" s="19"/>
      <c r="BB51" s="19"/>
      <c r="BC51" s="19"/>
      <c r="BD51" s="43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</row>
    <row r="52" spans="1:91" ht="29.25" customHeight="1">
      <c r="A52" s="19"/>
      <c r="B52" s="20"/>
      <c r="C52" s="219" t="s">
        <v>59</v>
      </c>
      <c r="D52" s="220"/>
      <c r="E52" s="220"/>
      <c r="F52" s="220"/>
      <c r="G52" s="220"/>
      <c r="H52" s="44"/>
      <c r="I52" s="221" t="s">
        <v>60</v>
      </c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2" t="s">
        <v>61</v>
      </c>
      <c r="AH52" s="220"/>
      <c r="AI52" s="220"/>
      <c r="AJ52" s="220"/>
      <c r="AK52" s="220"/>
      <c r="AL52" s="220"/>
      <c r="AM52" s="220"/>
      <c r="AN52" s="221" t="s">
        <v>62</v>
      </c>
      <c r="AO52" s="220"/>
      <c r="AP52" s="220"/>
      <c r="AQ52" s="45" t="s">
        <v>63</v>
      </c>
      <c r="AR52" s="20"/>
      <c r="AS52" s="46" t="s">
        <v>64</v>
      </c>
      <c r="AT52" s="47" t="s">
        <v>65</v>
      </c>
      <c r="AU52" s="47" t="s">
        <v>66</v>
      </c>
      <c r="AV52" s="47" t="s">
        <v>67</v>
      </c>
      <c r="AW52" s="47" t="s">
        <v>68</v>
      </c>
      <c r="AX52" s="47" t="s">
        <v>69</v>
      </c>
      <c r="AY52" s="47" t="s">
        <v>70</v>
      </c>
      <c r="AZ52" s="47" t="s">
        <v>71</v>
      </c>
      <c r="BA52" s="47" t="s">
        <v>72</v>
      </c>
      <c r="BB52" s="47" t="s">
        <v>73</v>
      </c>
      <c r="BC52" s="47" t="s">
        <v>74</v>
      </c>
      <c r="BD52" s="48" t="s">
        <v>75</v>
      </c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</row>
    <row r="53" spans="1:91" ht="10.5" customHeight="1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20"/>
      <c r="AS53" s="49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2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</row>
    <row r="54" spans="1:91" ht="32.25" customHeight="1">
      <c r="A54" s="50"/>
      <c r="B54" s="51"/>
      <c r="C54" s="52" t="s">
        <v>76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210" t="e">
        <f>ROUND(SUM(AG55:AG71),2)</f>
        <v>#REF!</v>
      </c>
      <c r="AH54" s="211"/>
      <c r="AI54" s="211"/>
      <c r="AJ54" s="211"/>
      <c r="AK54" s="211"/>
      <c r="AL54" s="211"/>
      <c r="AM54" s="211"/>
      <c r="AN54" s="212" t="e">
        <f t="shared" ref="AN54:AN71" si="1">SUM(AG54,AT54)</f>
        <v>#REF!</v>
      </c>
      <c r="AO54" s="211"/>
      <c r="AP54" s="211"/>
      <c r="AQ54" s="55" t="s">
        <v>32</v>
      </c>
      <c r="AR54" s="51"/>
      <c r="AS54" s="56">
        <f>ROUND(SUM(AS55:AS71),2)</f>
        <v>0</v>
      </c>
      <c r="AT54" s="57" t="e">
        <f t="shared" ref="AT54:AT71" si="2">ROUND(SUM(AV54:AW54),2)</f>
        <v>#REF!</v>
      </c>
      <c r="AU54" s="58" t="e">
        <f>ROUND(SUM(AU55:AU71),5)</f>
        <v>#REF!</v>
      </c>
      <c r="AV54" s="57" t="e">
        <f>ROUND(AZ54*L29,2)</f>
        <v>#REF!</v>
      </c>
      <c r="AW54" s="57" t="e">
        <f>ROUND(BA54*L30,2)</f>
        <v>#REF!</v>
      </c>
      <c r="AX54" s="57" t="e">
        <f>ROUND(BB54*L29,2)</f>
        <v>#REF!</v>
      </c>
      <c r="AY54" s="57" t="e">
        <f>ROUND(BC54*L30,2)</f>
        <v>#REF!</v>
      </c>
      <c r="AZ54" s="57" t="e">
        <f t="shared" ref="AZ54:BD54" si="3">ROUND(SUM(AZ55:AZ71),2)</f>
        <v>#REF!</v>
      </c>
      <c r="BA54" s="57" t="e">
        <f t="shared" si="3"/>
        <v>#REF!</v>
      </c>
      <c r="BB54" s="57" t="e">
        <f t="shared" si="3"/>
        <v>#REF!</v>
      </c>
      <c r="BC54" s="57" t="e">
        <f t="shared" si="3"/>
        <v>#REF!</v>
      </c>
      <c r="BD54" s="59" t="e">
        <f t="shared" si="3"/>
        <v>#REF!</v>
      </c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60" t="s">
        <v>77</v>
      </c>
      <c r="BT54" s="60" t="s">
        <v>78</v>
      </c>
      <c r="BU54" s="61" t="s">
        <v>79</v>
      </c>
      <c r="BV54" s="60" t="s">
        <v>80</v>
      </c>
      <c r="BW54" s="60" t="s">
        <v>5</v>
      </c>
      <c r="BX54" s="60" t="s">
        <v>81</v>
      </c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60" t="s">
        <v>19</v>
      </c>
      <c r="CM54" s="50"/>
    </row>
    <row r="55" spans="1:91" ht="24.75" customHeight="1">
      <c r="A55" s="62" t="s">
        <v>82</v>
      </c>
      <c r="B55" s="63"/>
      <c r="C55" s="64"/>
      <c r="D55" s="228" t="s">
        <v>83</v>
      </c>
      <c r="E55" s="211"/>
      <c r="F55" s="211"/>
      <c r="G55" s="211"/>
      <c r="H55" s="211"/>
      <c r="I55" s="65"/>
      <c r="J55" s="228" t="s">
        <v>17</v>
      </c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29" t="e">
        <f>#REF!</f>
        <v>#REF!</v>
      </c>
      <c r="AH55" s="211"/>
      <c r="AI55" s="211"/>
      <c r="AJ55" s="211"/>
      <c r="AK55" s="211"/>
      <c r="AL55" s="211"/>
      <c r="AM55" s="211"/>
      <c r="AN55" s="229" t="e">
        <f t="shared" si="1"/>
        <v>#REF!</v>
      </c>
      <c r="AO55" s="211"/>
      <c r="AP55" s="211"/>
      <c r="AQ55" s="66" t="s">
        <v>84</v>
      </c>
      <c r="AR55" s="63"/>
      <c r="AS55" s="67">
        <v>0</v>
      </c>
      <c r="AT55" s="68" t="e">
        <f t="shared" si="2"/>
        <v>#REF!</v>
      </c>
      <c r="AU55" s="69" t="e">
        <f>#REF!</f>
        <v>#REF!</v>
      </c>
      <c r="AV55" s="68" t="e">
        <f>#REF!</f>
        <v>#REF!</v>
      </c>
      <c r="AW55" s="68" t="e">
        <f>#REF!</f>
        <v>#REF!</v>
      </c>
      <c r="AX55" s="68" t="e">
        <f>#REF!</f>
        <v>#REF!</v>
      </c>
      <c r="AY55" s="68" t="e">
        <f>#REF!</f>
        <v>#REF!</v>
      </c>
      <c r="AZ55" s="68" t="e">
        <f>#REF!</f>
        <v>#REF!</v>
      </c>
      <c r="BA55" s="68" t="e">
        <f>#REF!</f>
        <v>#REF!</v>
      </c>
      <c r="BB55" s="68" t="e">
        <f>#REF!</f>
        <v>#REF!</v>
      </c>
      <c r="BC55" s="68" t="e">
        <f>#REF!</f>
        <v>#REF!</v>
      </c>
      <c r="BD55" s="70" t="e">
        <f>#REF!</f>
        <v>#REF!</v>
      </c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2" t="s">
        <v>85</v>
      </c>
      <c r="BU55" s="71"/>
      <c r="BV55" s="72" t="s">
        <v>80</v>
      </c>
      <c r="BW55" s="72" t="s">
        <v>86</v>
      </c>
      <c r="BX55" s="72" t="s">
        <v>5</v>
      </c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2" t="s">
        <v>19</v>
      </c>
      <c r="CM55" s="72" t="s">
        <v>87</v>
      </c>
    </row>
    <row r="56" spans="1:91" ht="50.25" customHeight="1">
      <c r="A56" s="62" t="s">
        <v>82</v>
      </c>
      <c r="B56" s="63"/>
      <c r="C56" s="64"/>
      <c r="D56" s="228" t="s">
        <v>88</v>
      </c>
      <c r="E56" s="211"/>
      <c r="F56" s="211"/>
      <c r="G56" s="211"/>
      <c r="H56" s="211"/>
      <c r="I56" s="65"/>
      <c r="J56" s="228" t="s">
        <v>17</v>
      </c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29" t="e">
        <f>#REF!</f>
        <v>#REF!</v>
      </c>
      <c r="AH56" s="211"/>
      <c r="AI56" s="211"/>
      <c r="AJ56" s="211"/>
      <c r="AK56" s="211"/>
      <c r="AL56" s="211"/>
      <c r="AM56" s="211"/>
      <c r="AN56" s="229" t="e">
        <f t="shared" si="1"/>
        <v>#REF!</v>
      </c>
      <c r="AO56" s="211"/>
      <c r="AP56" s="211"/>
      <c r="AQ56" s="66" t="s">
        <v>84</v>
      </c>
      <c r="AR56" s="63"/>
      <c r="AS56" s="67">
        <v>0</v>
      </c>
      <c r="AT56" s="68" t="e">
        <f t="shared" si="2"/>
        <v>#REF!</v>
      </c>
      <c r="AU56" s="69" t="e">
        <f>#REF!</f>
        <v>#REF!</v>
      </c>
      <c r="AV56" s="68" t="e">
        <f>#REF!</f>
        <v>#REF!</v>
      </c>
      <c r="AW56" s="68" t="e">
        <f>#REF!</f>
        <v>#REF!</v>
      </c>
      <c r="AX56" s="68" t="e">
        <f>#REF!</f>
        <v>#REF!</v>
      </c>
      <c r="AY56" s="68" t="e">
        <f>#REF!</f>
        <v>#REF!</v>
      </c>
      <c r="AZ56" s="68" t="e">
        <f>#REF!</f>
        <v>#REF!</v>
      </c>
      <c r="BA56" s="68" t="e">
        <f>#REF!</f>
        <v>#REF!</v>
      </c>
      <c r="BB56" s="68" t="e">
        <f>#REF!</f>
        <v>#REF!</v>
      </c>
      <c r="BC56" s="68" t="e">
        <f>#REF!</f>
        <v>#REF!</v>
      </c>
      <c r="BD56" s="70" t="e">
        <f>#REF!</f>
        <v>#REF!</v>
      </c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2" t="s">
        <v>85</v>
      </c>
      <c r="BU56" s="71"/>
      <c r="BV56" s="72" t="s">
        <v>80</v>
      </c>
      <c r="BW56" s="72" t="s">
        <v>89</v>
      </c>
      <c r="BX56" s="72" t="s">
        <v>5</v>
      </c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2" t="s">
        <v>19</v>
      </c>
      <c r="CM56" s="72" t="s">
        <v>87</v>
      </c>
    </row>
    <row r="57" spans="1:91" ht="24.75" customHeight="1">
      <c r="A57" s="62" t="s">
        <v>82</v>
      </c>
      <c r="B57" s="63"/>
      <c r="C57" s="64"/>
      <c r="D57" s="228" t="s">
        <v>90</v>
      </c>
      <c r="E57" s="211"/>
      <c r="F57" s="211"/>
      <c r="G57" s="211"/>
      <c r="H57" s="211"/>
      <c r="I57" s="65"/>
      <c r="J57" s="228" t="s">
        <v>17</v>
      </c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29" t="e">
        <f>#REF!</f>
        <v>#REF!</v>
      </c>
      <c r="AH57" s="211"/>
      <c r="AI57" s="211"/>
      <c r="AJ57" s="211"/>
      <c r="AK57" s="211"/>
      <c r="AL57" s="211"/>
      <c r="AM57" s="211"/>
      <c r="AN57" s="229" t="e">
        <f t="shared" si="1"/>
        <v>#REF!</v>
      </c>
      <c r="AO57" s="211"/>
      <c r="AP57" s="211"/>
      <c r="AQ57" s="66" t="s">
        <v>84</v>
      </c>
      <c r="AR57" s="63"/>
      <c r="AS57" s="67">
        <v>0</v>
      </c>
      <c r="AT57" s="68" t="e">
        <f t="shared" si="2"/>
        <v>#REF!</v>
      </c>
      <c r="AU57" s="69" t="e">
        <f>#REF!</f>
        <v>#REF!</v>
      </c>
      <c r="AV57" s="68" t="e">
        <f>#REF!</f>
        <v>#REF!</v>
      </c>
      <c r="AW57" s="68" t="e">
        <f>#REF!</f>
        <v>#REF!</v>
      </c>
      <c r="AX57" s="68" t="e">
        <f>#REF!</f>
        <v>#REF!</v>
      </c>
      <c r="AY57" s="68" t="e">
        <f>#REF!</f>
        <v>#REF!</v>
      </c>
      <c r="AZ57" s="68" t="e">
        <f>#REF!</f>
        <v>#REF!</v>
      </c>
      <c r="BA57" s="68" t="e">
        <f>#REF!</f>
        <v>#REF!</v>
      </c>
      <c r="BB57" s="68" t="e">
        <f>#REF!</f>
        <v>#REF!</v>
      </c>
      <c r="BC57" s="68" t="e">
        <f>#REF!</f>
        <v>#REF!</v>
      </c>
      <c r="BD57" s="70" t="e">
        <f>#REF!</f>
        <v>#REF!</v>
      </c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2" t="s">
        <v>85</v>
      </c>
      <c r="BU57" s="71"/>
      <c r="BV57" s="72" t="s">
        <v>80</v>
      </c>
      <c r="BW57" s="72" t="s">
        <v>91</v>
      </c>
      <c r="BX57" s="72" t="s">
        <v>5</v>
      </c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2" t="s">
        <v>19</v>
      </c>
      <c r="CM57" s="72" t="s">
        <v>87</v>
      </c>
    </row>
    <row r="58" spans="1:91" ht="37.5" customHeight="1">
      <c r="A58" s="62" t="s">
        <v>82</v>
      </c>
      <c r="B58" s="63"/>
      <c r="C58" s="64"/>
      <c r="D58" s="228" t="s">
        <v>92</v>
      </c>
      <c r="E58" s="211"/>
      <c r="F58" s="211"/>
      <c r="G58" s="211"/>
      <c r="H58" s="211"/>
      <c r="I58" s="65"/>
      <c r="J58" s="228" t="s">
        <v>17</v>
      </c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29" t="e">
        <f>#REF!</f>
        <v>#REF!</v>
      </c>
      <c r="AH58" s="211"/>
      <c r="AI58" s="211"/>
      <c r="AJ58" s="211"/>
      <c r="AK58" s="211"/>
      <c r="AL58" s="211"/>
      <c r="AM58" s="211"/>
      <c r="AN58" s="229" t="e">
        <f t="shared" si="1"/>
        <v>#REF!</v>
      </c>
      <c r="AO58" s="211"/>
      <c r="AP58" s="211"/>
      <c r="AQ58" s="66" t="s">
        <v>84</v>
      </c>
      <c r="AR58" s="63"/>
      <c r="AS58" s="67">
        <v>0</v>
      </c>
      <c r="AT58" s="68" t="e">
        <f t="shared" si="2"/>
        <v>#REF!</v>
      </c>
      <c r="AU58" s="69" t="e">
        <f>#REF!</f>
        <v>#REF!</v>
      </c>
      <c r="AV58" s="68" t="e">
        <f>#REF!</f>
        <v>#REF!</v>
      </c>
      <c r="AW58" s="68" t="e">
        <f>#REF!</f>
        <v>#REF!</v>
      </c>
      <c r="AX58" s="68" t="e">
        <f>#REF!</f>
        <v>#REF!</v>
      </c>
      <c r="AY58" s="68" t="e">
        <f>#REF!</f>
        <v>#REF!</v>
      </c>
      <c r="AZ58" s="68" t="e">
        <f>#REF!</f>
        <v>#REF!</v>
      </c>
      <c r="BA58" s="68" t="e">
        <f>#REF!</f>
        <v>#REF!</v>
      </c>
      <c r="BB58" s="68" t="e">
        <f>#REF!</f>
        <v>#REF!</v>
      </c>
      <c r="BC58" s="68" t="e">
        <f>#REF!</f>
        <v>#REF!</v>
      </c>
      <c r="BD58" s="70" t="e">
        <f>#REF!</f>
        <v>#REF!</v>
      </c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2" t="s">
        <v>85</v>
      </c>
      <c r="BU58" s="71"/>
      <c r="BV58" s="72" t="s">
        <v>80</v>
      </c>
      <c r="BW58" s="72" t="s">
        <v>93</v>
      </c>
      <c r="BX58" s="72" t="s">
        <v>5</v>
      </c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2" t="s">
        <v>19</v>
      </c>
      <c r="CM58" s="72" t="s">
        <v>87</v>
      </c>
    </row>
    <row r="59" spans="1:91" ht="37.5" customHeight="1">
      <c r="A59" s="62" t="s">
        <v>82</v>
      </c>
      <c r="B59" s="63"/>
      <c r="C59" s="64"/>
      <c r="D59" s="228" t="s">
        <v>94</v>
      </c>
      <c r="E59" s="211"/>
      <c r="F59" s="211"/>
      <c r="G59" s="211"/>
      <c r="H59" s="211"/>
      <c r="I59" s="65"/>
      <c r="J59" s="228" t="s">
        <v>17</v>
      </c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29" t="e">
        <f>#REF!</f>
        <v>#REF!</v>
      </c>
      <c r="AH59" s="211"/>
      <c r="AI59" s="211"/>
      <c r="AJ59" s="211"/>
      <c r="AK59" s="211"/>
      <c r="AL59" s="211"/>
      <c r="AM59" s="211"/>
      <c r="AN59" s="229" t="e">
        <f t="shared" si="1"/>
        <v>#REF!</v>
      </c>
      <c r="AO59" s="211"/>
      <c r="AP59" s="211"/>
      <c r="AQ59" s="66" t="s">
        <v>84</v>
      </c>
      <c r="AR59" s="63"/>
      <c r="AS59" s="67">
        <v>0</v>
      </c>
      <c r="AT59" s="68" t="e">
        <f t="shared" si="2"/>
        <v>#REF!</v>
      </c>
      <c r="AU59" s="69" t="e">
        <f>#REF!</f>
        <v>#REF!</v>
      </c>
      <c r="AV59" s="68" t="e">
        <f>#REF!</f>
        <v>#REF!</v>
      </c>
      <c r="AW59" s="68" t="e">
        <f>#REF!</f>
        <v>#REF!</v>
      </c>
      <c r="AX59" s="68" t="e">
        <f>#REF!</f>
        <v>#REF!</v>
      </c>
      <c r="AY59" s="68" t="e">
        <f>#REF!</f>
        <v>#REF!</v>
      </c>
      <c r="AZ59" s="68" t="e">
        <f>#REF!</f>
        <v>#REF!</v>
      </c>
      <c r="BA59" s="68" t="e">
        <f>#REF!</f>
        <v>#REF!</v>
      </c>
      <c r="BB59" s="68" t="e">
        <f>#REF!</f>
        <v>#REF!</v>
      </c>
      <c r="BC59" s="68" t="e">
        <f>#REF!</f>
        <v>#REF!</v>
      </c>
      <c r="BD59" s="70" t="e">
        <f>#REF!</f>
        <v>#REF!</v>
      </c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2" t="s">
        <v>85</v>
      </c>
      <c r="BU59" s="71"/>
      <c r="BV59" s="72" t="s">
        <v>80</v>
      </c>
      <c r="BW59" s="72" t="s">
        <v>95</v>
      </c>
      <c r="BX59" s="72" t="s">
        <v>5</v>
      </c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2" t="s">
        <v>19</v>
      </c>
      <c r="CM59" s="72" t="s">
        <v>87</v>
      </c>
    </row>
    <row r="60" spans="1:91" ht="37.5" customHeight="1">
      <c r="A60" s="62" t="s">
        <v>82</v>
      </c>
      <c r="B60" s="63"/>
      <c r="C60" s="64"/>
      <c r="D60" s="228" t="s">
        <v>96</v>
      </c>
      <c r="E60" s="211"/>
      <c r="F60" s="211"/>
      <c r="G60" s="211"/>
      <c r="H60" s="211"/>
      <c r="I60" s="65"/>
      <c r="J60" s="228" t="s">
        <v>17</v>
      </c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29" t="e">
        <f>#REF!</f>
        <v>#REF!</v>
      </c>
      <c r="AH60" s="211"/>
      <c r="AI60" s="211"/>
      <c r="AJ60" s="211"/>
      <c r="AK60" s="211"/>
      <c r="AL60" s="211"/>
      <c r="AM60" s="211"/>
      <c r="AN60" s="229" t="e">
        <f t="shared" si="1"/>
        <v>#REF!</v>
      </c>
      <c r="AO60" s="211"/>
      <c r="AP60" s="211"/>
      <c r="AQ60" s="66" t="s">
        <v>84</v>
      </c>
      <c r="AR60" s="63"/>
      <c r="AS60" s="67">
        <v>0</v>
      </c>
      <c r="AT60" s="68" t="e">
        <f t="shared" si="2"/>
        <v>#REF!</v>
      </c>
      <c r="AU60" s="69" t="e">
        <f>#REF!</f>
        <v>#REF!</v>
      </c>
      <c r="AV60" s="68" t="e">
        <f>#REF!</f>
        <v>#REF!</v>
      </c>
      <c r="AW60" s="68" t="e">
        <f>#REF!</f>
        <v>#REF!</v>
      </c>
      <c r="AX60" s="68" t="e">
        <f>#REF!</f>
        <v>#REF!</v>
      </c>
      <c r="AY60" s="68" t="e">
        <f>#REF!</f>
        <v>#REF!</v>
      </c>
      <c r="AZ60" s="68" t="e">
        <f>#REF!</f>
        <v>#REF!</v>
      </c>
      <c r="BA60" s="68" t="e">
        <f>#REF!</f>
        <v>#REF!</v>
      </c>
      <c r="BB60" s="68" t="e">
        <f>#REF!</f>
        <v>#REF!</v>
      </c>
      <c r="BC60" s="68" t="e">
        <f>#REF!</f>
        <v>#REF!</v>
      </c>
      <c r="BD60" s="70" t="e">
        <f>#REF!</f>
        <v>#REF!</v>
      </c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2" t="s">
        <v>85</v>
      </c>
      <c r="BU60" s="71"/>
      <c r="BV60" s="72" t="s">
        <v>80</v>
      </c>
      <c r="BW60" s="72" t="s">
        <v>97</v>
      </c>
      <c r="BX60" s="72" t="s">
        <v>5</v>
      </c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2" t="s">
        <v>19</v>
      </c>
      <c r="CM60" s="72" t="s">
        <v>87</v>
      </c>
    </row>
    <row r="61" spans="1:91" ht="37.5" customHeight="1">
      <c r="A61" s="62" t="s">
        <v>82</v>
      </c>
      <c r="B61" s="63"/>
      <c r="C61" s="64"/>
      <c r="D61" s="228" t="s">
        <v>98</v>
      </c>
      <c r="E61" s="211"/>
      <c r="F61" s="211"/>
      <c r="G61" s="211"/>
      <c r="H61" s="211"/>
      <c r="I61" s="65"/>
      <c r="J61" s="228" t="s">
        <v>17</v>
      </c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29" t="e">
        <f>#REF!</f>
        <v>#REF!</v>
      </c>
      <c r="AH61" s="211"/>
      <c r="AI61" s="211"/>
      <c r="AJ61" s="211"/>
      <c r="AK61" s="211"/>
      <c r="AL61" s="211"/>
      <c r="AM61" s="211"/>
      <c r="AN61" s="229" t="e">
        <f t="shared" si="1"/>
        <v>#REF!</v>
      </c>
      <c r="AO61" s="211"/>
      <c r="AP61" s="211"/>
      <c r="AQ61" s="66" t="s">
        <v>84</v>
      </c>
      <c r="AR61" s="63"/>
      <c r="AS61" s="67">
        <v>0</v>
      </c>
      <c r="AT61" s="68" t="e">
        <f t="shared" si="2"/>
        <v>#REF!</v>
      </c>
      <c r="AU61" s="69" t="e">
        <f>#REF!</f>
        <v>#REF!</v>
      </c>
      <c r="AV61" s="68" t="e">
        <f>#REF!</f>
        <v>#REF!</v>
      </c>
      <c r="AW61" s="68" t="e">
        <f>#REF!</f>
        <v>#REF!</v>
      </c>
      <c r="AX61" s="68" t="e">
        <f>#REF!</f>
        <v>#REF!</v>
      </c>
      <c r="AY61" s="68" t="e">
        <f>#REF!</f>
        <v>#REF!</v>
      </c>
      <c r="AZ61" s="68" t="e">
        <f>#REF!</f>
        <v>#REF!</v>
      </c>
      <c r="BA61" s="68" t="e">
        <f>#REF!</f>
        <v>#REF!</v>
      </c>
      <c r="BB61" s="68" t="e">
        <f>#REF!</f>
        <v>#REF!</v>
      </c>
      <c r="BC61" s="68" t="e">
        <f>#REF!</f>
        <v>#REF!</v>
      </c>
      <c r="BD61" s="70" t="e">
        <f>#REF!</f>
        <v>#REF!</v>
      </c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2" t="s">
        <v>85</v>
      </c>
      <c r="BU61" s="71"/>
      <c r="BV61" s="72" t="s">
        <v>80</v>
      </c>
      <c r="BW61" s="72" t="s">
        <v>99</v>
      </c>
      <c r="BX61" s="72" t="s">
        <v>5</v>
      </c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2" t="s">
        <v>19</v>
      </c>
      <c r="CM61" s="72" t="s">
        <v>87</v>
      </c>
    </row>
    <row r="62" spans="1:91" ht="24.75" customHeight="1">
      <c r="A62" s="62" t="s">
        <v>82</v>
      </c>
      <c r="B62" s="63"/>
      <c r="C62" s="64"/>
      <c r="D62" s="228" t="s">
        <v>100</v>
      </c>
      <c r="E62" s="211"/>
      <c r="F62" s="211"/>
      <c r="G62" s="211"/>
      <c r="H62" s="211"/>
      <c r="I62" s="65"/>
      <c r="J62" s="228" t="s">
        <v>17</v>
      </c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29" t="e">
        <f>#REF!</f>
        <v>#REF!</v>
      </c>
      <c r="AH62" s="211"/>
      <c r="AI62" s="211"/>
      <c r="AJ62" s="211"/>
      <c r="AK62" s="211"/>
      <c r="AL62" s="211"/>
      <c r="AM62" s="211"/>
      <c r="AN62" s="229" t="e">
        <f t="shared" si="1"/>
        <v>#REF!</v>
      </c>
      <c r="AO62" s="211"/>
      <c r="AP62" s="211"/>
      <c r="AQ62" s="66" t="s">
        <v>84</v>
      </c>
      <c r="AR62" s="63"/>
      <c r="AS62" s="67">
        <v>0</v>
      </c>
      <c r="AT62" s="68" t="e">
        <f t="shared" si="2"/>
        <v>#REF!</v>
      </c>
      <c r="AU62" s="69" t="e">
        <f>#REF!</f>
        <v>#REF!</v>
      </c>
      <c r="AV62" s="68" t="e">
        <f>#REF!</f>
        <v>#REF!</v>
      </c>
      <c r="AW62" s="68" t="e">
        <f>#REF!</f>
        <v>#REF!</v>
      </c>
      <c r="AX62" s="68" t="e">
        <f>#REF!</f>
        <v>#REF!</v>
      </c>
      <c r="AY62" s="68" t="e">
        <f>#REF!</f>
        <v>#REF!</v>
      </c>
      <c r="AZ62" s="68" t="e">
        <f>#REF!</f>
        <v>#REF!</v>
      </c>
      <c r="BA62" s="68" t="e">
        <f>#REF!</f>
        <v>#REF!</v>
      </c>
      <c r="BB62" s="68" t="e">
        <f>#REF!</f>
        <v>#REF!</v>
      </c>
      <c r="BC62" s="68" t="e">
        <f>#REF!</f>
        <v>#REF!</v>
      </c>
      <c r="BD62" s="70" t="e">
        <f>#REF!</f>
        <v>#REF!</v>
      </c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2" t="s">
        <v>85</v>
      </c>
      <c r="BU62" s="71"/>
      <c r="BV62" s="72" t="s">
        <v>80</v>
      </c>
      <c r="BW62" s="72" t="s">
        <v>101</v>
      </c>
      <c r="BX62" s="72" t="s">
        <v>5</v>
      </c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2" t="s">
        <v>19</v>
      </c>
      <c r="CM62" s="72" t="s">
        <v>87</v>
      </c>
    </row>
    <row r="63" spans="1:91" ht="24.75" customHeight="1">
      <c r="A63" s="62" t="s">
        <v>82</v>
      </c>
      <c r="B63" s="63"/>
      <c r="C63" s="64"/>
      <c r="D63" s="228" t="s">
        <v>102</v>
      </c>
      <c r="E63" s="211"/>
      <c r="F63" s="211"/>
      <c r="G63" s="211"/>
      <c r="H63" s="211"/>
      <c r="I63" s="65"/>
      <c r="J63" s="228" t="s">
        <v>17</v>
      </c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29" t="e">
        <f>#REF!</f>
        <v>#REF!</v>
      </c>
      <c r="AH63" s="211"/>
      <c r="AI63" s="211"/>
      <c r="AJ63" s="211"/>
      <c r="AK63" s="211"/>
      <c r="AL63" s="211"/>
      <c r="AM63" s="211"/>
      <c r="AN63" s="229" t="e">
        <f t="shared" si="1"/>
        <v>#REF!</v>
      </c>
      <c r="AO63" s="211"/>
      <c r="AP63" s="211"/>
      <c r="AQ63" s="66" t="s">
        <v>84</v>
      </c>
      <c r="AR63" s="63"/>
      <c r="AS63" s="67">
        <v>0</v>
      </c>
      <c r="AT63" s="68" t="e">
        <f t="shared" si="2"/>
        <v>#REF!</v>
      </c>
      <c r="AU63" s="69" t="e">
        <f>#REF!</f>
        <v>#REF!</v>
      </c>
      <c r="AV63" s="68" t="e">
        <f>#REF!</f>
        <v>#REF!</v>
      </c>
      <c r="AW63" s="68" t="e">
        <f>#REF!</f>
        <v>#REF!</v>
      </c>
      <c r="AX63" s="68" t="e">
        <f>#REF!</f>
        <v>#REF!</v>
      </c>
      <c r="AY63" s="68" t="e">
        <f>#REF!</f>
        <v>#REF!</v>
      </c>
      <c r="AZ63" s="68" t="e">
        <f>#REF!</f>
        <v>#REF!</v>
      </c>
      <c r="BA63" s="68" t="e">
        <f>#REF!</f>
        <v>#REF!</v>
      </c>
      <c r="BB63" s="68" t="e">
        <f>#REF!</f>
        <v>#REF!</v>
      </c>
      <c r="BC63" s="68" t="e">
        <f>#REF!</f>
        <v>#REF!</v>
      </c>
      <c r="BD63" s="70" t="e">
        <f>#REF!</f>
        <v>#REF!</v>
      </c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2" t="s">
        <v>85</v>
      </c>
      <c r="BU63" s="71"/>
      <c r="BV63" s="72" t="s">
        <v>80</v>
      </c>
      <c r="BW63" s="72" t="s">
        <v>103</v>
      </c>
      <c r="BX63" s="72" t="s">
        <v>5</v>
      </c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2" t="s">
        <v>19</v>
      </c>
      <c r="CM63" s="72" t="s">
        <v>87</v>
      </c>
    </row>
    <row r="64" spans="1:91" ht="24.75" customHeight="1">
      <c r="A64" s="62" t="s">
        <v>82</v>
      </c>
      <c r="B64" s="63"/>
      <c r="C64" s="64"/>
      <c r="D64" s="228" t="s">
        <v>104</v>
      </c>
      <c r="E64" s="211"/>
      <c r="F64" s="211"/>
      <c r="G64" s="211"/>
      <c r="H64" s="211"/>
      <c r="I64" s="65"/>
      <c r="J64" s="228" t="s">
        <v>17</v>
      </c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29" t="e">
        <f>#REF!</f>
        <v>#REF!</v>
      </c>
      <c r="AH64" s="211"/>
      <c r="AI64" s="211"/>
      <c r="AJ64" s="211"/>
      <c r="AK64" s="211"/>
      <c r="AL64" s="211"/>
      <c r="AM64" s="211"/>
      <c r="AN64" s="229" t="e">
        <f t="shared" si="1"/>
        <v>#REF!</v>
      </c>
      <c r="AO64" s="211"/>
      <c r="AP64" s="211"/>
      <c r="AQ64" s="66" t="s">
        <v>84</v>
      </c>
      <c r="AR64" s="63"/>
      <c r="AS64" s="67">
        <v>0</v>
      </c>
      <c r="AT64" s="68" t="e">
        <f t="shared" si="2"/>
        <v>#REF!</v>
      </c>
      <c r="AU64" s="69" t="e">
        <f>#REF!</f>
        <v>#REF!</v>
      </c>
      <c r="AV64" s="68" t="e">
        <f>#REF!</f>
        <v>#REF!</v>
      </c>
      <c r="AW64" s="68" t="e">
        <f>#REF!</f>
        <v>#REF!</v>
      </c>
      <c r="AX64" s="68" t="e">
        <f>#REF!</f>
        <v>#REF!</v>
      </c>
      <c r="AY64" s="68" t="e">
        <f>#REF!</f>
        <v>#REF!</v>
      </c>
      <c r="AZ64" s="68" t="e">
        <f>#REF!</f>
        <v>#REF!</v>
      </c>
      <c r="BA64" s="68" t="e">
        <f>#REF!</f>
        <v>#REF!</v>
      </c>
      <c r="BB64" s="68" t="e">
        <f>#REF!</f>
        <v>#REF!</v>
      </c>
      <c r="BC64" s="68" t="e">
        <f>#REF!</f>
        <v>#REF!</v>
      </c>
      <c r="BD64" s="70" t="e">
        <f>#REF!</f>
        <v>#REF!</v>
      </c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2" t="s">
        <v>85</v>
      </c>
      <c r="BU64" s="71"/>
      <c r="BV64" s="72" t="s">
        <v>80</v>
      </c>
      <c r="BW64" s="72" t="s">
        <v>105</v>
      </c>
      <c r="BX64" s="72" t="s">
        <v>5</v>
      </c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2" t="s">
        <v>19</v>
      </c>
      <c r="CM64" s="72" t="s">
        <v>87</v>
      </c>
    </row>
    <row r="65" spans="1:91" ht="37.5" customHeight="1">
      <c r="A65" s="62" t="s">
        <v>82</v>
      </c>
      <c r="B65" s="63"/>
      <c r="C65" s="64"/>
      <c r="D65" s="228" t="s">
        <v>106</v>
      </c>
      <c r="E65" s="211"/>
      <c r="F65" s="211"/>
      <c r="G65" s="211"/>
      <c r="H65" s="211"/>
      <c r="I65" s="65"/>
      <c r="J65" s="228" t="s">
        <v>17</v>
      </c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29" t="e">
        <f>#REF!</f>
        <v>#REF!</v>
      </c>
      <c r="AH65" s="211"/>
      <c r="AI65" s="211"/>
      <c r="AJ65" s="211"/>
      <c r="AK65" s="211"/>
      <c r="AL65" s="211"/>
      <c r="AM65" s="211"/>
      <c r="AN65" s="229" t="e">
        <f t="shared" si="1"/>
        <v>#REF!</v>
      </c>
      <c r="AO65" s="211"/>
      <c r="AP65" s="211"/>
      <c r="AQ65" s="66" t="s">
        <v>84</v>
      </c>
      <c r="AR65" s="63"/>
      <c r="AS65" s="67">
        <v>0</v>
      </c>
      <c r="AT65" s="68" t="e">
        <f t="shared" si="2"/>
        <v>#REF!</v>
      </c>
      <c r="AU65" s="69" t="e">
        <f>#REF!</f>
        <v>#REF!</v>
      </c>
      <c r="AV65" s="68" t="e">
        <f>#REF!</f>
        <v>#REF!</v>
      </c>
      <c r="AW65" s="68" t="e">
        <f>#REF!</f>
        <v>#REF!</v>
      </c>
      <c r="AX65" s="68" t="e">
        <f>#REF!</f>
        <v>#REF!</v>
      </c>
      <c r="AY65" s="68" t="e">
        <f>#REF!</f>
        <v>#REF!</v>
      </c>
      <c r="AZ65" s="68" t="e">
        <f>#REF!</f>
        <v>#REF!</v>
      </c>
      <c r="BA65" s="68" t="e">
        <f>#REF!</f>
        <v>#REF!</v>
      </c>
      <c r="BB65" s="68" t="e">
        <f>#REF!</f>
        <v>#REF!</v>
      </c>
      <c r="BC65" s="68" t="e">
        <f>#REF!</f>
        <v>#REF!</v>
      </c>
      <c r="BD65" s="70" t="e">
        <f>#REF!</f>
        <v>#REF!</v>
      </c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2" t="s">
        <v>85</v>
      </c>
      <c r="BU65" s="71"/>
      <c r="BV65" s="72" t="s">
        <v>80</v>
      </c>
      <c r="BW65" s="72" t="s">
        <v>107</v>
      </c>
      <c r="BX65" s="72" t="s">
        <v>5</v>
      </c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2" t="s">
        <v>19</v>
      </c>
      <c r="CM65" s="72" t="s">
        <v>87</v>
      </c>
    </row>
    <row r="66" spans="1:91" ht="50.25" customHeight="1">
      <c r="A66" s="62" t="s">
        <v>82</v>
      </c>
      <c r="B66" s="63"/>
      <c r="C66" s="64"/>
      <c r="D66" s="228" t="s">
        <v>108</v>
      </c>
      <c r="E66" s="211"/>
      <c r="F66" s="211"/>
      <c r="G66" s="211"/>
      <c r="H66" s="211"/>
      <c r="I66" s="65"/>
      <c r="J66" s="228" t="s">
        <v>17</v>
      </c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29">
        <f>'SO12 - Gastroprovoz - Mat...'!J30</f>
        <v>0</v>
      </c>
      <c r="AH66" s="211"/>
      <c r="AI66" s="211"/>
      <c r="AJ66" s="211"/>
      <c r="AK66" s="211"/>
      <c r="AL66" s="211"/>
      <c r="AM66" s="211"/>
      <c r="AN66" s="229">
        <f t="shared" si="1"/>
        <v>0</v>
      </c>
      <c r="AO66" s="211"/>
      <c r="AP66" s="211"/>
      <c r="AQ66" s="66" t="s">
        <v>84</v>
      </c>
      <c r="AR66" s="63"/>
      <c r="AS66" s="67">
        <v>0</v>
      </c>
      <c r="AT66" s="68">
        <f t="shared" si="2"/>
        <v>0</v>
      </c>
      <c r="AU66" s="69">
        <f>'SO12 - Gastroprovoz - Mat...'!P80</f>
        <v>0</v>
      </c>
      <c r="AV66" s="68">
        <f>'SO12 - Gastroprovoz - Mat...'!J33</f>
        <v>0</v>
      </c>
      <c r="AW66" s="68">
        <f>'SO12 - Gastroprovoz - Mat...'!J34</f>
        <v>0</v>
      </c>
      <c r="AX66" s="68">
        <f>'SO12 - Gastroprovoz - Mat...'!J35</f>
        <v>0</v>
      </c>
      <c r="AY66" s="68">
        <f>'SO12 - Gastroprovoz - Mat...'!J36</f>
        <v>0</v>
      </c>
      <c r="AZ66" s="68">
        <f>'SO12 - Gastroprovoz - Mat...'!F33</f>
        <v>0</v>
      </c>
      <c r="BA66" s="68">
        <f>'SO12 - Gastroprovoz - Mat...'!F34</f>
        <v>0</v>
      </c>
      <c r="BB66" s="68">
        <f>'SO12 - Gastroprovoz - Mat...'!F35</f>
        <v>0</v>
      </c>
      <c r="BC66" s="68">
        <f>'SO12 - Gastroprovoz - Mat...'!F36</f>
        <v>0</v>
      </c>
      <c r="BD66" s="70">
        <f>'SO12 - Gastroprovoz - Mat...'!F37</f>
        <v>0</v>
      </c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2" t="s">
        <v>85</v>
      </c>
      <c r="BU66" s="71"/>
      <c r="BV66" s="72" t="s">
        <v>80</v>
      </c>
      <c r="BW66" s="72" t="s">
        <v>109</v>
      </c>
      <c r="BX66" s="72" t="s">
        <v>5</v>
      </c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2" t="s">
        <v>19</v>
      </c>
      <c r="CM66" s="72" t="s">
        <v>87</v>
      </c>
    </row>
    <row r="67" spans="1:91" ht="24.75" customHeight="1">
      <c r="A67" s="62" t="s">
        <v>82</v>
      </c>
      <c r="B67" s="63"/>
      <c r="C67" s="64"/>
      <c r="D67" s="228" t="s">
        <v>110</v>
      </c>
      <c r="E67" s="211"/>
      <c r="F67" s="211"/>
      <c r="G67" s="211"/>
      <c r="H67" s="211"/>
      <c r="I67" s="65"/>
      <c r="J67" s="228" t="s">
        <v>111</v>
      </c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29" t="e">
        <f>#REF!</f>
        <v>#REF!</v>
      </c>
      <c r="AH67" s="211"/>
      <c r="AI67" s="211"/>
      <c r="AJ67" s="211"/>
      <c r="AK67" s="211"/>
      <c r="AL67" s="211"/>
      <c r="AM67" s="211"/>
      <c r="AN67" s="229" t="e">
        <f t="shared" si="1"/>
        <v>#REF!</v>
      </c>
      <c r="AO67" s="211"/>
      <c r="AP67" s="211"/>
      <c r="AQ67" s="66" t="s">
        <v>84</v>
      </c>
      <c r="AR67" s="63"/>
      <c r="AS67" s="67">
        <v>0</v>
      </c>
      <c r="AT67" s="68" t="e">
        <f t="shared" si="2"/>
        <v>#REF!</v>
      </c>
      <c r="AU67" s="69" t="e">
        <f>#REF!</f>
        <v>#REF!</v>
      </c>
      <c r="AV67" s="68" t="e">
        <f>#REF!</f>
        <v>#REF!</v>
      </c>
      <c r="AW67" s="68" t="e">
        <f>#REF!</f>
        <v>#REF!</v>
      </c>
      <c r="AX67" s="68" t="e">
        <f>#REF!</f>
        <v>#REF!</v>
      </c>
      <c r="AY67" s="68" t="e">
        <f>#REF!</f>
        <v>#REF!</v>
      </c>
      <c r="AZ67" s="68" t="e">
        <f>#REF!</f>
        <v>#REF!</v>
      </c>
      <c r="BA67" s="68" t="e">
        <f>#REF!</f>
        <v>#REF!</v>
      </c>
      <c r="BB67" s="68" t="e">
        <f>#REF!</f>
        <v>#REF!</v>
      </c>
      <c r="BC67" s="68" t="e">
        <f>#REF!</f>
        <v>#REF!</v>
      </c>
      <c r="BD67" s="70" t="e">
        <f>#REF!</f>
        <v>#REF!</v>
      </c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2" t="s">
        <v>85</v>
      </c>
      <c r="BU67" s="71"/>
      <c r="BV67" s="72" t="s">
        <v>80</v>
      </c>
      <c r="BW67" s="72" t="s">
        <v>112</v>
      </c>
      <c r="BX67" s="72" t="s">
        <v>5</v>
      </c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2" t="s">
        <v>19</v>
      </c>
      <c r="CM67" s="72" t="s">
        <v>87</v>
      </c>
    </row>
    <row r="68" spans="1:91" ht="24.75" customHeight="1">
      <c r="A68" s="62" t="s">
        <v>82</v>
      </c>
      <c r="B68" s="63"/>
      <c r="C68" s="64"/>
      <c r="D68" s="228" t="s">
        <v>113</v>
      </c>
      <c r="E68" s="211"/>
      <c r="F68" s="211"/>
      <c r="G68" s="211"/>
      <c r="H68" s="211"/>
      <c r="I68" s="65"/>
      <c r="J68" s="228" t="s">
        <v>114</v>
      </c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29" t="e">
        <f>#REF!</f>
        <v>#REF!</v>
      </c>
      <c r="AH68" s="211"/>
      <c r="AI68" s="211"/>
      <c r="AJ68" s="211"/>
      <c r="AK68" s="211"/>
      <c r="AL68" s="211"/>
      <c r="AM68" s="211"/>
      <c r="AN68" s="229" t="e">
        <f t="shared" si="1"/>
        <v>#REF!</v>
      </c>
      <c r="AO68" s="211"/>
      <c r="AP68" s="211"/>
      <c r="AQ68" s="66" t="s">
        <v>84</v>
      </c>
      <c r="AR68" s="63"/>
      <c r="AS68" s="67">
        <v>0</v>
      </c>
      <c r="AT68" s="68" t="e">
        <f t="shared" si="2"/>
        <v>#REF!</v>
      </c>
      <c r="AU68" s="69" t="e">
        <f>#REF!</f>
        <v>#REF!</v>
      </c>
      <c r="AV68" s="68" t="e">
        <f>#REF!</f>
        <v>#REF!</v>
      </c>
      <c r="AW68" s="68" t="e">
        <f>#REF!</f>
        <v>#REF!</v>
      </c>
      <c r="AX68" s="68" t="e">
        <f>#REF!</f>
        <v>#REF!</v>
      </c>
      <c r="AY68" s="68" t="e">
        <f>#REF!</f>
        <v>#REF!</v>
      </c>
      <c r="AZ68" s="68" t="e">
        <f>#REF!</f>
        <v>#REF!</v>
      </c>
      <c r="BA68" s="68" t="e">
        <f>#REF!</f>
        <v>#REF!</v>
      </c>
      <c r="BB68" s="68" t="e">
        <f>#REF!</f>
        <v>#REF!</v>
      </c>
      <c r="BC68" s="68" t="e">
        <f>#REF!</f>
        <v>#REF!</v>
      </c>
      <c r="BD68" s="70" t="e">
        <f>#REF!</f>
        <v>#REF!</v>
      </c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2" t="s">
        <v>85</v>
      </c>
      <c r="BU68" s="71"/>
      <c r="BV68" s="72" t="s">
        <v>80</v>
      </c>
      <c r="BW68" s="72" t="s">
        <v>115</v>
      </c>
      <c r="BX68" s="72" t="s">
        <v>5</v>
      </c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2" t="s">
        <v>19</v>
      </c>
      <c r="CM68" s="72" t="s">
        <v>87</v>
      </c>
    </row>
    <row r="69" spans="1:91" ht="24.75" customHeight="1">
      <c r="A69" s="62" t="s">
        <v>82</v>
      </c>
      <c r="B69" s="63"/>
      <c r="C69" s="64"/>
      <c r="D69" s="228" t="s">
        <v>116</v>
      </c>
      <c r="E69" s="211"/>
      <c r="F69" s="211"/>
      <c r="G69" s="211"/>
      <c r="H69" s="211"/>
      <c r="I69" s="65"/>
      <c r="J69" s="228" t="s">
        <v>117</v>
      </c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29" t="e">
        <f>#REF!</f>
        <v>#REF!</v>
      </c>
      <c r="AH69" s="211"/>
      <c r="AI69" s="211"/>
      <c r="AJ69" s="211"/>
      <c r="AK69" s="211"/>
      <c r="AL69" s="211"/>
      <c r="AM69" s="211"/>
      <c r="AN69" s="229" t="e">
        <f t="shared" si="1"/>
        <v>#REF!</v>
      </c>
      <c r="AO69" s="211"/>
      <c r="AP69" s="211"/>
      <c r="AQ69" s="66" t="s">
        <v>84</v>
      </c>
      <c r="AR69" s="63"/>
      <c r="AS69" s="67">
        <v>0</v>
      </c>
      <c r="AT69" s="68" t="e">
        <f t="shared" si="2"/>
        <v>#REF!</v>
      </c>
      <c r="AU69" s="69" t="e">
        <f>#REF!</f>
        <v>#REF!</v>
      </c>
      <c r="AV69" s="68" t="e">
        <f>#REF!</f>
        <v>#REF!</v>
      </c>
      <c r="AW69" s="68" t="e">
        <f>#REF!</f>
        <v>#REF!</v>
      </c>
      <c r="AX69" s="68" t="e">
        <f>#REF!</f>
        <v>#REF!</v>
      </c>
      <c r="AY69" s="68" t="e">
        <f>#REF!</f>
        <v>#REF!</v>
      </c>
      <c r="AZ69" s="68" t="e">
        <f>#REF!</f>
        <v>#REF!</v>
      </c>
      <c r="BA69" s="68" t="e">
        <f>#REF!</f>
        <v>#REF!</v>
      </c>
      <c r="BB69" s="68" t="e">
        <f>#REF!</f>
        <v>#REF!</v>
      </c>
      <c r="BC69" s="68" t="e">
        <f>#REF!</f>
        <v>#REF!</v>
      </c>
      <c r="BD69" s="70" t="e">
        <f>#REF!</f>
        <v>#REF!</v>
      </c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2" t="s">
        <v>85</v>
      </c>
      <c r="BU69" s="71"/>
      <c r="BV69" s="72" t="s">
        <v>80</v>
      </c>
      <c r="BW69" s="72" t="s">
        <v>118</v>
      </c>
      <c r="BX69" s="72" t="s">
        <v>5</v>
      </c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2" t="s">
        <v>19</v>
      </c>
      <c r="CM69" s="72" t="s">
        <v>87</v>
      </c>
    </row>
    <row r="70" spans="1:91" ht="16.5" customHeight="1">
      <c r="A70" s="62" t="s">
        <v>82</v>
      </c>
      <c r="B70" s="63"/>
      <c r="C70" s="64"/>
      <c r="D70" s="228" t="s">
        <v>119</v>
      </c>
      <c r="E70" s="211"/>
      <c r="F70" s="211"/>
      <c r="G70" s="211"/>
      <c r="H70" s="211"/>
      <c r="I70" s="65"/>
      <c r="J70" s="228" t="s">
        <v>120</v>
      </c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29" t="e">
        <f>#REF!</f>
        <v>#REF!</v>
      </c>
      <c r="AH70" s="211"/>
      <c r="AI70" s="211"/>
      <c r="AJ70" s="211"/>
      <c r="AK70" s="211"/>
      <c r="AL70" s="211"/>
      <c r="AM70" s="211"/>
      <c r="AN70" s="229" t="e">
        <f t="shared" si="1"/>
        <v>#REF!</v>
      </c>
      <c r="AO70" s="211"/>
      <c r="AP70" s="211"/>
      <c r="AQ70" s="66" t="s">
        <v>84</v>
      </c>
      <c r="AR70" s="63"/>
      <c r="AS70" s="67">
        <v>0</v>
      </c>
      <c r="AT70" s="68" t="e">
        <f t="shared" si="2"/>
        <v>#REF!</v>
      </c>
      <c r="AU70" s="69" t="e">
        <f>#REF!</f>
        <v>#REF!</v>
      </c>
      <c r="AV70" s="68" t="e">
        <f>#REF!</f>
        <v>#REF!</v>
      </c>
      <c r="AW70" s="68" t="e">
        <f>#REF!</f>
        <v>#REF!</v>
      </c>
      <c r="AX70" s="68" t="e">
        <f>#REF!</f>
        <v>#REF!</v>
      </c>
      <c r="AY70" s="68" t="e">
        <f>#REF!</f>
        <v>#REF!</v>
      </c>
      <c r="AZ70" s="68" t="e">
        <f>#REF!</f>
        <v>#REF!</v>
      </c>
      <c r="BA70" s="68" t="e">
        <f>#REF!</f>
        <v>#REF!</v>
      </c>
      <c r="BB70" s="68" t="e">
        <f>#REF!</f>
        <v>#REF!</v>
      </c>
      <c r="BC70" s="68" t="e">
        <f>#REF!</f>
        <v>#REF!</v>
      </c>
      <c r="BD70" s="70" t="e">
        <f>#REF!</f>
        <v>#REF!</v>
      </c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2" t="s">
        <v>85</v>
      </c>
      <c r="BU70" s="71"/>
      <c r="BV70" s="72" t="s">
        <v>80</v>
      </c>
      <c r="BW70" s="72" t="s">
        <v>121</v>
      </c>
      <c r="BX70" s="72" t="s">
        <v>5</v>
      </c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2" t="s">
        <v>19</v>
      </c>
      <c r="CM70" s="72" t="s">
        <v>87</v>
      </c>
    </row>
    <row r="71" spans="1:91" ht="16.5" customHeight="1">
      <c r="A71" s="62" t="s">
        <v>82</v>
      </c>
      <c r="B71" s="63"/>
      <c r="C71" s="64"/>
      <c r="D71" s="228" t="s">
        <v>122</v>
      </c>
      <c r="E71" s="211"/>
      <c r="F71" s="211"/>
      <c r="G71" s="211"/>
      <c r="H71" s="211"/>
      <c r="I71" s="65"/>
      <c r="J71" s="228" t="s">
        <v>17</v>
      </c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29" t="e">
        <f>#REF!</f>
        <v>#REF!</v>
      </c>
      <c r="AH71" s="211"/>
      <c r="AI71" s="211"/>
      <c r="AJ71" s="211"/>
      <c r="AK71" s="211"/>
      <c r="AL71" s="211"/>
      <c r="AM71" s="211"/>
      <c r="AN71" s="229" t="e">
        <f t="shared" si="1"/>
        <v>#REF!</v>
      </c>
      <c r="AO71" s="211"/>
      <c r="AP71" s="211"/>
      <c r="AQ71" s="66" t="s">
        <v>84</v>
      </c>
      <c r="AR71" s="63"/>
      <c r="AS71" s="73">
        <v>0</v>
      </c>
      <c r="AT71" s="74" t="e">
        <f t="shared" si="2"/>
        <v>#REF!</v>
      </c>
      <c r="AU71" s="75" t="e">
        <f>#REF!</f>
        <v>#REF!</v>
      </c>
      <c r="AV71" s="74" t="e">
        <f>#REF!</f>
        <v>#REF!</v>
      </c>
      <c r="AW71" s="74" t="e">
        <f>#REF!</f>
        <v>#REF!</v>
      </c>
      <c r="AX71" s="74" t="e">
        <f>#REF!</f>
        <v>#REF!</v>
      </c>
      <c r="AY71" s="74" t="e">
        <f>#REF!</f>
        <v>#REF!</v>
      </c>
      <c r="AZ71" s="74" t="e">
        <f>#REF!</f>
        <v>#REF!</v>
      </c>
      <c r="BA71" s="74" t="e">
        <f>#REF!</f>
        <v>#REF!</v>
      </c>
      <c r="BB71" s="74" t="e">
        <f>#REF!</f>
        <v>#REF!</v>
      </c>
      <c r="BC71" s="74" t="e">
        <f>#REF!</f>
        <v>#REF!</v>
      </c>
      <c r="BD71" s="76" t="e">
        <f>#REF!</f>
        <v>#REF!</v>
      </c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2" t="s">
        <v>85</v>
      </c>
      <c r="BU71" s="71"/>
      <c r="BV71" s="72" t="s">
        <v>80</v>
      </c>
      <c r="BW71" s="72" t="s">
        <v>123</v>
      </c>
      <c r="BX71" s="72" t="s">
        <v>5</v>
      </c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2" t="s">
        <v>19</v>
      </c>
      <c r="CM71" s="72" t="s">
        <v>87</v>
      </c>
    </row>
    <row r="72" spans="1:91" ht="30" customHeight="1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20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</row>
    <row r="73" spans="1:91" ht="6.75" customHeight="1">
      <c r="A73" s="19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20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</row>
    <row r="74" spans="1:9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</row>
    <row r="76" spans="1:9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</row>
    <row r="77" spans="1:9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</row>
    <row r="82" spans="1:9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</row>
    <row r="83" spans="1:9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9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</row>
    <row r="85" spans="1:9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</row>
    <row r="86" spans="1:9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</row>
    <row r="87" spans="1:9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</row>
    <row r="88" spans="1:9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</row>
    <row r="89" spans="1:9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</row>
    <row r="90" spans="1:9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</row>
    <row r="91" spans="1: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</row>
    <row r="92" spans="1:9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</row>
    <row r="93" spans="1:9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</row>
    <row r="94" spans="1:9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</row>
    <row r="95" spans="1:9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</row>
    <row r="96" spans="1:9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</row>
    <row r="97" spans="1:9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</row>
    <row r="98" spans="1:9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</row>
    <row r="99" spans="1:9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</row>
    <row r="100" spans="1:9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  <row r="101" spans="1:9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</row>
    <row r="102" spans="1:9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spans="1:9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spans="1:9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1:9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1:9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1:9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1:9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1:9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1:9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1:9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1:9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1:9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1:9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1:9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1:9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1:9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1:9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1:9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1:9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1:9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1:9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1:9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1:9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1:9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1:9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1:9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1:9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1:9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1:9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1:9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1:9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1:9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1:9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1:9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1:9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1:9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1:9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1:9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1:9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1:9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1:9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1:9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1:9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1:9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1:9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1:9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1:9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1:9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1:9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1:9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1:9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1:9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1:9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1:9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1:9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1:9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1:9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1:9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1:9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1:9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1:9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1:9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1:9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1:9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1:9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1:9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1:9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1:9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1:9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1:9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1:9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1:9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1:9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1:9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1:9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1:9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1:9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spans="1:9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spans="1:9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spans="1:9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spans="1:9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spans="1:9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spans="1:9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spans="1:9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spans="1:9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spans="1:9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spans="1:9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  <row r="190" spans="1:9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</row>
    <row r="191" spans="1: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</row>
    <row r="192" spans="1:9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</row>
    <row r="193" spans="1:9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</row>
    <row r="194" spans="1:9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</row>
    <row r="195" spans="1:9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</row>
    <row r="196" spans="1:9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</row>
    <row r="197" spans="1:9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</row>
    <row r="198" spans="1:9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</row>
    <row r="199" spans="1:9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</row>
    <row r="200" spans="1:9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</row>
    <row r="201" spans="1:9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</row>
    <row r="202" spans="1:9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</row>
    <row r="203" spans="1:9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</row>
    <row r="204" spans="1:9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</row>
    <row r="205" spans="1:9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</row>
    <row r="206" spans="1:9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</row>
    <row r="207" spans="1:9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</row>
    <row r="208" spans="1:9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</row>
    <row r="209" spans="1:9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</row>
    <row r="210" spans="1:9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</row>
    <row r="211" spans="1:9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</row>
    <row r="212" spans="1:9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</row>
    <row r="213" spans="1:9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</row>
    <row r="214" spans="1:9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</row>
    <row r="215" spans="1:9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</row>
    <row r="216" spans="1:9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</row>
    <row r="217" spans="1:9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</row>
    <row r="218" spans="1:9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</row>
    <row r="219" spans="1:9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</row>
    <row r="220" spans="1:9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</row>
    <row r="221" spans="1:9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</row>
    <row r="222" spans="1:9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</row>
    <row r="223" spans="1:9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</row>
    <row r="224" spans="1:9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</row>
    <row r="225" spans="1:9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</row>
    <row r="226" spans="1:9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</row>
    <row r="227" spans="1:9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</row>
    <row r="228" spans="1:9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</row>
    <row r="229" spans="1:9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</row>
    <row r="230" spans="1:9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</row>
    <row r="231" spans="1:9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</row>
    <row r="232" spans="1:9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</row>
    <row r="233" spans="1:9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</row>
    <row r="234" spans="1:9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</row>
    <row r="235" spans="1:9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</row>
    <row r="236" spans="1:9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</row>
    <row r="237" spans="1:9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</row>
    <row r="238" spans="1:9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</row>
    <row r="239" spans="1:9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</row>
    <row r="240" spans="1:9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</row>
    <row r="241" spans="1:9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</row>
    <row r="242" spans="1:9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</row>
    <row r="243" spans="1:9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</row>
    <row r="244" spans="1:9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</row>
    <row r="245" spans="1:9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</row>
    <row r="246" spans="1:9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</row>
    <row r="247" spans="1:9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</row>
    <row r="248" spans="1:9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</row>
    <row r="249" spans="1:9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</row>
    <row r="250" spans="1:9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</row>
    <row r="251" spans="1:9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</row>
    <row r="252" spans="1:9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</row>
    <row r="253" spans="1:9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</row>
    <row r="254" spans="1:9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</row>
    <row r="255" spans="1:9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</row>
    <row r="256" spans="1:9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</row>
    <row r="257" spans="1:9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</row>
    <row r="258" spans="1:9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</row>
    <row r="259" spans="1:9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</row>
    <row r="260" spans="1:9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</row>
    <row r="261" spans="1:9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</row>
    <row r="262" spans="1:9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</row>
    <row r="263" spans="1:9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</row>
    <row r="264" spans="1:9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</row>
    <row r="265" spans="1:9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</row>
    <row r="266" spans="1:9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</row>
    <row r="267" spans="1:9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</row>
    <row r="268" spans="1:9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</row>
    <row r="269" spans="1:9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</row>
    <row r="270" spans="1:9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</row>
    <row r="271" spans="1:9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</row>
    <row r="272" spans="1:9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</row>
    <row r="273" spans="1:9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</row>
    <row r="274" spans="1:9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</row>
    <row r="275" spans="1:9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</row>
    <row r="276" spans="1:9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</row>
    <row r="277" spans="1:9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</row>
    <row r="278" spans="1:9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</row>
    <row r="279" spans="1:9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</row>
    <row r="280" spans="1:9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</row>
    <row r="281" spans="1:9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</row>
    <row r="282" spans="1:9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</row>
    <row r="283" spans="1:9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</row>
    <row r="284" spans="1:9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</row>
    <row r="285" spans="1:9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</row>
    <row r="286" spans="1:9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</row>
    <row r="287" spans="1:9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</row>
    <row r="288" spans="1:9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</row>
    <row r="289" spans="1:9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</row>
    <row r="290" spans="1:9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</row>
    <row r="291" spans="1: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</row>
    <row r="292" spans="1:9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</row>
    <row r="293" spans="1:9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</row>
    <row r="294" spans="1:9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</row>
    <row r="295" spans="1:9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</row>
    <row r="296" spans="1:9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</row>
    <row r="297" spans="1:9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</row>
    <row r="298" spans="1:9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</row>
    <row r="299" spans="1:9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</row>
    <row r="300" spans="1:9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</row>
    <row r="301" spans="1:9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</row>
    <row r="302" spans="1:9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</row>
    <row r="303" spans="1:9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</row>
    <row r="304" spans="1:9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</row>
    <row r="305" spans="1:9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</row>
    <row r="306" spans="1:9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</row>
    <row r="307" spans="1:9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</row>
    <row r="308" spans="1:9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</row>
    <row r="309" spans="1:9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</row>
    <row r="310" spans="1:9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</row>
    <row r="311" spans="1:9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</row>
    <row r="312" spans="1:9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</row>
    <row r="313" spans="1:9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</row>
    <row r="314" spans="1:9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</row>
    <row r="315" spans="1:9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</row>
    <row r="316" spans="1:9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</row>
    <row r="317" spans="1:9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</row>
    <row r="318" spans="1:9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</row>
    <row r="319" spans="1:9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</row>
    <row r="320" spans="1:9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</row>
    <row r="321" spans="1:9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</row>
    <row r="322" spans="1:9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</row>
    <row r="323" spans="1:9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</row>
    <row r="324" spans="1:9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</row>
    <row r="325" spans="1:9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</row>
    <row r="326" spans="1:9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</row>
    <row r="327" spans="1:9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</row>
    <row r="328" spans="1:9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</row>
    <row r="329" spans="1:9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</row>
    <row r="330" spans="1:9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</row>
    <row r="331" spans="1:9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</row>
    <row r="332" spans="1:9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</row>
    <row r="333" spans="1:9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</row>
    <row r="334" spans="1:9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</row>
    <row r="335" spans="1:9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</row>
    <row r="336" spans="1:9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</row>
    <row r="337" spans="1:9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</row>
    <row r="338" spans="1:9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</row>
    <row r="339" spans="1:9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</row>
    <row r="340" spans="1:9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</row>
    <row r="341" spans="1:9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</row>
    <row r="342" spans="1:9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</row>
    <row r="343" spans="1:9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</row>
    <row r="344" spans="1:9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</row>
    <row r="345" spans="1:9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</row>
    <row r="346" spans="1:9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</row>
    <row r="347" spans="1:9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</row>
    <row r="348" spans="1:9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</row>
    <row r="349" spans="1:9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</row>
    <row r="350" spans="1:9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</row>
    <row r="351" spans="1:9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</row>
    <row r="352" spans="1:9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</row>
    <row r="353" spans="1:9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</row>
    <row r="354" spans="1:9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</row>
    <row r="355" spans="1:9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</row>
    <row r="356" spans="1:9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</row>
    <row r="357" spans="1:9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</row>
    <row r="358" spans="1:9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</row>
    <row r="359" spans="1:9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</row>
    <row r="360" spans="1:9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</row>
    <row r="361" spans="1:9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</row>
    <row r="362" spans="1:9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</row>
    <row r="363" spans="1:9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</row>
    <row r="364" spans="1:9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</row>
    <row r="365" spans="1:9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</row>
    <row r="366" spans="1:9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</row>
    <row r="367" spans="1:9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</row>
    <row r="368" spans="1:9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</row>
    <row r="369" spans="1:9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</row>
    <row r="370" spans="1:9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</row>
    <row r="371" spans="1:9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</row>
    <row r="372" spans="1:9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</row>
    <row r="373" spans="1:9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</row>
    <row r="374" spans="1:9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</row>
    <row r="375" spans="1:9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</row>
    <row r="376" spans="1:9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</row>
    <row r="377" spans="1:9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</row>
    <row r="378" spans="1:9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</row>
    <row r="379" spans="1:9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</row>
    <row r="380" spans="1:9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</row>
    <row r="381" spans="1:9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</row>
    <row r="382" spans="1:9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</row>
    <row r="383" spans="1:9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</row>
    <row r="384" spans="1:9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</row>
    <row r="385" spans="1:9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</row>
    <row r="386" spans="1:9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</row>
    <row r="387" spans="1:9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</row>
    <row r="388" spans="1:9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</row>
    <row r="389" spans="1:9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</row>
    <row r="390" spans="1:9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</row>
    <row r="391" spans="1: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</row>
    <row r="392" spans="1:9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</row>
    <row r="393" spans="1:9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</row>
    <row r="394" spans="1:9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</row>
    <row r="395" spans="1:9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</row>
    <row r="396" spans="1:9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</row>
    <row r="397" spans="1:9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</row>
    <row r="398" spans="1:9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</row>
    <row r="399" spans="1:9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</row>
    <row r="400" spans="1:9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</row>
    <row r="401" spans="1:9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</row>
    <row r="402" spans="1:9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</row>
    <row r="403" spans="1:9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</row>
    <row r="404" spans="1:9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</row>
    <row r="405" spans="1:9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</row>
    <row r="406" spans="1:9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</row>
    <row r="407" spans="1:9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</row>
    <row r="408" spans="1:9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</row>
    <row r="409" spans="1:9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</row>
    <row r="410" spans="1:9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</row>
    <row r="411" spans="1:9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</row>
    <row r="412" spans="1:9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</row>
    <row r="413" spans="1:9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</row>
    <row r="414" spans="1:9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</row>
    <row r="415" spans="1:9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</row>
    <row r="416" spans="1:9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</row>
    <row r="417" spans="1:9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</row>
    <row r="418" spans="1:9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</row>
    <row r="419" spans="1:9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</row>
    <row r="420" spans="1:9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</row>
    <row r="421" spans="1:9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</row>
    <row r="422" spans="1:9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</row>
    <row r="423" spans="1:9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</row>
    <row r="424" spans="1:9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</row>
    <row r="425" spans="1:9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</row>
    <row r="426" spans="1:9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</row>
    <row r="427" spans="1:9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</row>
    <row r="428" spans="1:9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</row>
    <row r="429" spans="1:9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</row>
    <row r="430" spans="1:9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</row>
    <row r="431" spans="1:9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</row>
    <row r="432" spans="1:9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</row>
    <row r="433" spans="1:9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</row>
    <row r="434" spans="1:9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</row>
    <row r="435" spans="1:9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</row>
    <row r="436" spans="1:9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</row>
    <row r="437" spans="1:9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</row>
    <row r="438" spans="1:9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</row>
    <row r="439" spans="1:9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</row>
    <row r="440" spans="1:9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</row>
    <row r="441" spans="1:9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</row>
    <row r="442" spans="1:9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</row>
    <row r="443" spans="1:9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</row>
    <row r="444" spans="1:9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</row>
    <row r="445" spans="1:9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</row>
    <row r="446" spans="1:9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</row>
    <row r="447" spans="1:9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</row>
    <row r="448" spans="1:9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</row>
    <row r="449" spans="1:9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</row>
    <row r="450" spans="1:9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</row>
    <row r="451" spans="1:9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</row>
    <row r="452" spans="1:9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</row>
    <row r="453" spans="1:9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</row>
    <row r="454" spans="1:9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</row>
    <row r="455" spans="1:9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</row>
    <row r="456" spans="1:9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</row>
    <row r="457" spans="1:9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</row>
    <row r="458" spans="1:9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</row>
    <row r="459" spans="1:9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</row>
    <row r="460" spans="1:9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</row>
    <row r="461" spans="1:9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</row>
    <row r="462" spans="1:9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</row>
    <row r="463" spans="1:9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</row>
    <row r="464" spans="1:9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</row>
    <row r="465" spans="1:9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</row>
    <row r="466" spans="1:9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</row>
    <row r="467" spans="1:9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</row>
    <row r="468" spans="1:9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</row>
    <row r="469" spans="1:9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</row>
    <row r="470" spans="1:9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</row>
    <row r="471" spans="1:9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</row>
    <row r="472" spans="1:9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</row>
    <row r="473" spans="1:9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</row>
    <row r="474" spans="1:9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</row>
    <row r="475" spans="1:9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</row>
    <row r="476" spans="1:9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</row>
    <row r="477" spans="1:9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</row>
    <row r="478" spans="1:9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</row>
    <row r="479" spans="1:9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</row>
    <row r="480" spans="1:9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</row>
    <row r="481" spans="1:9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</row>
    <row r="482" spans="1:9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</row>
    <row r="483" spans="1:9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</row>
    <row r="484" spans="1:9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</row>
    <row r="485" spans="1:9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</row>
    <row r="486" spans="1:9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</row>
    <row r="487" spans="1:9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</row>
    <row r="488" spans="1:9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</row>
    <row r="489" spans="1:9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</row>
    <row r="490" spans="1:9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</row>
    <row r="491" spans="1: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</row>
    <row r="492" spans="1:9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</row>
    <row r="493" spans="1:9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</row>
    <row r="494" spans="1:9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</row>
    <row r="495" spans="1:9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</row>
    <row r="496" spans="1:9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</row>
    <row r="497" spans="1:9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</row>
    <row r="498" spans="1:9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</row>
    <row r="499" spans="1:9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</row>
    <row r="500" spans="1:9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</row>
    <row r="501" spans="1:9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</row>
    <row r="502" spans="1:9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</row>
    <row r="503" spans="1:9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</row>
    <row r="504" spans="1:9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</row>
    <row r="505" spans="1:9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</row>
    <row r="506" spans="1:9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</row>
    <row r="507" spans="1:9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</row>
    <row r="508" spans="1:9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</row>
    <row r="509" spans="1:9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</row>
    <row r="510" spans="1:9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</row>
    <row r="511" spans="1:9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</row>
    <row r="512" spans="1:9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</row>
    <row r="513" spans="1:9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</row>
    <row r="514" spans="1:9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</row>
    <row r="515" spans="1:9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</row>
    <row r="516" spans="1:9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</row>
    <row r="517" spans="1:9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</row>
    <row r="518" spans="1:9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</row>
    <row r="519" spans="1:9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</row>
    <row r="520" spans="1:9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</row>
    <row r="521" spans="1:9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</row>
    <row r="522" spans="1:9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</row>
    <row r="523" spans="1:9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</row>
    <row r="524" spans="1:9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</row>
    <row r="525" spans="1:9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</row>
    <row r="526" spans="1:9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</row>
    <row r="527" spans="1:9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</row>
    <row r="528" spans="1:9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</row>
    <row r="529" spans="1:9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</row>
    <row r="530" spans="1:9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</row>
    <row r="531" spans="1:9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</row>
    <row r="532" spans="1:9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</row>
    <row r="533" spans="1:9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</row>
    <row r="534" spans="1:9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</row>
    <row r="535" spans="1:9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</row>
    <row r="536" spans="1:9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</row>
    <row r="537" spans="1:9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</row>
    <row r="538" spans="1:9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</row>
    <row r="539" spans="1:9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</row>
    <row r="540" spans="1:9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</row>
    <row r="541" spans="1:9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</row>
    <row r="542" spans="1:9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</row>
    <row r="543" spans="1:9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</row>
    <row r="544" spans="1:9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</row>
    <row r="545" spans="1:9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</row>
    <row r="546" spans="1:9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</row>
    <row r="547" spans="1:9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</row>
    <row r="548" spans="1:9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</row>
    <row r="549" spans="1:9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</row>
    <row r="550" spans="1:9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</row>
    <row r="551" spans="1:9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</row>
    <row r="552" spans="1:9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</row>
    <row r="553" spans="1:9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</row>
    <row r="554" spans="1:9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</row>
    <row r="555" spans="1:9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</row>
    <row r="556" spans="1:9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</row>
    <row r="557" spans="1:9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</row>
    <row r="558" spans="1:9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</row>
    <row r="559" spans="1:9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</row>
    <row r="560" spans="1:9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</row>
    <row r="561" spans="1:9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</row>
    <row r="562" spans="1:9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</row>
    <row r="563" spans="1:9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</row>
    <row r="564" spans="1:9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</row>
    <row r="565" spans="1:9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</row>
    <row r="566" spans="1:9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</row>
    <row r="567" spans="1:9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</row>
    <row r="568" spans="1:9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</row>
    <row r="569" spans="1:9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</row>
    <row r="570" spans="1:9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</row>
    <row r="571" spans="1:9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</row>
    <row r="572" spans="1:9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</row>
    <row r="573" spans="1:9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</row>
    <row r="574" spans="1:9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</row>
    <row r="575" spans="1:9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</row>
    <row r="576" spans="1:9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</row>
    <row r="577" spans="1:9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</row>
    <row r="578" spans="1:9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</row>
    <row r="579" spans="1:9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</row>
    <row r="580" spans="1:9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</row>
    <row r="581" spans="1:9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</row>
    <row r="582" spans="1:9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</row>
    <row r="583" spans="1:9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</row>
    <row r="584" spans="1:9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</row>
    <row r="585" spans="1:9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</row>
    <row r="586" spans="1:9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</row>
    <row r="587" spans="1:9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</row>
    <row r="588" spans="1:9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</row>
    <row r="589" spans="1:9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</row>
    <row r="590" spans="1:9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</row>
    <row r="591" spans="1: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</row>
    <row r="592" spans="1:9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</row>
    <row r="593" spans="1:9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</row>
    <row r="594" spans="1:9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</row>
    <row r="595" spans="1:9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</row>
    <row r="596" spans="1:9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</row>
    <row r="597" spans="1:9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</row>
    <row r="598" spans="1:9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</row>
    <row r="599" spans="1:9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</row>
    <row r="600" spans="1:9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</row>
    <row r="601" spans="1:9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</row>
    <row r="602" spans="1:9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</row>
    <row r="603" spans="1:9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</row>
    <row r="604" spans="1:9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</row>
    <row r="605" spans="1:9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</row>
    <row r="606" spans="1:9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</row>
    <row r="607" spans="1:9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</row>
    <row r="608" spans="1:9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</row>
    <row r="609" spans="1:9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</row>
    <row r="610" spans="1:9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</row>
    <row r="611" spans="1:9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</row>
    <row r="612" spans="1:9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</row>
    <row r="613" spans="1:9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</row>
    <row r="614" spans="1:9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</row>
    <row r="615" spans="1:9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</row>
    <row r="616" spans="1:9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</row>
    <row r="617" spans="1:9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</row>
    <row r="618" spans="1:9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</row>
    <row r="619" spans="1:9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</row>
    <row r="620" spans="1:9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</row>
    <row r="621" spans="1:9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</row>
    <row r="622" spans="1:9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</row>
    <row r="623" spans="1:9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</row>
    <row r="624" spans="1:9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</row>
    <row r="625" spans="1:9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</row>
    <row r="626" spans="1:9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</row>
    <row r="627" spans="1:9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</row>
    <row r="628" spans="1:9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</row>
    <row r="629" spans="1:9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</row>
    <row r="630" spans="1:9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</row>
    <row r="631" spans="1:9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</row>
    <row r="632" spans="1:9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</row>
    <row r="633" spans="1:9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</row>
    <row r="634" spans="1:9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</row>
    <row r="635" spans="1:9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</row>
    <row r="636" spans="1:9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</row>
    <row r="637" spans="1:9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</row>
    <row r="638" spans="1:9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</row>
    <row r="639" spans="1:9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</row>
    <row r="640" spans="1:9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</row>
    <row r="641" spans="1:9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</row>
    <row r="642" spans="1:9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</row>
    <row r="643" spans="1:9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</row>
    <row r="644" spans="1:9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</row>
    <row r="645" spans="1:9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</row>
    <row r="646" spans="1:9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</row>
    <row r="647" spans="1:9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</row>
    <row r="648" spans="1:9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</row>
    <row r="649" spans="1:9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</row>
    <row r="650" spans="1:9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</row>
    <row r="651" spans="1:9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</row>
    <row r="652" spans="1:9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</row>
    <row r="653" spans="1:9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</row>
    <row r="654" spans="1:9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</row>
    <row r="655" spans="1:9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</row>
    <row r="656" spans="1:9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</row>
    <row r="657" spans="1:9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</row>
    <row r="658" spans="1:9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</row>
    <row r="659" spans="1:9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</row>
    <row r="660" spans="1:9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</row>
    <row r="661" spans="1:9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</row>
    <row r="662" spans="1:9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</row>
    <row r="663" spans="1:9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</row>
    <row r="664" spans="1:9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</row>
    <row r="665" spans="1:9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</row>
    <row r="666" spans="1:9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</row>
    <row r="667" spans="1:9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</row>
    <row r="668" spans="1:9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</row>
    <row r="669" spans="1:9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</row>
    <row r="670" spans="1:9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</row>
    <row r="671" spans="1:9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</row>
    <row r="672" spans="1:9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</row>
    <row r="673" spans="1:9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</row>
    <row r="674" spans="1:9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</row>
    <row r="675" spans="1:9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</row>
    <row r="676" spans="1:9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</row>
    <row r="677" spans="1:9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</row>
    <row r="678" spans="1:9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</row>
    <row r="679" spans="1:9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</row>
    <row r="680" spans="1:9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</row>
    <row r="681" spans="1:9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</row>
    <row r="682" spans="1:9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</row>
    <row r="683" spans="1:9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</row>
    <row r="684" spans="1:9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</row>
    <row r="685" spans="1:9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</row>
    <row r="686" spans="1:9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</row>
    <row r="687" spans="1:9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</row>
    <row r="688" spans="1:9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</row>
    <row r="689" spans="1:9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</row>
    <row r="690" spans="1:9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</row>
    <row r="691" spans="1: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</row>
    <row r="692" spans="1:9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</row>
    <row r="693" spans="1:9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</row>
    <row r="694" spans="1:9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</row>
    <row r="695" spans="1:9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</row>
    <row r="696" spans="1:9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</row>
    <row r="697" spans="1:9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</row>
    <row r="698" spans="1:9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</row>
    <row r="699" spans="1:9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</row>
    <row r="700" spans="1:9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</row>
    <row r="701" spans="1:9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</row>
    <row r="702" spans="1:9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</row>
    <row r="703" spans="1:9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</row>
    <row r="704" spans="1:9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</row>
    <row r="705" spans="1:9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</row>
    <row r="706" spans="1:9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</row>
    <row r="707" spans="1:9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</row>
    <row r="708" spans="1:9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</row>
    <row r="709" spans="1:9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</row>
    <row r="710" spans="1:9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</row>
    <row r="711" spans="1:9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</row>
    <row r="712" spans="1:9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</row>
    <row r="713" spans="1:9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</row>
    <row r="714" spans="1:9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</row>
    <row r="715" spans="1:9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</row>
    <row r="716" spans="1:9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</row>
    <row r="717" spans="1:9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</row>
    <row r="718" spans="1:9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</row>
    <row r="719" spans="1:9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</row>
    <row r="720" spans="1:9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</row>
    <row r="721" spans="1:9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</row>
    <row r="722" spans="1:9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</row>
    <row r="723" spans="1:9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</row>
    <row r="724" spans="1:9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</row>
    <row r="725" spans="1:9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</row>
    <row r="726" spans="1:9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</row>
    <row r="727" spans="1:9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</row>
    <row r="728" spans="1:9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</row>
    <row r="729" spans="1:9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</row>
    <row r="730" spans="1:9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</row>
    <row r="731" spans="1:9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</row>
    <row r="732" spans="1:9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</row>
    <row r="733" spans="1:9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</row>
    <row r="734" spans="1:9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</row>
    <row r="735" spans="1:9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</row>
    <row r="736" spans="1:9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</row>
    <row r="737" spans="1:9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</row>
    <row r="738" spans="1:9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</row>
    <row r="739" spans="1:9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</row>
    <row r="740" spans="1:9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</row>
    <row r="741" spans="1:9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</row>
    <row r="742" spans="1:9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</row>
    <row r="743" spans="1:9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</row>
    <row r="744" spans="1:9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</row>
    <row r="745" spans="1:9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</row>
    <row r="746" spans="1:9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</row>
    <row r="747" spans="1:9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</row>
    <row r="748" spans="1:9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</row>
    <row r="749" spans="1:9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</row>
    <row r="750" spans="1:9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</row>
    <row r="751" spans="1:9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</row>
    <row r="752" spans="1:9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</row>
    <row r="753" spans="1:9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</row>
    <row r="754" spans="1:9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</row>
    <row r="755" spans="1:9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</row>
    <row r="756" spans="1:9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</row>
    <row r="757" spans="1:9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</row>
    <row r="758" spans="1:9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</row>
    <row r="759" spans="1:9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</row>
    <row r="760" spans="1:9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</row>
    <row r="761" spans="1:9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</row>
    <row r="762" spans="1:9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</row>
    <row r="763" spans="1:9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</row>
    <row r="764" spans="1:9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</row>
    <row r="765" spans="1:9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</row>
    <row r="766" spans="1:9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</row>
    <row r="767" spans="1:9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</row>
    <row r="768" spans="1:9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</row>
    <row r="769" spans="1:9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</row>
    <row r="770" spans="1:9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</row>
    <row r="771" spans="1:9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</row>
    <row r="772" spans="1:9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</row>
    <row r="773" spans="1:9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</row>
    <row r="774" spans="1:9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</row>
    <row r="775" spans="1:9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</row>
    <row r="776" spans="1:9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</row>
    <row r="777" spans="1:9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</row>
    <row r="778" spans="1:9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</row>
    <row r="779" spans="1:9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</row>
    <row r="780" spans="1:9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</row>
    <row r="781" spans="1:9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</row>
    <row r="782" spans="1:9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</row>
    <row r="783" spans="1:9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</row>
    <row r="784" spans="1:9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</row>
    <row r="785" spans="1:9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</row>
    <row r="786" spans="1:9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</row>
    <row r="787" spans="1:9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</row>
    <row r="788" spans="1:9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</row>
    <row r="789" spans="1:9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</row>
    <row r="790" spans="1:9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</row>
    <row r="791" spans="1: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</row>
    <row r="792" spans="1:9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</row>
    <row r="793" spans="1:9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</row>
    <row r="794" spans="1:9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</row>
    <row r="795" spans="1:9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</row>
    <row r="796" spans="1:9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</row>
    <row r="797" spans="1:9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</row>
    <row r="798" spans="1:9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</row>
    <row r="799" spans="1:9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</row>
    <row r="800" spans="1:9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</row>
    <row r="801" spans="1:9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</row>
    <row r="802" spans="1:9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</row>
    <row r="803" spans="1:9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</row>
    <row r="804" spans="1:9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</row>
    <row r="805" spans="1:9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</row>
    <row r="806" spans="1:9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</row>
    <row r="807" spans="1:9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</row>
    <row r="808" spans="1:9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</row>
    <row r="809" spans="1:9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</row>
    <row r="810" spans="1:9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</row>
    <row r="811" spans="1:9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</row>
    <row r="812" spans="1:9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</row>
    <row r="813" spans="1:9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</row>
    <row r="814" spans="1:9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</row>
    <row r="815" spans="1:9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</row>
    <row r="816" spans="1:9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</row>
    <row r="817" spans="1:9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</row>
    <row r="818" spans="1:9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</row>
    <row r="819" spans="1:9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</row>
    <row r="820" spans="1:9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</row>
    <row r="821" spans="1:9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</row>
    <row r="822" spans="1:9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</row>
    <row r="823" spans="1:9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</row>
    <row r="824" spans="1:9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</row>
    <row r="825" spans="1:9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</row>
    <row r="826" spans="1:9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</row>
    <row r="827" spans="1:9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</row>
    <row r="828" spans="1:9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</row>
    <row r="829" spans="1:9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</row>
    <row r="830" spans="1:9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</row>
    <row r="831" spans="1:9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</row>
    <row r="832" spans="1:9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</row>
    <row r="833" spans="1:9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</row>
    <row r="834" spans="1:9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</row>
    <row r="835" spans="1:9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</row>
    <row r="836" spans="1:9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</row>
    <row r="837" spans="1:9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</row>
    <row r="838" spans="1:9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</row>
    <row r="839" spans="1:9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</row>
    <row r="840" spans="1:9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</row>
    <row r="841" spans="1:9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</row>
    <row r="842" spans="1:9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</row>
    <row r="843" spans="1:9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</row>
    <row r="844" spans="1:9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</row>
    <row r="845" spans="1:9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</row>
    <row r="846" spans="1:9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</row>
    <row r="847" spans="1:9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</row>
    <row r="848" spans="1:9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</row>
    <row r="849" spans="1:9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</row>
    <row r="850" spans="1:9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</row>
    <row r="851" spans="1:9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</row>
    <row r="852" spans="1:9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</row>
    <row r="853" spans="1:9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</row>
    <row r="854" spans="1:9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</row>
    <row r="855" spans="1:9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</row>
    <row r="856" spans="1:9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</row>
    <row r="857" spans="1:9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</row>
    <row r="858" spans="1:9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</row>
    <row r="859" spans="1:9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</row>
    <row r="860" spans="1:9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</row>
    <row r="861" spans="1:9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</row>
    <row r="862" spans="1:9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</row>
    <row r="863" spans="1:9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</row>
    <row r="864" spans="1:9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</row>
    <row r="865" spans="1:9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</row>
    <row r="866" spans="1:9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</row>
    <row r="867" spans="1:9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</row>
    <row r="868" spans="1:9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</row>
    <row r="869" spans="1:9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</row>
    <row r="870" spans="1:9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</row>
    <row r="871" spans="1:9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</row>
    <row r="872" spans="1:9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</row>
    <row r="873" spans="1:9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</row>
    <row r="874" spans="1:9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</row>
    <row r="875" spans="1:9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</row>
    <row r="876" spans="1:9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</row>
    <row r="877" spans="1:9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</row>
    <row r="878" spans="1:9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</row>
    <row r="879" spans="1:9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</row>
    <row r="880" spans="1:9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</row>
    <row r="881" spans="1:9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</row>
    <row r="882" spans="1:9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</row>
    <row r="883" spans="1:9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</row>
    <row r="884" spans="1:9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</row>
    <row r="885" spans="1:9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</row>
    <row r="886" spans="1:9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</row>
    <row r="887" spans="1:9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</row>
    <row r="888" spans="1:9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</row>
    <row r="889" spans="1:9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</row>
    <row r="890" spans="1:9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</row>
    <row r="891" spans="1: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</row>
    <row r="892" spans="1:9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</row>
    <row r="893" spans="1:9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</row>
    <row r="894" spans="1:9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</row>
    <row r="895" spans="1:9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</row>
    <row r="896" spans="1:9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</row>
    <row r="897" spans="1:9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</row>
    <row r="898" spans="1:9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</row>
    <row r="899" spans="1:9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</row>
    <row r="900" spans="1:9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</row>
    <row r="901" spans="1:9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</row>
    <row r="902" spans="1:9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</row>
    <row r="903" spans="1:9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</row>
    <row r="904" spans="1:9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</row>
    <row r="905" spans="1:9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</row>
    <row r="906" spans="1:9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</row>
    <row r="907" spans="1:9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</row>
    <row r="908" spans="1:9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</row>
    <row r="909" spans="1:9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</row>
    <row r="910" spans="1:9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</row>
    <row r="911" spans="1:9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</row>
    <row r="912" spans="1:9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</row>
    <row r="913" spans="1:9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</row>
    <row r="914" spans="1:9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</row>
    <row r="915" spans="1:9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</row>
    <row r="916" spans="1:9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</row>
    <row r="917" spans="1:9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</row>
    <row r="918" spans="1:9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</row>
    <row r="919" spans="1:9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</row>
    <row r="920" spans="1:9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</row>
    <row r="921" spans="1:9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</row>
    <row r="922" spans="1:9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</row>
    <row r="923" spans="1:9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</row>
    <row r="924" spans="1:9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</row>
    <row r="925" spans="1:9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</row>
    <row r="926" spans="1:9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</row>
    <row r="927" spans="1:9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</row>
    <row r="928" spans="1:9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</row>
    <row r="929" spans="1:9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</row>
    <row r="930" spans="1:9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</row>
    <row r="931" spans="1:9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</row>
    <row r="932" spans="1:9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</row>
    <row r="933" spans="1:9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</row>
    <row r="934" spans="1:9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</row>
    <row r="935" spans="1:9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</row>
    <row r="936" spans="1:9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</row>
    <row r="937" spans="1:9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</row>
    <row r="938" spans="1:9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</row>
    <row r="939" spans="1:9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</row>
    <row r="940" spans="1:9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</row>
    <row r="941" spans="1:9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</row>
    <row r="942" spans="1:9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</row>
    <row r="943" spans="1:9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</row>
    <row r="944" spans="1:9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</row>
    <row r="945" spans="1:9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</row>
    <row r="946" spans="1:9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</row>
    <row r="947" spans="1:9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</row>
    <row r="948" spans="1:9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</row>
    <row r="949" spans="1:9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</row>
    <row r="950" spans="1:9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</row>
    <row r="951" spans="1:9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</row>
    <row r="952" spans="1:9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</row>
    <row r="953" spans="1:9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</row>
    <row r="954" spans="1:9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</row>
    <row r="955" spans="1:9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</row>
    <row r="956" spans="1:9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</row>
    <row r="957" spans="1:9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</row>
    <row r="958" spans="1:9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</row>
    <row r="959" spans="1:9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</row>
    <row r="960" spans="1:9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</row>
    <row r="961" spans="1:9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</row>
    <row r="962" spans="1:9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</row>
    <row r="963" spans="1:9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</row>
    <row r="964" spans="1:9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</row>
    <row r="965" spans="1:9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</row>
    <row r="966" spans="1:9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</row>
    <row r="967" spans="1:9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</row>
    <row r="968" spans="1:9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</row>
    <row r="969" spans="1:9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</row>
    <row r="970" spans="1:9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</row>
    <row r="971" spans="1:9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</row>
    <row r="972" spans="1:9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</row>
    <row r="973" spans="1:9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</row>
    <row r="974" spans="1:9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</row>
    <row r="975" spans="1:9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</row>
    <row r="976" spans="1:9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</row>
    <row r="977" spans="1:9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</row>
    <row r="978" spans="1:9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</row>
    <row r="979" spans="1:9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</row>
    <row r="980" spans="1:9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</row>
    <row r="981" spans="1:9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</row>
    <row r="982" spans="1:9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</row>
    <row r="983" spans="1:9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</row>
    <row r="984" spans="1:9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</row>
    <row r="985" spans="1:9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</row>
    <row r="986" spans="1:9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</row>
    <row r="987" spans="1:9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</row>
    <row r="988" spans="1:9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</row>
    <row r="989" spans="1:9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</row>
    <row r="990" spans="1:9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</row>
    <row r="991" spans="1: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</row>
    <row r="992" spans="1:9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</row>
    <row r="993" spans="1:91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</row>
    <row r="994" spans="1:91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</row>
    <row r="995" spans="1:91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</row>
    <row r="996" spans="1:91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</row>
    <row r="997" spans="1:91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</row>
    <row r="998" spans="1:91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</row>
    <row r="999" spans="1:91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</row>
    <row r="1000" spans="1:91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</row>
  </sheetData>
  <mergeCells count="106">
    <mergeCell ref="J65:AF65"/>
    <mergeCell ref="J70:AF70"/>
    <mergeCell ref="AG70:AM70"/>
    <mergeCell ref="AN70:AP70"/>
    <mergeCell ref="J71:AF71"/>
    <mergeCell ref="AG71:AM71"/>
    <mergeCell ref="AN71:AP71"/>
    <mergeCell ref="AG69:AM69"/>
    <mergeCell ref="AN69:AP69"/>
    <mergeCell ref="J67:AF67"/>
    <mergeCell ref="AG67:AM67"/>
    <mergeCell ref="AN67:AP67"/>
    <mergeCell ref="J68:AF68"/>
    <mergeCell ref="AG68:AM68"/>
    <mergeCell ref="AN68:AP68"/>
    <mergeCell ref="J69:AF69"/>
    <mergeCell ref="AG65:AM65"/>
    <mergeCell ref="AN65:AP65"/>
    <mergeCell ref="J66:AF66"/>
    <mergeCell ref="AG66:AM66"/>
    <mergeCell ref="AN66:AP66"/>
    <mergeCell ref="D55:H55"/>
    <mergeCell ref="D56:H56"/>
    <mergeCell ref="J56:AF56"/>
    <mergeCell ref="AG56:AM56"/>
    <mergeCell ref="AN56:AP56"/>
    <mergeCell ref="D57:H57"/>
    <mergeCell ref="D58:H58"/>
    <mergeCell ref="D59:H59"/>
    <mergeCell ref="J59:AF59"/>
    <mergeCell ref="AG59:AM59"/>
    <mergeCell ref="AN59:AP59"/>
    <mergeCell ref="AG57:AM57"/>
    <mergeCell ref="AN57:AP57"/>
    <mergeCell ref="J57:AF57"/>
    <mergeCell ref="J58:AF58"/>
    <mergeCell ref="AG58:AM58"/>
    <mergeCell ref="AN58:AP58"/>
    <mergeCell ref="D67:H67"/>
    <mergeCell ref="D68:H68"/>
    <mergeCell ref="D69:H69"/>
    <mergeCell ref="D70:H70"/>
    <mergeCell ref="D71:H71"/>
    <mergeCell ref="D60:H60"/>
    <mergeCell ref="D61:H61"/>
    <mergeCell ref="D62:H62"/>
    <mergeCell ref="D63:H63"/>
    <mergeCell ref="D64:H64"/>
    <mergeCell ref="D65:H65"/>
    <mergeCell ref="D66:H66"/>
    <mergeCell ref="J60:AF60"/>
    <mergeCell ref="AG60:AM60"/>
    <mergeCell ref="AN60:AP60"/>
    <mergeCell ref="AG63:AM63"/>
    <mergeCell ref="AN63:AP63"/>
    <mergeCell ref="J61:AF61"/>
    <mergeCell ref="AG61:AM61"/>
    <mergeCell ref="AN61:AP61"/>
    <mergeCell ref="J62:AF62"/>
    <mergeCell ref="AG62:AM62"/>
    <mergeCell ref="AN62:AP62"/>
    <mergeCell ref="J63:AF63"/>
    <mergeCell ref="J64:AF64"/>
    <mergeCell ref="AG64:AM64"/>
    <mergeCell ref="AN64:AP64"/>
    <mergeCell ref="AR2:BE2"/>
    <mergeCell ref="K5:AO5"/>
    <mergeCell ref="BE5:BE32"/>
    <mergeCell ref="K6:AO6"/>
    <mergeCell ref="E14:AJ14"/>
    <mergeCell ref="E23:AN23"/>
    <mergeCell ref="AK26:AO26"/>
    <mergeCell ref="AK32:AO32"/>
    <mergeCell ref="L32:P32"/>
    <mergeCell ref="W32:AE32"/>
    <mergeCell ref="J55:AF55"/>
    <mergeCell ref="AG55:AM55"/>
    <mergeCell ref="AN55:AP55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3:P33"/>
    <mergeCell ref="W33:AE33"/>
    <mergeCell ref="AK33:AO33"/>
    <mergeCell ref="X35:AB35"/>
    <mergeCell ref="AK35:AO35"/>
    <mergeCell ref="AG54:AM54"/>
    <mergeCell ref="AN54:AP54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</mergeCells>
  <hyperlinks>
    <hyperlink ref="A55" location="'SO01 - stavba - Mateřská ...'!C2" display="/" xr:uid="{00000000-0004-0000-0000-000000000000}"/>
    <hyperlink ref="A56" location="'SO02 - komunikace - Mateř...'!C2" display="/" xr:uid="{00000000-0004-0000-0000-000001000000}"/>
    <hyperlink ref="A57" location="'SO03 - ZTI - Mateřská ško...'!C2" display="/" xr:uid="{00000000-0004-0000-0000-000002000000}"/>
    <hyperlink ref="A58" location="'SO04 - voda přípojka - Ma...'!C2" display="/" xr:uid="{00000000-0004-0000-0000-000003000000}"/>
    <hyperlink ref="A59" location="'SO05 - kan. spl. - Mateřs...'!C2" display="/" xr:uid="{00000000-0004-0000-0000-000004000000}"/>
    <hyperlink ref="A60" location="'SO06 - kan. podtlak - Mat...'!C2" display="/" xr:uid="{00000000-0004-0000-0000-000005000000}"/>
    <hyperlink ref="A61" location="'SO07 - kan. dešťová - Mat...'!C2" display="/" xr:uid="{00000000-0004-0000-0000-000006000000}"/>
    <hyperlink ref="A62" location="'SO08 - ÚT - Mateřská škol...'!C2" display="/" xr:uid="{00000000-0004-0000-0000-000007000000}"/>
    <hyperlink ref="A63" location="'SO09 - VZT - Mateřská ško...'!C2" display="/" xr:uid="{00000000-0004-0000-0000-000008000000}"/>
    <hyperlink ref="A64" location="'SO10 - EI SIL - Mateřská ...'!C2" display="/" xr:uid="{00000000-0004-0000-0000-000009000000}"/>
    <hyperlink ref="A65" location="'SO11 - EI SLP - Mateřská ...'!C2" display="/" xr:uid="{00000000-0004-0000-0000-00000A000000}"/>
    <hyperlink ref="A66" location="'SO12 - Gastroprovoz - Mat...'!C2" display="/" xr:uid="{00000000-0004-0000-0000-00000B000000}"/>
    <hyperlink ref="A67" location="'SO13 -  Krajinářské úprav...'!C2" display="/" xr:uid="{00000000-0004-0000-0000-00000C000000}"/>
    <hyperlink ref="A68" location="'SO14 - Krajinářské úpravy...'!C2" display="/" xr:uid="{00000000-0004-0000-0000-00000D000000}"/>
    <hyperlink ref="A69" location="'SO15 - Krajinářské úpravy...'!C2" display="/" xr:uid="{00000000-0004-0000-0000-00000E000000}"/>
    <hyperlink ref="A70" location="'SO16 - Inventář'!C2" display="/" xr:uid="{00000000-0004-0000-0000-00000F000000}"/>
    <hyperlink ref="A71" location="'VRN - Mateřská škola Přer...'!C2" display="/" xr:uid="{00000000-0004-0000-0000-000010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M988"/>
  <sheetViews>
    <sheetView showGridLines="0" tabSelected="1" topLeftCell="B108" zoomScale="120" zoomScaleNormal="120" workbookViewId="0">
      <selection activeCell="F116" sqref="F116"/>
    </sheetView>
  </sheetViews>
  <sheetFormatPr defaultColWidth="16.83203125" defaultRowHeight="1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style="263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5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51"/>
      <c r="L2" s="230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109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252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87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124</v>
      </c>
      <c r="E4" s="2"/>
      <c r="F4" s="2"/>
      <c r="G4" s="2"/>
      <c r="H4" s="2"/>
      <c r="I4" s="2"/>
      <c r="J4" s="2"/>
      <c r="K4" s="251"/>
      <c r="L4" s="6"/>
      <c r="M4" s="77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51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51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239" t="str">
        <f>'Rekapitulace stavby'!K6</f>
        <v>Mateřská škola Přerov nad Labem</v>
      </c>
      <c r="F7" s="211"/>
      <c r="G7" s="211"/>
      <c r="H7" s="211"/>
      <c r="I7" s="2"/>
      <c r="J7" s="2"/>
      <c r="K7" s="251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9"/>
      <c r="B8" s="20"/>
      <c r="C8" s="19"/>
      <c r="D8" s="13" t="s">
        <v>125</v>
      </c>
      <c r="E8" s="19"/>
      <c r="F8" s="19"/>
      <c r="G8" s="19"/>
      <c r="H8" s="19"/>
      <c r="I8" s="19"/>
      <c r="J8" s="19"/>
      <c r="K8" s="253"/>
      <c r="L8" s="2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</row>
    <row r="9" spans="1:65" ht="16.5" customHeight="1">
      <c r="A9" s="19"/>
      <c r="B9" s="20"/>
      <c r="C9" s="19"/>
      <c r="D9" s="19"/>
      <c r="E9" s="213" t="s">
        <v>177</v>
      </c>
      <c r="F9" s="211"/>
      <c r="G9" s="211"/>
      <c r="H9" s="211"/>
      <c r="I9" s="19"/>
      <c r="J9" s="19"/>
      <c r="K9" s="253"/>
      <c r="L9" s="20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ht="11.25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253"/>
      <c r="L10" s="2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</row>
    <row r="11" spans="1:65" ht="12" customHeight="1">
      <c r="A11" s="19"/>
      <c r="B11" s="20"/>
      <c r="C11" s="19"/>
      <c r="D11" s="13" t="s">
        <v>18</v>
      </c>
      <c r="E11" s="19"/>
      <c r="F11" s="11" t="s">
        <v>19</v>
      </c>
      <c r="G11" s="19"/>
      <c r="H11" s="19"/>
      <c r="I11" s="13" t="s">
        <v>20</v>
      </c>
      <c r="J11" s="11" t="s">
        <v>32</v>
      </c>
      <c r="K11" s="253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spans="1:65" ht="12" customHeight="1">
      <c r="A12" s="19"/>
      <c r="B12" s="20"/>
      <c r="C12" s="19"/>
      <c r="D12" s="13" t="s">
        <v>22</v>
      </c>
      <c r="E12" s="19"/>
      <c r="F12" s="11" t="s">
        <v>23</v>
      </c>
      <c r="G12" s="19"/>
      <c r="H12" s="19"/>
      <c r="I12" s="13" t="s">
        <v>24</v>
      </c>
      <c r="J12" s="40" t="str">
        <f>'Rekapitulace stavby'!AN8</f>
        <v>9. 3. 2021</v>
      </c>
      <c r="K12" s="253"/>
      <c r="L12" s="2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spans="1:65" ht="10.5" customHeight="1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253"/>
      <c r="L13" s="20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ht="12" customHeight="1">
      <c r="A14" s="19"/>
      <c r="B14" s="20"/>
      <c r="C14" s="19"/>
      <c r="D14" s="13" t="s">
        <v>30</v>
      </c>
      <c r="E14" s="19"/>
      <c r="F14" s="19"/>
      <c r="G14" s="19"/>
      <c r="H14" s="19"/>
      <c r="I14" s="13" t="s">
        <v>31</v>
      </c>
      <c r="J14" s="11" t="s">
        <v>32</v>
      </c>
      <c r="K14" s="253"/>
      <c r="L14" s="20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ht="18" customHeight="1">
      <c r="A15" s="19"/>
      <c r="B15" s="20"/>
      <c r="C15" s="19"/>
      <c r="D15" s="19"/>
      <c r="E15" s="11" t="s">
        <v>23</v>
      </c>
      <c r="F15" s="19"/>
      <c r="G15" s="19"/>
      <c r="H15" s="19"/>
      <c r="I15" s="13" t="s">
        <v>33</v>
      </c>
      <c r="J15" s="11" t="s">
        <v>32</v>
      </c>
      <c r="K15" s="253"/>
      <c r="L15" s="20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spans="1:65" ht="6.75" customHeight="1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253"/>
      <c r="L16" s="20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65" ht="12" customHeight="1">
      <c r="A17" s="19"/>
      <c r="B17" s="20"/>
      <c r="C17" s="19"/>
      <c r="D17" s="13" t="s">
        <v>34</v>
      </c>
      <c r="E17" s="19"/>
      <c r="F17" s="19"/>
      <c r="G17" s="19"/>
      <c r="H17" s="19"/>
      <c r="I17" s="13" t="s">
        <v>31</v>
      </c>
      <c r="J17" s="207" t="str">
        <f>'Rekapitulace stavby'!AN13</f>
        <v>Vyplň údaj</v>
      </c>
      <c r="K17" s="253"/>
      <c r="L17" s="20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ht="18" customHeight="1">
      <c r="A18" s="19"/>
      <c r="B18" s="20"/>
      <c r="C18" s="19"/>
      <c r="D18" s="19"/>
      <c r="E18" s="240" t="str">
        <f>'Rekapitulace stavby'!E14</f>
        <v>Vyplň údaj</v>
      </c>
      <c r="F18" s="241"/>
      <c r="G18" s="241"/>
      <c r="H18" s="241"/>
      <c r="I18" s="13" t="s">
        <v>33</v>
      </c>
      <c r="J18" s="207" t="str">
        <f>'Rekapitulace stavby'!AN14</f>
        <v>Vyplň údaj</v>
      </c>
      <c r="K18" s="253"/>
      <c r="L18" s="2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65" ht="6.75" customHeight="1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253"/>
      <c r="L19" s="2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1:65" ht="12" customHeight="1">
      <c r="A20" s="19"/>
      <c r="B20" s="20"/>
      <c r="C20" s="19"/>
      <c r="D20" s="13" t="s">
        <v>36</v>
      </c>
      <c r="E20" s="19"/>
      <c r="F20" s="19"/>
      <c r="G20" s="19"/>
      <c r="H20" s="19"/>
      <c r="I20" s="13" t="s">
        <v>31</v>
      </c>
      <c r="J20" s="11" t="s">
        <v>32</v>
      </c>
      <c r="K20" s="253"/>
      <c r="L20" s="2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ht="18" customHeight="1">
      <c r="A21" s="19"/>
      <c r="B21" s="20"/>
      <c r="C21" s="19"/>
      <c r="D21" s="19"/>
      <c r="E21" s="11" t="s">
        <v>37</v>
      </c>
      <c r="F21" s="19"/>
      <c r="G21" s="19"/>
      <c r="H21" s="19"/>
      <c r="I21" s="13" t="s">
        <v>33</v>
      </c>
      <c r="J21" s="11" t="s">
        <v>32</v>
      </c>
      <c r="K21" s="253"/>
      <c r="L21" s="2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ht="6.75" customHeight="1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253"/>
      <c r="L22" s="2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5" ht="12" customHeight="1">
      <c r="A23" s="19"/>
      <c r="B23" s="20"/>
      <c r="C23" s="19"/>
      <c r="D23" s="13" t="s">
        <v>39</v>
      </c>
      <c r="E23" s="19"/>
      <c r="F23" s="19"/>
      <c r="G23" s="19"/>
      <c r="H23" s="19"/>
      <c r="I23" s="13" t="s">
        <v>31</v>
      </c>
      <c r="J23" s="11" t="s">
        <v>40</v>
      </c>
      <c r="K23" s="253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ht="18" customHeight="1">
      <c r="A24" s="19"/>
      <c r="B24" s="20"/>
      <c r="C24" s="19"/>
      <c r="D24" s="19"/>
      <c r="E24" s="11" t="s">
        <v>41</v>
      </c>
      <c r="F24" s="19"/>
      <c r="G24" s="19"/>
      <c r="H24" s="19"/>
      <c r="I24" s="13" t="s">
        <v>33</v>
      </c>
      <c r="J24" s="11" t="s">
        <v>32</v>
      </c>
      <c r="K24" s="253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ht="6.75" customHeight="1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253"/>
      <c r="L25" s="2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65" ht="12" customHeight="1">
      <c r="A26" s="19"/>
      <c r="B26" s="20"/>
      <c r="C26" s="19"/>
      <c r="D26" s="13" t="s">
        <v>42</v>
      </c>
      <c r="E26" s="19"/>
      <c r="F26" s="19"/>
      <c r="G26" s="19"/>
      <c r="H26" s="19"/>
      <c r="I26" s="19"/>
      <c r="J26" s="19"/>
      <c r="K26" s="253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65" ht="16.5" customHeight="1">
      <c r="A27" s="78"/>
      <c r="B27" s="79"/>
      <c r="C27" s="78"/>
      <c r="D27" s="78"/>
      <c r="E27" s="235" t="s">
        <v>32</v>
      </c>
      <c r="F27" s="211"/>
      <c r="G27" s="211"/>
      <c r="H27" s="211"/>
      <c r="I27" s="78"/>
      <c r="J27" s="78"/>
      <c r="K27" s="254"/>
      <c r="L27" s="79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</row>
    <row r="28" spans="1:65" ht="6.75" customHeight="1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253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ht="6.75" customHeight="1">
      <c r="A29" s="19"/>
      <c r="B29" s="20"/>
      <c r="C29" s="19"/>
      <c r="D29" s="41"/>
      <c r="E29" s="41"/>
      <c r="F29" s="41"/>
      <c r="G29" s="41"/>
      <c r="H29" s="41"/>
      <c r="I29" s="41"/>
      <c r="J29" s="41"/>
      <c r="K29" s="255"/>
      <c r="L29" s="2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ht="24.75" customHeight="1">
      <c r="A30" s="19"/>
      <c r="B30" s="20"/>
      <c r="C30" s="19"/>
      <c r="D30" s="80" t="s">
        <v>44</v>
      </c>
      <c r="E30" s="19"/>
      <c r="F30" s="19"/>
      <c r="G30" s="19"/>
      <c r="H30" s="19"/>
      <c r="I30" s="19"/>
      <c r="J30" s="54">
        <f>ROUND(J80, 2)</f>
        <v>0</v>
      </c>
      <c r="K30" s="253"/>
      <c r="L30" s="2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ht="6.75" customHeight="1">
      <c r="A31" s="19"/>
      <c r="B31" s="20"/>
      <c r="C31" s="19"/>
      <c r="D31" s="41"/>
      <c r="E31" s="41"/>
      <c r="F31" s="41"/>
      <c r="G31" s="41"/>
      <c r="H31" s="41"/>
      <c r="I31" s="41"/>
      <c r="J31" s="41"/>
      <c r="K31" s="255"/>
      <c r="L31" s="2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ht="14.25" customHeight="1">
      <c r="A32" s="19"/>
      <c r="B32" s="20"/>
      <c r="C32" s="19"/>
      <c r="D32" s="19"/>
      <c r="E32" s="19"/>
      <c r="F32" s="23" t="s">
        <v>46</v>
      </c>
      <c r="G32" s="19"/>
      <c r="H32" s="19"/>
      <c r="I32" s="23" t="s">
        <v>45</v>
      </c>
      <c r="J32" s="23" t="s">
        <v>47</v>
      </c>
      <c r="K32" s="253"/>
      <c r="L32" s="2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ht="14.25" customHeight="1">
      <c r="A33" s="19"/>
      <c r="B33" s="20"/>
      <c r="C33" s="19"/>
      <c r="D33" s="81" t="s">
        <v>48</v>
      </c>
      <c r="E33" s="13" t="s">
        <v>49</v>
      </c>
      <c r="F33" s="82">
        <f>ROUND((SUM(BE80:BE135)),  2)</f>
        <v>0</v>
      </c>
      <c r="G33" s="19"/>
      <c r="H33" s="19"/>
      <c r="I33" s="83">
        <v>0.21</v>
      </c>
      <c r="J33" s="82">
        <f>ROUND(((SUM(BE80:BE135))*I33),  2)</f>
        <v>0</v>
      </c>
      <c r="K33" s="253"/>
      <c r="L33" s="2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ht="14.25" customHeight="1">
      <c r="A34" s="19"/>
      <c r="B34" s="20"/>
      <c r="C34" s="19"/>
      <c r="D34" s="19"/>
      <c r="E34" s="13" t="s">
        <v>50</v>
      </c>
      <c r="F34" s="82">
        <f>ROUND((SUM(BF80:BF135)),  2)</f>
        <v>0</v>
      </c>
      <c r="G34" s="19"/>
      <c r="H34" s="19"/>
      <c r="I34" s="83">
        <v>0.15</v>
      </c>
      <c r="J34" s="82">
        <f>ROUND(((SUM(BF80:BF135))*I34),  2)</f>
        <v>0</v>
      </c>
      <c r="K34" s="253"/>
      <c r="L34" s="2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ht="14.25" hidden="1" customHeight="1">
      <c r="A35" s="19"/>
      <c r="B35" s="20"/>
      <c r="C35" s="19"/>
      <c r="D35" s="19"/>
      <c r="E35" s="13" t="s">
        <v>51</v>
      </c>
      <c r="F35" s="82">
        <f>ROUND((SUM(BG80:BG135)),  2)</f>
        <v>0</v>
      </c>
      <c r="G35" s="19"/>
      <c r="H35" s="19"/>
      <c r="I35" s="83">
        <v>0.21</v>
      </c>
      <c r="J35" s="82">
        <f t="shared" ref="J35:J37" si="0">0</f>
        <v>0</v>
      </c>
      <c r="K35" s="253"/>
      <c r="L35" s="2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65" ht="14.25" hidden="1" customHeight="1">
      <c r="A36" s="19"/>
      <c r="B36" s="20"/>
      <c r="C36" s="19"/>
      <c r="D36" s="19"/>
      <c r="E36" s="13" t="s">
        <v>52</v>
      </c>
      <c r="F36" s="82">
        <f>ROUND((SUM(BH80:BH135)),  2)</f>
        <v>0</v>
      </c>
      <c r="G36" s="19"/>
      <c r="H36" s="19"/>
      <c r="I36" s="83">
        <v>0.15</v>
      </c>
      <c r="J36" s="82">
        <f t="shared" si="0"/>
        <v>0</v>
      </c>
      <c r="K36" s="253"/>
      <c r="L36" s="2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spans="1:65" ht="14.25" hidden="1" customHeight="1">
      <c r="A37" s="19"/>
      <c r="B37" s="20"/>
      <c r="C37" s="19"/>
      <c r="D37" s="19"/>
      <c r="E37" s="13" t="s">
        <v>53</v>
      </c>
      <c r="F37" s="82">
        <f>ROUND((SUM(BI80:BI135)),  2)</f>
        <v>0</v>
      </c>
      <c r="G37" s="19"/>
      <c r="H37" s="19"/>
      <c r="I37" s="83">
        <v>0</v>
      </c>
      <c r="J37" s="82">
        <f t="shared" si="0"/>
        <v>0</v>
      </c>
      <c r="K37" s="253"/>
      <c r="L37" s="2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ht="6.75" customHeight="1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253"/>
      <c r="L38" s="2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ht="24.75" customHeight="1">
      <c r="A39" s="19"/>
      <c r="B39" s="20"/>
      <c r="C39" s="84"/>
      <c r="D39" s="85" t="s">
        <v>54</v>
      </c>
      <c r="E39" s="44"/>
      <c r="F39" s="44"/>
      <c r="G39" s="86" t="s">
        <v>55</v>
      </c>
      <c r="H39" s="87" t="s">
        <v>56</v>
      </c>
      <c r="I39" s="44"/>
      <c r="J39" s="88">
        <f>SUM(J30:J37)</f>
        <v>0</v>
      </c>
      <c r="K39" s="256"/>
      <c r="L39" s="2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ht="14.25" customHeight="1">
      <c r="A40" s="19"/>
      <c r="B40" s="30"/>
      <c r="C40" s="31"/>
      <c r="D40" s="31"/>
      <c r="E40" s="31"/>
      <c r="F40" s="31"/>
      <c r="G40" s="31"/>
      <c r="H40" s="31"/>
      <c r="I40" s="31"/>
      <c r="J40" s="31"/>
      <c r="K40" s="257"/>
      <c r="L40" s="2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</row>
    <row r="41" spans="1:6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5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5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5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6.75" customHeight="1">
      <c r="A44" s="19"/>
      <c r="B44" s="32"/>
      <c r="C44" s="33"/>
      <c r="D44" s="33"/>
      <c r="E44" s="33"/>
      <c r="F44" s="33"/>
      <c r="G44" s="33"/>
      <c r="H44" s="33"/>
      <c r="I44" s="33"/>
      <c r="J44" s="33"/>
      <c r="K44" s="258"/>
      <c r="L44" s="2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</row>
    <row r="45" spans="1:65" ht="24.75" customHeight="1">
      <c r="A45" s="19"/>
      <c r="B45" s="20"/>
      <c r="C45" s="7" t="s">
        <v>126</v>
      </c>
      <c r="D45" s="19"/>
      <c r="E45" s="19"/>
      <c r="F45" s="19"/>
      <c r="G45" s="19"/>
      <c r="H45" s="19"/>
      <c r="I45" s="19"/>
      <c r="J45" s="19"/>
      <c r="K45" s="253"/>
      <c r="L45" s="2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spans="1:65" ht="6.75" customHeight="1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253"/>
      <c r="L46" s="2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</row>
    <row r="47" spans="1:65" ht="12" customHeight="1">
      <c r="A47" s="19"/>
      <c r="B47" s="20"/>
      <c r="C47" s="13" t="s">
        <v>16</v>
      </c>
      <c r="D47" s="19"/>
      <c r="E47" s="19"/>
      <c r="F47" s="19"/>
      <c r="G47" s="19"/>
      <c r="H47" s="19"/>
      <c r="I47" s="19"/>
      <c r="J47" s="19"/>
      <c r="K47" s="253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</row>
    <row r="48" spans="1:65" ht="16.5" customHeight="1">
      <c r="A48" s="19"/>
      <c r="B48" s="20"/>
      <c r="C48" s="19"/>
      <c r="D48" s="19"/>
      <c r="E48" s="239" t="str">
        <f>E7</f>
        <v>Mateřská škola Přerov nad Labem</v>
      </c>
      <c r="F48" s="211"/>
      <c r="G48" s="211"/>
      <c r="H48" s="211"/>
      <c r="I48" s="19"/>
      <c r="J48" s="19"/>
      <c r="K48" s="253"/>
      <c r="L48" s="2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</row>
    <row r="49" spans="1:65" ht="12" customHeight="1">
      <c r="A49" s="19"/>
      <c r="B49" s="20"/>
      <c r="C49" s="13" t="s">
        <v>125</v>
      </c>
      <c r="D49" s="19"/>
      <c r="E49" s="19"/>
      <c r="F49" s="19"/>
      <c r="G49" s="19"/>
      <c r="H49" s="19"/>
      <c r="I49" s="19"/>
      <c r="J49" s="19"/>
      <c r="K49" s="253"/>
      <c r="L49" s="2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</row>
    <row r="50" spans="1:65" ht="16.5" customHeight="1">
      <c r="A50" s="19"/>
      <c r="B50" s="20"/>
      <c r="C50" s="19"/>
      <c r="D50" s="19"/>
      <c r="E50" s="213" t="str">
        <f>E9</f>
        <v>SO12 - Gastroprovoz - Mateřská škola Přerov nad Labem</v>
      </c>
      <c r="F50" s="211"/>
      <c r="G50" s="211"/>
      <c r="H50" s="211"/>
      <c r="I50" s="19"/>
      <c r="J50" s="19"/>
      <c r="K50" s="253"/>
      <c r="L50" s="2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</row>
    <row r="51" spans="1:65" ht="6.75" customHeight="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253"/>
      <c r="L51" s="2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</row>
    <row r="52" spans="1:65" ht="12" customHeight="1">
      <c r="A52" s="19"/>
      <c r="B52" s="20"/>
      <c r="C52" s="13" t="s">
        <v>22</v>
      </c>
      <c r="D52" s="19"/>
      <c r="E52" s="19"/>
      <c r="F52" s="11" t="str">
        <f>F12</f>
        <v>Obec Přerov nad Labem</v>
      </c>
      <c r="G52" s="19"/>
      <c r="H52" s="19"/>
      <c r="I52" s="13" t="s">
        <v>24</v>
      </c>
      <c r="J52" s="40" t="str">
        <f>IF(J12="","",J12)</f>
        <v>9. 3. 2021</v>
      </c>
      <c r="K52" s="253"/>
      <c r="L52" s="2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</row>
    <row r="53" spans="1:65" ht="6.75" customHeight="1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253"/>
      <c r="L53" s="20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</row>
    <row r="54" spans="1:65" ht="39.75" customHeight="1">
      <c r="A54" s="19"/>
      <c r="B54" s="20"/>
      <c r="C54" s="13" t="s">
        <v>30</v>
      </c>
      <c r="D54" s="19"/>
      <c r="E54" s="19"/>
      <c r="F54" s="11" t="str">
        <f>E15</f>
        <v>Obec Přerov nad Labem</v>
      </c>
      <c r="G54" s="19"/>
      <c r="H54" s="19"/>
      <c r="I54" s="13" t="s">
        <v>36</v>
      </c>
      <c r="J54" s="17" t="str">
        <f>E21</f>
        <v>ing.arch. Petr Uhlíř, ing. arch. Martin Štrouf</v>
      </c>
      <c r="K54" s="253"/>
      <c r="L54" s="2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</row>
    <row r="55" spans="1:65" ht="15" customHeight="1">
      <c r="A55" s="19"/>
      <c r="B55" s="20"/>
      <c r="C55" s="13" t="s">
        <v>34</v>
      </c>
      <c r="D55" s="19"/>
      <c r="E55" s="19"/>
      <c r="F55" s="89" t="str">
        <f>IF(E18="","",E18)</f>
        <v>Vyplň údaj</v>
      </c>
      <c r="G55" s="19"/>
      <c r="H55" s="19"/>
      <c r="I55" s="13" t="s">
        <v>39</v>
      </c>
      <c r="J55" s="17" t="str">
        <f>E24</f>
        <v>Ing. Petr Jiráček</v>
      </c>
      <c r="K55" s="253"/>
      <c r="L55" s="2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</row>
    <row r="56" spans="1:65" ht="9.75" customHeight="1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253"/>
      <c r="L56" s="20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</row>
    <row r="57" spans="1:65" ht="29.25" customHeight="1">
      <c r="A57" s="19"/>
      <c r="B57" s="20"/>
      <c r="C57" s="90" t="s">
        <v>127</v>
      </c>
      <c r="D57" s="84"/>
      <c r="E57" s="84"/>
      <c r="F57" s="84"/>
      <c r="G57" s="84"/>
      <c r="H57" s="84"/>
      <c r="I57" s="84"/>
      <c r="J57" s="91" t="s">
        <v>128</v>
      </c>
      <c r="K57" s="253"/>
      <c r="L57" s="20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</row>
    <row r="58" spans="1:65" ht="9.75" customHeight="1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253"/>
      <c r="L58" s="20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</row>
    <row r="59" spans="1:65" ht="22.5" customHeight="1">
      <c r="A59" s="19"/>
      <c r="B59" s="20"/>
      <c r="C59" s="92" t="s">
        <v>76</v>
      </c>
      <c r="D59" s="19"/>
      <c r="E59" s="19"/>
      <c r="F59" s="19"/>
      <c r="G59" s="19"/>
      <c r="H59" s="19"/>
      <c r="I59" s="19"/>
      <c r="J59" s="54">
        <f t="shared" ref="J59:J60" si="1">J80</f>
        <v>0</v>
      </c>
      <c r="K59" s="253"/>
      <c r="L59" s="20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3" t="s">
        <v>129</v>
      </c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</row>
    <row r="60" spans="1:65" ht="24.75" customHeight="1">
      <c r="A60" s="93"/>
      <c r="B60" s="94"/>
      <c r="C60" s="93"/>
      <c r="D60" s="95" t="s">
        <v>178</v>
      </c>
      <c r="E60" s="96"/>
      <c r="F60" s="96"/>
      <c r="G60" s="96"/>
      <c r="H60" s="96"/>
      <c r="I60" s="96"/>
      <c r="J60" s="97">
        <f t="shared" si="1"/>
        <v>0</v>
      </c>
      <c r="K60" s="259"/>
      <c r="L60" s="94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</row>
    <row r="61" spans="1:65" ht="21.75" customHeight="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253"/>
      <c r="L61" s="20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</row>
    <row r="62" spans="1:65" ht="6.75" customHeight="1">
      <c r="A62" s="19"/>
      <c r="B62" s="30"/>
      <c r="C62" s="31"/>
      <c r="D62" s="31"/>
      <c r="E62" s="31"/>
      <c r="F62" s="31"/>
      <c r="G62" s="31"/>
      <c r="H62" s="31"/>
      <c r="I62" s="31"/>
      <c r="J62" s="31"/>
      <c r="K62" s="257"/>
      <c r="L62" s="20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</row>
    <row r="63" spans="1:6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5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5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5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</row>
    <row r="66" spans="1:65" ht="6.75" customHeight="1">
      <c r="A66" s="19"/>
      <c r="B66" s="32"/>
      <c r="C66" s="33"/>
      <c r="D66" s="33"/>
      <c r="E66" s="33"/>
      <c r="F66" s="33"/>
      <c r="G66" s="33"/>
      <c r="H66" s="33"/>
      <c r="I66" s="33"/>
      <c r="J66" s="33"/>
      <c r="K66" s="258"/>
      <c r="L66" s="20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</row>
    <row r="67" spans="1:65" ht="24.75" customHeight="1">
      <c r="A67" s="19"/>
      <c r="B67" s="20"/>
      <c r="C67" s="7" t="s">
        <v>130</v>
      </c>
      <c r="D67" s="19"/>
      <c r="E67" s="19"/>
      <c r="F67" s="19"/>
      <c r="G67" s="19"/>
      <c r="H67" s="19"/>
      <c r="I67" s="19"/>
      <c r="J67" s="19"/>
      <c r="K67" s="253"/>
      <c r="L67" s="20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</row>
    <row r="68" spans="1:65" ht="6.75" customHeight="1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253"/>
      <c r="L68" s="20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</row>
    <row r="69" spans="1:65" ht="12" customHeight="1">
      <c r="A69" s="19"/>
      <c r="B69" s="20"/>
      <c r="C69" s="13" t="s">
        <v>16</v>
      </c>
      <c r="D69" s="19"/>
      <c r="E69" s="19"/>
      <c r="F69" s="19"/>
      <c r="G69" s="19"/>
      <c r="H69" s="19"/>
      <c r="I69" s="19"/>
      <c r="J69" s="19"/>
      <c r="K69" s="253"/>
      <c r="L69" s="20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</row>
    <row r="70" spans="1:65" ht="16.5" customHeight="1">
      <c r="A70" s="19"/>
      <c r="B70" s="20"/>
      <c r="C70" s="19"/>
      <c r="D70" s="19"/>
      <c r="E70" s="239" t="str">
        <f>E7</f>
        <v>Mateřská škola Přerov nad Labem</v>
      </c>
      <c r="F70" s="211"/>
      <c r="G70" s="211"/>
      <c r="H70" s="211"/>
      <c r="I70" s="19"/>
      <c r="J70" s="19"/>
      <c r="K70" s="253"/>
      <c r="L70" s="20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</row>
    <row r="71" spans="1:65" ht="12" customHeight="1">
      <c r="A71" s="19"/>
      <c r="B71" s="20"/>
      <c r="C71" s="13" t="s">
        <v>125</v>
      </c>
      <c r="D71" s="19"/>
      <c r="E71" s="19"/>
      <c r="F71" s="19"/>
      <c r="G71" s="19"/>
      <c r="H71" s="19"/>
      <c r="I71" s="19"/>
      <c r="J71" s="19"/>
      <c r="K71" s="253"/>
      <c r="L71" s="20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</row>
    <row r="72" spans="1:65" ht="16.5" customHeight="1">
      <c r="A72" s="19"/>
      <c r="B72" s="20"/>
      <c r="C72" s="19"/>
      <c r="D72" s="19"/>
      <c r="E72" s="213" t="str">
        <f>E9</f>
        <v>SO12 - Gastroprovoz - Mateřská škola Přerov nad Labem</v>
      </c>
      <c r="F72" s="211"/>
      <c r="G72" s="211"/>
      <c r="H72" s="211"/>
      <c r="I72" s="19"/>
      <c r="J72" s="19"/>
      <c r="K72" s="253"/>
      <c r="L72" s="20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:65" ht="6.75" customHeight="1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253"/>
      <c r="L73" s="20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</row>
    <row r="74" spans="1:65" ht="12" customHeight="1">
      <c r="A74" s="19"/>
      <c r="B74" s="20"/>
      <c r="C74" s="13" t="s">
        <v>22</v>
      </c>
      <c r="D74" s="19"/>
      <c r="E74" s="19"/>
      <c r="F74" s="11" t="str">
        <f>F12</f>
        <v>Obec Přerov nad Labem</v>
      </c>
      <c r="G74" s="19"/>
      <c r="H74" s="19"/>
      <c r="I74" s="13" t="s">
        <v>24</v>
      </c>
      <c r="J74" s="40" t="str">
        <f>IF(J12="","",J12)</f>
        <v>9. 3. 2021</v>
      </c>
      <c r="K74" s="253"/>
      <c r="L74" s="20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</row>
    <row r="75" spans="1:65" ht="6.75" customHeight="1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253"/>
      <c r="L75" s="20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39.75" customHeight="1">
      <c r="A76" s="19"/>
      <c r="B76" s="20"/>
      <c r="C76" s="13" t="s">
        <v>30</v>
      </c>
      <c r="D76" s="19"/>
      <c r="E76" s="19"/>
      <c r="F76" s="11" t="str">
        <f>E15</f>
        <v>Obec Přerov nad Labem</v>
      </c>
      <c r="G76" s="19"/>
      <c r="H76" s="19"/>
      <c r="I76" s="13" t="s">
        <v>36</v>
      </c>
      <c r="J76" s="17" t="str">
        <f>E21</f>
        <v>ing.arch. Petr Uhlíř, ing. arch. Martin Štrouf</v>
      </c>
      <c r="K76" s="253"/>
      <c r="L76" s="20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</row>
    <row r="77" spans="1:65" ht="15" customHeight="1">
      <c r="A77" s="19"/>
      <c r="B77" s="20"/>
      <c r="C77" s="13" t="s">
        <v>34</v>
      </c>
      <c r="D77" s="19"/>
      <c r="E77" s="19"/>
      <c r="F77" s="89" t="str">
        <f>IF(E18="","",E18)</f>
        <v>Vyplň údaj</v>
      </c>
      <c r="G77" s="19"/>
      <c r="H77" s="19"/>
      <c r="I77" s="13" t="s">
        <v>39</v>
      </c>
      <c r="J77" s="17" t="str">
        <f>E24</f>
        <v>Ing. Petr Jiráček</v>
      </c>
      <c r="K77" s="253"/>
      <c r="L77" s="20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</row>
    <row r="78" spans="1:65" ht="9.75" customHeight="1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253"/>
      <c r="L78" s="20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ht="29.25" customHeight="1">
      <c r="A79" s="98"/>
      <c r="B79" s="99"/>
      <c r="C79" s="100" t="s">
        <v>131</v>
      </c>
      <c r="D79" s="101" t="s">
        <v>63</v>
      </c>
      <c r="E79" s="101" t="s">
        <v>59</v>
      </c>
      <c r="F79" s="101" t="s">
        <v>60</v>
      </c>
      <c r="G79" s="101" t="s">
        <v>132</v>
      </c>
      <c r="H79" s="101" t="s">
        <v>133</v>
      </c>
      <c r="I79" s="101" t="s">
        <v>134</v>
      </c>
      <c r="J79" s="101" t="s">
        <v>128</v>
      </c>
      <c r="K79" s="260" t="s">
        <v>135</v>
      </c>
      <c r="L79" s="99"/>
      <c r="M79" s="46" t="s">
        <v>32</v>
      </c>
      <c r="N79" s="47" t="s">
        <v>48</v>
      </c>
      <c r="O79" s="47" t="s">
        <v>136</v>
      </c>
      <c r="P79" s="47" t="s">
        <v>137</v>
      </c>
      <c r="Q79" s="47" t="s">
        <v>138</v>
      </c>
      <c r="R79" s="47" t="s">
        <v>139</v>
      </c>
      <c r="S79" s="47" t="s">
        <v>140</v>
      </c>
      <c r="T79" s="48" t="s">
        <v>141</v>
      </c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</row>
    <row r="80" spans="1:65" ht="22.5" customHeight="1">
      <c r="A80" s="19"/>
      <c r="B80" s="20"/>
      <c r="C80" s="52" t="s">
        <v>142</v>
      </c>
      <c r="D80" s="19"/>
      <c r="E80" s="19"/>
      <c r="F80" s="19"/>
      <c r="G80" s="19"/>
      <c r="H80" s="19"/>
      <c r="I80" s="19"/>
      <c r="J80" s="102">
        <f t="shared" ref="J80:J81" si="2">BK80</f>
        <v>0</v>
      </c>
      <c r="K80" s="253"/>
      <c r="L80" s="20"/>
      <c r="M80" s="49"/>
      <c r="N80" s="41"/>
      <c r="O80" s="41"/>
      <c r="P80" s="103">
        <f>P81</f>
        <v>0</v>
      </c>
      <c r="Q80" s="41"/>
      <c r="R80" s="103">
        <f>R81</f>
        <v>0</v>
      </c>
      <c r="S80" s="41"/>
      <c r="T80" s="104">
        <f>T81</f>
        <v>0</v>
      </c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3" t="s">
        <v>77</v>
      </c>
      <c r="AU80" s="3" t="s">
        <v>129</v>
      </c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05">
        <f>BK81</f>
        <v>0</v>
      </c>
      <c r="BL80" s="19"/>
      <c r="BM80" s="19"/>
    </row>
    <row r="81" spans="1:65" ht="25.5" customHeight="1">
      <c r="A81" s="106"/>
      <c r="B81" s="107"/>
      <c r="C81" s="106"/>
      <c r="D81" s="108" t="s">
        <v>77</v>
      </c>
      <c r="E81" s="109" t="s">
        <v>174</v>
      </c>
      <c r="F81" s="109" t="s">
        <v>179</v>
      </c>
      <c r="G81" s="106"/>
      <c r="H81" s="106"/>
      <c r="I81" s="106"/>
      <c r="J81" s="110">
        <f t="shared" si="2"/>
        <v>0</v>
      </c>
      <c r="K81" s="261"/>
      <c r="L81" s="107"/>
      <c r="M81" s="111"/>
      <c r="N81" s="106"/>
      <c r="O81" s="106"/>
      <c r="P81" s="112">
        <f>SUM(P82:P135)</f>
        <v>0</v>
      </c>
      <c r="Q81" s="106"/>
      <c r="R81" s="112">
        <f>SUM(R82:R135)</f>
        <v>0</v>
      </c>
      <c r="S81" s="106"/>
      <c r="T81" s="113">
        <f>SUM(T82:T135)</f>
        <v>0</v>
      </c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8" t="s">
        <v>87</v>
      </c>
      <c r="AS81" s="106"/>
      <c r="AT81" s="114" t="s">
        <v>77</v>
      </c>
      <c r="AU81" s="114" t="s">
        <v>78</v>
      </c>
      <c r="AV81" s="106"/>
      <c r="AW81" s="106"/>
      <c r="AX81" s="106"/>
      <c r="AY81" s="108" t="s">
        <v>143</v>
      </c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15">
        <f>SUM(BK82:BK135)</f>
        <v>0</v>
      </c>
      <c r="BL81" s="106"/>
      <c r="BM81" s="106"/>
    </row>
    <row r="82" spans="1:65" ht="180.75" customHeight="1">
      <c r="A82" s="19"/>
      <c r="B82" s="20"/>
      <c r="C82" s="116" t="s">
        <v>85</v>
      </c>
      <c r="D82" s="116" t="s">
        <v>144</v>
      </c>
      <c r="E82" s="117" t="s">
        <v>180</v>
      </c>
      <c r="F82" s="209" t="s">
        <v>468</v>
      </c>
      <c r="G82" s="119" t="s">
        <v>170</v>
      </c>
      <c r="H82" s="120">
        <v>1</v>
      </c>
      <c r="I82" s="208"/>
      <c r="J82" s="121">
        <f>ROUND(I82*H82,2)</f>
        <v>0</v>
      </c>
      <c r="K82" s="262" t="s">
        <v>32</v>
      </c>
      <c r="L82" s="20"/>
      <c r="M82" s="122" t="s">
        <v>32</v>
      </c>
      <c r="N82" s="123" t="s">
        <v>49</v>
      </c>
      <c r="O82" s="19"/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26" t="s">
        <v>171</v>
      </c>
      <c r="AS82" s="19"/>
      <c r="AT82" s="126" t="s">
        <v>144</v>
      </c>
      <c r="AU82" s="126" t="s">
        <v>85</v>
      </c>
      <c r="AV82" s="19"/>
      <c r="AW82" s="19"/>
      <c r="AX82" s="19"/>
      <c r="AY82" s="3" t="s">
        <v>143</v>
      </c>
      <c r="AZ82" s="19"/>
      <c r="BA82" s="19"/>
      <c r="BB82" s="19"/>
      <c r="BC82" s="19"/>
      <c r="BD82" s="19"/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3" t="s">
        <v>85</v>
      </c>
      <c r="BK82" s="127">
        <f>ROUND(I82*H82,2)</f>
        <v>0</v>
      </c>
      <c r="BL82" s="3" t="s">
        <v>171</v>
      </c>
      <c r="BM82" s="126" t="s">
        <v>181</v>
      </c>
    </row>
    <row r="83" spans="1:65" ht="15.75" customHeight="1">
      <c r="A83" s="19"/>
      <c r="B83" s="20"/>
      <c r="C83" s="19"/>
      <c r="D83" s="128" t="s">
        <v>173</v>
      </c>
      <c r="E83" s="19"/>
      <c r="F83" s="130" t="s">
        <v>469</v>
      </c>
      <c r="G83" s="19"/>
      <c r="H83" s="19"/>
      <c r="I83" s="19"/>
      <c r="J83" s="19"/>
      <c r="K83" s="253"/>
      <c r="L83" s="20"/>
      <c r="M83" s="129"/>
      <c r="N83" s="19"/>
      <c r="O83" s="19"/>
      <c r="P83" s="19"/>
      <c r="Q83" s="19"/>
      <c r="R83" s="19"/>
      <c r="S83" s="19"/>
      <c r="T83" s="43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3" t="s">
        <v>173</v>
      </c>
      <c r="AU83" s="3" t="s">
        <v>85</v>
      </c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1:65" ht="16.5" customHeight="1">
      <c r="A84" s="19"/>
      <c r="B84" s="20"/>
      <c r="C84" s="116" t="s">
        <v>87</v>
      </c>
      <c r="D84" s="116" t="s">
        <v>144</v>
      </c>
      <c r="E84" s="117" t="s">
        <v>182</v>
      </c>
      <c r="F84" s="118" t="s">
        <v>427</v>
      </c>
      <c r="G84" s="119" t="s">
        <v>170</v>
      </c>
      <c r="H84" s="120">
        <v>1</v>
      </c>
      <c r="I84" s="208"/>
      <c r="J84" s="121">
        <f>ROUND(I84*H84,2)</f>
        <v>0</v>
      </c>
      <c r="K84" s="262" t="s">
        <v>32</v>
      </c>
      <c r="L84" s="20"/>
      <c r="M84" s="122" t="s">
        <v>32</v>
      </c>
      <c r="N84" s="123" t="s">
        <v>49</v>
      </c>
      <c r="O84" s="19"/>
      <c r="P84" s="124">
        <f>O84*H84</f>
        <v>0</v>
      </c>
      <c r="Q84" s="124">
        <v>0</v>
      </c>
      <c r="R84" s="124">
        <f>Q84*H84</f>
        <v>0</v>
      </c>
      <c r="S84" s="124">
        <v>0</v>
      </c>
      <c r="T84" s="125">
        <f>S84*H84</f>
        <v>0</v>
      </c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26" t="s">
        <v>171</v>
      </c>
      <c r="AS84" s="19"/>
      <c r="AT84" s="126" t="s">
        <v>144</v>
      </c>
      <c r="AU84" s="126" t="s">
        <v>85</v>
      </c>
      <c r="AV84" s="19"/>
      <c r="AW84" s="19"/>
      <c r="AX84" s="19"/>
      <c r="AY84" s="3" t="s">
        <v>143</v>
      </c>
      <c r="AZ84" s="19"/>
      <c r="BA84" s="19"/>
      <c r="BB84" s="19"/>
      <c r="BC84" s="19"/>
      <c r="BD84" s="19"/>
      <c r="BE84" s="127">
        <f>IF(N84="základní",J84,0)</f>
        <v>0</v>
      </c>
      <c r="BF84" s="127">
        <f>IF(N84="snížená",J84,0)</f>
        <v>0</v>
      </c>
      <c r="BG84" s="127">
        <f>IF(N84="zákl. přenesená",J84,0)</f>
        <v>0</v>
      </c>
      <c r="BH84" s="127">
        <f>IF(N84="sníž. přenesená",J84,0)</f>
        <v>0</v>
      </c>
      <c r="BI84" s="127">
        <f>IF(N84="nulová",J84,0)</f>
        <v>0</v>
      </c>
      <c r="BJ84" s="3" t="s">
        <v>85</v>
      </c>
      <c r="BK84" s="127">
        <f>ROUND(I84*H84,2)</f>
        <v>0</v>
      </c>
      <c r="BL84" s="3" t="s">
        <v>171</v>
      </c>
      <c r="BM84" s="126" t="s">
        <v>183</v>
      </c>
    </row>
    <row r="85" spans="1:65" ht="37.5" customHeight="1">
      <c r="A85" s="19"/>
      <c r="B85" s="20"/>
      <c r="C85" s="19"/>
      <c r="D85" s="128" t="s">
        <v>173</v>
      </c>
      <c r="E85" s="19"/>
      <c r="F85" s="130" t="s">
        <v>428</v>
      </c>
      <c r="G85" s="19"/>
      <c r="H85" s="19"/>
      <c r="I85" s="19"/>
      <c r="J85" s="19"/>
      <c r="K85" s="253"/>
      <c r="L85" s="20"/>
      <c r="M85" s="129"/>
      <c r="N85" s="19"/>
      <c r="O85" s="19"/>
      <c r="P85" s="19"/>
      <c r="Q85" s="19"/>
      <c r="R85" s="19"/>
      <c r="S85" s="19"/>
      <c r="T85" s="43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3" t="s">
        <v>173</v>
      </c>
      <c r="AU85" s="3" t="s">
        <v>85</v>
      </c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1:65" ht="66.75" customHeight="1">
      <c r="A86" s="19"/>
      <c r="B86" s="20"/>
      <c r="C86" s="116" t="s">
        <v>146</v>
      </c>
      <c r="D86" s="116" t="s">
        <v>144</v>
      </c>
      <c r="E86" s="117" t="s">
        <v>184</v>
      </c>
      <c r="F86" s="118" t="s">
        <v>430</v>
      </c>
      <c r="G86" s="119" t="s">
        <v>170</v>
      </c>
      <c r="H86" s="120">
        <v>1</v>
      </c>
      <c r="I86" s="208"/>
      <c r="J86" s="121">
        <f>ROUND(I86*H86,2)</f>
        <v>0</v>
      </c>
      <c r="K86" s="262" t="s">
        <v>32</v>
      </c>
      <c r="L86" s="20"/>
      <c r="M86" s="122" t="s">
        <v>32</v>
      </c>
      <c r="N86" s="123" t="s">
        <v>49</v>
      </c>
      <c r="O86" s="19"/>
      <c r="P86" s="124">
        <f>O86*H86</f>
        <v>0</v>
      </c>
      <c r="Q86" s="124">
        <v>0</v>
      </c>
      <c r="R86" s="124">
        <f>Q86*H86</f>
        <v>0</v>
      </c>
      <c r="S86" s="124">
        <v>0</v>
      </c>
      <c r="T86" s="125">
        <f>S86*H86</f>
        <v>0</v>
      </c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26" t="s">
        <v>171</v>
      </c>
      <c r="AS86" s="19"/>
      <c r="AT86" s="126" t="s">
        <v>144</v>
      </c>
      <c r="AU86" s="126" t="s">
        <v>85</v>
      </c>
      <c r="AV86" s="19"/>
      <c r="AW86" s="19"/>
      <c r="AX86" s="19"/>
      <c r="AY86" s="3" t="s">
        <v>143</v>
      </c>
      <c r="AZ86" s="19"/>
      <c r="BA86" s="19"/>
      <c r="BB86" s="19"/>
      <c r="BC86" s="19"/>
      <c r="BD86" s="19"/>
      <c r="BE86" s="127">
        <f>IF(N86="základní",J86,0)</f>
        <v>0</v>
      </c>
      <c r="BF86" s="127">
        <f>IF(N86="snížená",J86,0)</f>
        <v>0</v>
      </c>
      <c r="BG86" s="127">
        <f>IF(N86="zákl. přenesená",J86,0)</f>
        <v>0</v>
      </c>
      <c r="BH86" s="127">
        <f>IF(N86="sníž. přenesená",J86,0)</f>
        <v>0</v>
      </c>
      <c r="BI86" s="127">
        <f>IF(N86="nulová",J86,0)</f>
        <v>0</v>
      </c>
      <c r="BJ86" s="3" t="s">
        <v>85</v>
      </c>
      <c r="BK86" s="127">
        <f>ROUND(I86*H86,2)</f>
        <v>0</v>
      </c>
      <c r="BL86" s="3" t="s">
        <v>171</v>
      </c>
      <c r="BM86" s="126" t="s">
        <v>185</v>
      </c>
    </row>
    <row r="87" spans="1:65" ht="54.75" customHeight="1">
      <c r="A87" s="19"/>
      <c r="B87" s="20"/>
      <c r="C87" s="19"/>
      <c r="D87" s="128" t="s">
        <v>173</v>
      </c>
      <c r="E87" s="19"/>
      <c r="F87" s="130" t="s">
        <v>429</v>
      </c>
      <c r="G87" s="19"/>
      <c r="H87" s="19"/>
      <c r="I87" s="19"/>
      <c r="J87" s="19"/>
      <c r="K87" s="253"/>
      <c r="L87" s="20"/>
      <c r="M87" s="129"/>
      <c r="N87" s="19"/>
      <c r="O87" s="19"/>
      <c r="P87" s="19"/>
      <c r="Q87" s="19"/>
      <c r="R87" s="19"/>
      <c r="S87" s="19"/>
      <c r="T87" s="43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3" t="s">
        <v>173</v>
      </c>
      <c r="AU87" s="3" t="s">
        <v>85</v>
      </c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1:65" ht="37.5" customHeight="1">
      <c r="A88" s="19"/>
      <c r="B88" s="20"/>
      <c r="C88" s="116" t="s">
        <v>145</v>
      </c>
      <c r="D88" s="116" t="s">
        <v>144</v>
      </c>
      <c r="E88" s="117" t="s">
        <v>186</v>
      </c>
      <c r="F88" s="118" t="s">
        <v>457</v>
      </c>
      <c r="G88" s="119" t="s">
        <v>170</v>
      </c>
      <c r="H88" s="120">
        <v>1</v>
      </c>
      <c r="I88" s="208"/>
      <c r="J88" s="121">
        <f>ROUND(I88*H88,2)</f>
        <v>0</v>
      </c>
      <c r="K88" s="262" t="s">
        <v>32</v>
      </c>
      <c r="L88" s="20"/>
      <c r="M88" s="122" t="s">
        <v>32</v>
      </c>
      <c r="N88" s="123" t="s">
        <v>49</v>
      </c>
      <c r="O88" s="19"/>
      <c r="P88" s="124">
        <f>O88*H88</f>
        <v>0</v>
      </c>
      <c r="Q88" s="124">
        <v>0</v>
      </c>
      <c r="R88" s="124">
        <f>Q88*H88</f>
        <v>0</v>
      </c>
      <c r="S88" s="124">
        <v>0</v>
      </c>
      <c r="T88" s="125">
        <f>S88*H88</f>
        <v>0</v>
      </c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26" t="s">
        <v>171</v>
      </c>
      <c r="AS88" s="19"/>
      <c r="AT88" s="126" t="s">
        <v>144</v>
      </c>
      <c r="AU88" s="126" t="s">
        <v>85</v>
      </c>
      <c r="AV88" s="19"/>
      <c r="AW88" s="19"/>
      <c r="AX88" s="19"/>
      <c r="AY88" s="3" t="s">
        <v>143</v>
      </c>
      <c r="AZ88" s="19"/>
      <c r="BA88" s="19"/>
      <c r="BB88" s="19"/>
      <c r="BC88" s="19"/>
      <c r="BD88" s="19"/>
      <c r="BE88" s="127">
        <f>IF(N88="základní",J88,0)</f>
        <v>0</v>
      </c>
      <c r="BF88" s="127">
        <f>IF(N88="snížená",J88,0)</f>
        <v>0</v>
      </c>
      <c r="BG88" s="127">
        <f>IF(N88="zákl. přenesená",J88,0)</f>
        <v>0</v>
      </c>
      <c r="BH88" s="127">
        <f>IF(N88="sníž. přenesená",J88,0)</f>
        <v>0</v>
      </c>
      <c r="BI88" s="127">
        <f>IF(N88="nulová",J88,0)</f>
        <v>0</v>
      </c>
      <c r="BJ88" s="3" t="s">
        <v>85</v>
      </c>
      <c r="BK88" s="127">
        <f>ROUND(I88*H88,2)</f>
        <v>0</v>
      </c>
      <c r="BL88" s="3" t="s">
        <v>171</v>
      </c>
      <c r="BM88" s="126" t="s">
        <v>187</v>
      </c>
    </row>
    <row r="89" spans="1:65" ht="15.75" customHeight="1">
      <c r="A89" s="19"/>
      <c r="B89" s="20"/>
      <c r="C89" s="19"/>
      <c r="D89" s="128" t="s">
        <v>173</v>
      </c>
      <c r="E89" s="19"/>
      <c r="F89" s="130" t="s">
        <v>456</v>
      </c>
      <c r="G89" s="19"/>
      <c r="H89" s="19"/>
      <c r="I89" s="19"/>
      <c r="J89" s="19"/>
      <c r="K89" s="253"/>
      <c r="L89" s="20"/>
      <c r="M89" s="129"/>
      <c r="N89" s="19"/>
      <c r="O89" s="19"/>
      <c r="P89" s="19"/>
      <c r="Q89" s="19"/>
      <c r="R89" s="19"/>
      <c r="S89" s="19"/>
      <c r="T89" s="43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3" t="s">
        <v>173</v>
      </c>
      <c r="AU89" s="3" t="s">
        <v>85</v>
      </c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1:65" ht="27" customHeight="1">
      <c r="A90" s="19"/>
      <c r="B90" s="20"/>
      <c r="C90" s="116" t="s">
        <v>147</v>
      </c>
      <c r="D90" s="116" t="s">
        <v>144</v>
      </c>
      <c r="E90" s="117" t="s">
        <v>188</v>
      </c>
      <c r="F90" s="118" t="s">
        <v>461</v>
      </c>
      <c r="G90" s="119" t="s">
        <v>170</v>
      </c>
      <c r="H90" s="120">
        <v>1</v>
      </c>
      <c r="I90" s="208"/>
      <c r="J90" s="121">
        <f>ROUND(I90*H90,2)</f>
        <v>0</v>
      </c>
      <c r="K90" s="262" t="s">
        <v>32</v>
      </c>
      <c r="L90" s="20"/>
      <c r="M90" s="122" t="s">
        <v>32</v>
      </c>
      <c r="N90" s="123" t="s">
        <v>49</v>
      </c>
      <c r="O90" s="19"/>
      <c r="P90" s="124">
        <f>O90*H90</f>
        <v>0</v>
      </c>
      <c r="Q90" s="124">
        <v>0</v>
      </c>
      <c r="R90" s="124">
        <f>Q90*H90</f>
        <v>0</v>
      </c>
      <c r="S90" s="124">
        <v>0</v>
      </c>
      <c r="T90" s="125">
        <f>S90*H90</f>
        <v>0</v>
      </c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26" t="s">
        <v>171</v>
      </c>
      <c r="AS90" s="19"/>
      <c r="AT90" s="126" t="s">
        <v>144</v>
      </c>
      <c r="AU90" s="126" t="s">
        <v>85</v>
      </c>
      <c r="AV90" s="19"/>
      <c r="AW90" s="19"/>
      <c r="AX90" s="19"/>
      <c r="AY90" s="3" t="s">
        <v>143</v>
      </c>
      <c r="AZ90" s="19"/>
      <c r="BA90" s="19"/>
      <c r="BB90" s="19"/>
      <c r="BC90" s="19"/>
      <c r="BD90" s="19"/>
      <c r="BE90" s="127">
        <f>IF(N90="základní",J90,0)</f>
        <v>0</v>
      </c>
      <c r="BF90" s="127">
        <f>IF(N90="snížená",J90,0)</f>
        <v>0</v>
      </c>
      <c r="BG90" s="127">
        <f>IF(N90="zákl. přenesená",J90,0)</f>
        <v>0</v>
      </c>
      <c r="BH90" s="127">
        <f>IF(N90="sníž. přenesená",J90,0)</f>
        <v>0</v>
      </c>
      <c r="BI90" s="127">
        <f>IF(N90="nulová",J90,0)</f>
        <v>0</v>
      </c>
      <c r="BJ90" s="3" t="s">
        <v>85</v>
      </c>
      <c r="BK90" s="127">
        <f>ROUND(I90*H90,2)</f>
        <v>0</v>
      </c>
      <c r="BL90" s="3" t="s">
        <v>171</v>
      </c>
      <c r="BM90" s="126" t="s">
        <v>189</v>
      </c>
    </row>
    <row r="91" spans="1:65" ht="21" customHeight="1">
      <c r="A91" s="19"/>
      <c r="B91" s="20"/>
      <c r="C91" s="19"/>
      <c r="D91" s="128" t="s">
        <v>173</v>
      </c>
      <c r="E91" s="19"/>
      <c r="F91" s="130" t="s">
        <v>467</v>
      </c>
      <c r="G91" s="19"/>
      <c r="H91" s="19"/>
      <c r="I91" s="19"/>
      <c r="J91" s="19"/>
      <c r="K91" s="253"/>
      <c r="L91" s="20"/>
      <c r="M91" s="129"/>
      <c r="N91" s="19"/>
      <c r="O91" s="19"/>
      <c r="P91" s="19"/>
      <c r="Q91" s="19"/>
      <c r="R91" s="19"/>
      <c r="S91" s="19"/>
      <c r="T91" s="43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3" t="s">
        <v>173</v>
      </c>
      <c r="AU91" s="3" t="s">
        <v>85</v>
      </c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</row>
    <row r="92" spans="1:65" ht="37.5" customHeight="1">
      <c r="A92" s="19"/>
      <c r="B92" s="20"/>
      <c r="C92" s="116" t="s">
        <v>148</v>
      </c>
      <c r="D92" s="116" t="s">
        <v>144</v>
      </c>
      <c r="E92" s="117" t="s">
        <v>190</v>
      </c>
      <c r="F92" s="118" t="s">
        <v>434</v>
      </c>
      <c r="G92" s="119" t="s">
        <v>170</v>
      </c>
      <c r="H92" s="120">
        <v>1</v>
      </c>
      <c r="I92" s="208"/>
      <c r="J92" s="121">
        <f>ROUND(I92*H92,2)</f>
        <v>0</v>
      </c>
      <c r="K92" s="262" t="s">
        <v>32</v>
      </c>
      <c r="L92" s="20"/>
      <c r="M92" s="122" t="s">
        <v>32</v>
      </c>
      <c r="N92" s="123" t="s">
        <v>49</v>
      </c>
      <c r="O92" s="19"/>
      <c r="P92" s="124">
        <f>O92*H92</f>
        <v>0</v>
      </c>
      <c r="Q92" s="124">
        <v>0</v>
      </c>
      <c r="R92" s="124">
        <f>Q92*H92</f>
        <v>0</v>
      </c>
      <c r="S92" s="124">
        <v>0</v>
      </c>
      <c r="T92" s="125">
        <f>S92*H92</f>
        <v>0</v>
      </c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26" t="s">
        <v>171</v>
      </c>
      <c r="AS92" s="19"/>
      <c r="AT92" s="126" t="s">
        <v>144</v>
      </c>
      <c r="AU92" s="126" t="s">
        <v>85</v>
      </c>
      <c r="AV92" s="19"/>
      <c r="AW92" s="19"/>
      <c r="AX92" s="19"/>
      <c r="AY92" s="3" t="s">
        <v>143</v>
      </c>
      <c r="AZ92" s="19"/>
      <c r="BA92" s="19"/>
      <c r="BB92" s="19"/>
      <c r="BC92" s="19"/>
      <c r="BD92" s="19"/>
      <c r="BE92" s="127">
        <f>IF(N92="základní",J92,0)</f>
        <v>0</v>
      </c>
      <c r="BF92" s="127">
        <f>IF(N92="snížená",J92,0)</f>
        <v>0</v>
      </c>
      <c r="BG92" s="127">
        <f>IF(N92="zákl. přenesená",J92,0)</f>
        <v>0</v>
      </c>
      <c r="BH92" s="127">
        <f>IF(N92="sníž. přenesená",J92,0)</f>
        <v>0</v>
      </c>
      <c r="BI92" s="127">
        <f>IF(N92="nulová",J92,0)</f>
        <v>0</v>
      </c>
      <c r="BJ92" s="3" t="s">
        <v>85</v>
      </c>
      <c r="BK92" s="127">
        <f>ROUND(I92*H92,2)</f>
        <v>0</v>
      </c>
      <c r="BL92" s="3" t="s">
        <v>171</v>
      </c>
      <c r="BM92" s="126" t="s">
        <v>191</v>
      </c>
    </row>
    <row r="93" spans="1:65" ht="15.75" customHeight="1">
      <c r="A93" s="19"/>
      <c r="B93" s="20"/>
      <c r="C93" s="19"/>
      <c r="D93" s="128" t="s">
        <v>173</v>
      </c>
      <c r="E93" s="19"/>
      <c r="F93" s="130" t="s">
        <v>435</v>
      </c>
      <c r="G93" s="19"/>
      <c r="H93" s="19"/>
      <c r="I93" s="19"/>
      <c r="J93" s="19"/>
      <c r="K93" s="253"/>
      <c r="L93" s="20"/>
      <c r="M93" s="129"/>
      <c r="N93" s="19"/>
      <c r="O93" s="19"/>
      <c r="P93" s="19"/>
      <c r="Q93" s="19"/>
      <c r="R93" s="19"/>
      <c r="S93" s="19"/>
      <c r="T93" s="43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3" t="s">
        <v>173</v>
      </c>
      <c r="AU93" s="3" t="s">
        <v>85</v>
      </c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</row>
    <row r="94" spans="1:65" ht="24" customHeight="1">
      <c r="A94" s="19"/>
      <c r="B94" s="20"/>
      <c r="C94" s="116" t="s">
        <v>149</v>
      </c>
      <c r="D94" s="116" t="s">
        <v>144</v>
      </c>
      <c r="E94" s="117" t="s">
        <v>192</v>
      </c>
      <c r="F94" s="118" t="s">
        <v>436</v>
      </c>
      <c r="G94" s="119" t="s">
        <v>170</v>
      </c>
      <c r="H94" s="120">
        <v>1</v>
      </c>
      <c r="I94" s="208"/>
      <c r="J94" s="121">
        <f>ROUND(I94*H94,2)</f>
        <v>0</v>
      </c>
      <c r="K94" s="262" t="s">
        <v>32</v>
      </c>
      <c r="L94" s="20"/>
      <c r="M94" s="122" t="s">
        <v>32</v>
      </c>
      <c r="N94" s="123" t="s">
        <v>49</v>
      </c>
      <c r="O94" s="19"/>
      <c r="P94" s="124">
        <f>O94*H94</f>
        <v>0</v>
      </c>
      <c r="Q94" s="124">
        <v>0</v>
      </c>
      <c r="R94" s="124">
        <f>Q94*H94</f>
        <v>0</v>
      </c>
      <c r="S94" s="124">
        <v>0</v>
      </c>
      <c r="T94" s="125">
        <f>S94*H94</f>
        <v>0</v>
      </c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26" t="s">
        <v>171</v>
      </c>
      <c r="AS94" s="19"/>
      <c r="AT94" s="126" t="s">
        <v>144</v>
      </c>
      <c r="AU94" s="126" t="s">
        <v>85</v>
      </c>
      <c r="AV94" s="19"/>
      <c r="AW94" s="19"/>
      <c r="AX94" s="19"/>
      <c r="AY94" s="3" t="s">
        <v>143</v>
      </c>
      <c r="AZ94" s="19"/>
      <c r="BA94" s="19"/>
      <c r="BB94" s="19"/>
      <c r="BC94" s="19"/>
      <c r="BD94" s="19"/>
      <c r="BE94" s="127">
        <f>IF(N94="základní",J94,0)</f>
        <v>0</v>
      </c>
      <c r="BF94" s="127">
        <f>IF(N94="snížená",J94,0)</f>
        <v>0</v>
      </c>
      <c r="BG94" s="127">
        <f>IF(N94="zákl. přenesená",J94,0)</f>
        <v>0</v>
      </c>
      <c r="BH94" s="127">
        <f>IF(N94="sníž. přenesená",J94,0)</f>
        <v>0</v>
      </c>
      <c r="BI94" s="127">
        <f>IF(N94="nulová",J94,0)</f>
        <v>0</v>
      </c>
      <c r="BJ94" s="3" t="s">
        <v>85</v>
      </c>
      <c r="BK94" s="127">
        <f>ROUND(I94*H94,2)</f>
        <v>0</v>
      </c>
      <c r="BL94" s="3" t="s">
        <v>171</v>
      </c>
      <c r="BM94" s="126" t="s">
        <v>193</v>
      </c>
    </row>
    <row r="95" spans="1:65" ht="23.25" customHeight="1">
      <c r="A95" s="19"/>
      <c r="B95" s="20"/>
      <c r="C95" s="19"/>
      <c r="D95" s="128" t="s">
        <v>173</v>
      </c>
      <c r="E95" s="19"/>
      <c r="F95" s="130" t="s">
        <v>194</v>
      </c>
      <c r="G95" s="19"/>
      <c r="H95" s="19"/>
      <c r="I95" s="19"/>
      <c r="J95" s="19"/>
      <c r="K95" s="253"/>
      <c r="L95" s="20"/>
      <c r="M95" s="129"/>
      <c r="N95" s="19"/>
      <c r="O95" s="19"/>
      <c r="P95" s="19"/>
      <c r="Q95" s="19"/>
      <c r="R95" s="19"/>
      <c r="S95" s="19"/>
      <c r="T95" s="43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3" t="s">
        <v>173</v>
      </c>
      <c r="AU95" s="3" t="s">
        <v>85</v>
      </c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</row>
    <row r="96" spans="1:65" ht="48">
      <c r="A96" s="19"/>
      <c r="B96" s="20"/>
      <c r="C96" s="116" t="s">
        <v>150</v>
      </c>
      <c r="D96" s="116" t="s">
        <v>144</v>
      </c>
      <c r="E96" s="117" t="s">
        <v>195</v>
      </c>
      <c r="F96" s="118" t="s">
        <v>462</v>
      </c>
      <c r="G96" s="119" t="s">
        <v>170</v>
      </c>
      <c r="H96" s="120">
        <v>1</v>
      </c>
      <c r="I96" s="208"/>
      <c r="J96" s="121">
        <f>ROUND(I96*H96,2)</f>
        <v>0</v>
      </c>
      <c r="K96" s="262" t="s">
        <v>32</v>
      </c>
      <c r="L96" s="20"/>
      <c r="M96" s="122" t="s">
        <v>32</v>
      </c>
      <c r="N96" s="123" t="s">
        <v>49</v>
      </c>
      <c r="O96" s="19"/>
      <c r="P96" s="124">
        <f>O96*H96</f>
        <v>0</v>
      </c>
      <c r="Q96" s="124">
        <v>0</v>
      </c>
      <c r="R96" s="124">
        <f>Q96*H96</f>
        <v>0</v>
      </c>
      <c r="S96" s="124">
        <v>0</v>
      </c>
      <c r="T96" s="125">
        <f>S96*H96</f>
        <v>0</v>
      </c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26" t="s">
        <v>171</v>
      </c>
      <c r="AS96" s="19"/>
      <c r="AT96" s="126" t="s">
        <v>144</v>
      </c>
      <c r="AU96" s="126" t="s">
        <v>85</v>
      </c>
      <c r="AV96" s="19"/>
      <c r="AW96" s="19"/>
      <c r="AX96" s="19"/>
      <c r="AY96" s="3" t="s">
        <v>143</v>
      </c>
      <c r="AZ96" s="19"/>
      <c r="BA96" s="19"/>
      <c r="BB96" s="19"/>
      <c r="BC96" s="19"/>
      <c r="BD96" s="19"/>
      <c r="BE96" s="127">
        <f>IF(N96="základní",J96,0)</f>
        <v>0</v>
      </c>
      <c r="BF96" s="127">
        <f>IF(N96="snížená",J96,0)</f>
        <v>0</v>
      </c>
      <c r="BG96" s="127">
        <f>IF(N96="zákl. přenesená",J96,0)</f>
        <v>0</v>
      </c>
      <c r="BH96" s="127">
        <f>IF(N96="sníž. přenesená",J96,0)</f>
        <v>0</v>
      </c>
      <c r="BI96" s="127">
        <f>IF(N96="nulová",J96,0)</f>
        <v>0</v>
      </c>
      <c r="BJ96" s="3" t="s">
        <v>85</v>
      </c>
      <c r="BK96" s="127">
        <f>ROUND(I96*H96,2)</f>
        <v>0</v>
      </c>
      <c r="BL96" s="3" t="s">
        <v>171</v>
      </c>
      <c r="BM96" s="126" t="s">
        <v>196</v>
      </c>
    </row>
    <row r="97" spans="1:65" ht="26.25" customHeight="1">
      <c r="A97" s="19"/>
      <c r="B97" s="20"/>
      <c r="C97" s="19"/>
      <c r="D97" s="128" t="s">
        <v>173</v>
      </c>
      <c r="E97" s="19"/>
      <c r="F97" s="130" t="s">
        <v>470</v>
      </c>
      <c r="G97" s="19"/>
      <c r="H97" s="19"/>
      <c r="I97" s="19"/>
      <c r="J97" s="19"/>
      <c r="K97" s="253"/>
      <c r="L97" s="20"/>
      <c r="M97" s="129"/>
      <c r="N97" s="19"/>
      <c r="O97" s="19"/>
      <c r="P97" s="19"/>
      <c r="Q97" s="19"/>
      <c r="R97" s="19"/>
      <c r="S97" s="19"/>
      <c r="T97" s="43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3" t="s">
        <v>173</v>
      </c>
      <c r="AU97" s="3" t="s">
        <v>85</v>
      </c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</row>
    <row r="98" spans="1:65" ht="37.5" customHeight="1">
      <c r="A98" s="19"/>
      <c r="B98" s="20"/>
      <c r="C98" s="116" t="s">
        <v>151</v>
      </c>
      <c r="D98" s="116" t="s">
        <v>144</v>
      </c>
      <c r="E98" s="117" t="s">
        <v>197</v>
      </c>
      <c r="F98" s="118" t="s">
        <v>438</v>
      </c>
      <c r="G98" s="119" t="s">
        <v>170</v>
      </c>
      <c r="H98" s="120">
        <v>1</v>
      </c>
      <c r="I98" s="208"/>
      <c r="J98" s="121">
        <f>ROUND(I98*H98,2)</f>
        <v>0</v>
      </c>
      <c r="K98" s="262" t="s">
        <v>32</v>
      </c>
      <c r="L98" s="20"/>
      <c r="M98" s="122" t="s">
        <v>32</v>
      </c>
      <c r="N98" s="123" t="s">
        <v>49</v>
      </c>
      <c r="O98" s="19"/>
      <c r="P98" s="124">
        <f>O98*H98</f>
        <v>0</v>
      </c>
      <c r="Q98" s="124">
        <v>0</v>
      </c>
      <c r="R98" s="124">
        <f>Q98*H98</f>
        <v>0</v>
      </c>
      <c r="S98" s="124">
        <v>0</v>
      </c>
      <c r="T98" s="125">
        <f>S98*H98</f>
        <v>0</v>
      </c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26" t="s">
        <v>171</v>
      </c>
      <c r="AS98" s="19"/>
      <c r="AT98" s="126" t="s">
        <v>144</v>
      </c>
      <c r="AU98" s="126" t="s">
        <v>85</v>
      </c>
      <c r="AV98" s="19"/>
      <c r="AW98" s="19"/>
      <c r="AX98" s="19"/>
      <c r="AY98" s="3" t="s">
        <v>143</v>
      </c>
      <c r="AZ98" s="19"/>
      <c r="BA98" s="19"/>
      <c r="BB98" s="19"/>
      <c r="BC98" s="19"/>
      <c r="BD98" s="19"/>
      <c r="BE98" s="127">
        <f>IF(N98="základní",J98,0)</f>
        <v>0</v>
      </c>
      <c r="BF98" s="127">
        <f>IF(N98="snížená",J98,0)</f>
        <v>0</v>
      </c>
      <c r="BG98" s="127">
        <f>IF(N98="zákl. přenesená",J98,0)</f>
        <v>0</v>
      </c>
      <c r="BH98" s="127">
        <f>IF(N98="sníž. přenesená",J98,0)</f>
        <v>0</v>
      </c>
      <c r="BI98" s="127">
        <f>IF(N98="nulová",J98,0)</f>
        <v>0</v>
      </c>
      <c r="BJ98" s="3" t="s">
        <v>85</v>
      </c>
      <c r="BK98" s="127">
        <f>ROUND(I98*H98,2)</f>
        <v>0</v>
      </c>
      <c r="BL98" s="3" t="s">
        <v>171</v>
      </c>
      <c r="BM98" s="126" t="s">
        <v>198</v>
      </c>
    </row>
    <row r="99" spans="1:65" ht="15.75" customHeight="1">
      <c r="A99" s="19"/>
      <c r="B99" s="20"/>
      <c r="C99" s="19"/>
      <c r="D99" s="128" t="s">
        <v>173</v>
      </c>
      <c r="E99" s="19"/>
      <c r="F99" s="130" t="s">
        <v>437</v>
      </c>
      <c r="G99" s="19"/>
      <c r="H99" s="19"/>
      <c r="I99" s="19"/>
      <c r="J99" s="19"/>
      <c r="K99" s="253"/>
      <c r="L99" s="20"/>
      <c r="M99" s="129"/>
      <c r="N99" s="19"/>
      <c r="O99" s="19"/>
      <c r="P99" s="19"/>
      <c r="Q99" s="19"/>
      <c r="R99" s="19"/>
      <c r="S99" s="19"/>
      <c r="T99" s="43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3" t="s">
        <v>173</v>
      </c>
      <c r="AU99" s="3" t="s">
        <v>85</v>
      </c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</row>
    <row r="100" spans="1:65" ht="33" customHeight="1">
      <c r="A100" s="19"/>
      <c r="B100" s="20"/>
      <c r="C100" s="116" t="s">
        <v>152</v>
      </c>
      <c r="D100" s="116" t="s">
        <v>144</v>
      </c>
      <c r="E100" s="117" t="s">
        <v>199</v>
      </c>
      <c r="F100" s="118" t="s">
        <v>439</v>
      </c>
      <c r="G100" s="119" t="s">
        <v>170</v>
      </c>
      <c r="H100" s="120">
        <v>1</v>
      </c>
      <c r="I100" s="208"/>
      <c r="J100" s="121">
        <f>ROUND(I100*H100,2)</f>
        <v>0</v>
      </c>
      <c r="K100" s="262" t="s">
        <v>32</v>
      </c>
      <c r="L100" s="20"/>
      <c r="M100" s="122" t="s">
        <v>32</v>
      </c>
      <c r="N100" s="123" t="s">
        <v>49</v>
      </c>
      <c r="O100" s="19"/>
      <c r="P100" s="124">
        <f>O100*H100</f>
        <v>0</v>
      </c>
      <c r="Q100" s="124">
        <v>0</v>
      </c>
      <c r="R100" s="124">
        <f>Q100*H100</f>
        <v>0</v>
      </c>
      <c r="S100" s="124">
        <v>0</v>
      </c>
      <c r="T100" s="125">
        <f>S100*H100</f>
        <v>0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26" t="s">
        <v>171</v>
      </c>
      <c r="AS100" s="19"/>
      <c r="AT100" s="126" t="s">
        <v>144</v>
      </c>
      <c r="AU100" s="126" t="s">
        <v>85</v>
      </c>
      <c r="AV100" s="19"/>
      <c r="AW100" s="19"/>
      <c r="AX100" s="19"/>
      <c r="AY100" s="3" t="s">
        <v>143</v>
      </c>
      <c r="AZ100" s="19"/>
      <c r="BA100" s="19"/>
      <c r="BB100" s="19"/>
      <c r="BC100" s="19"/>
      <c r="BD100" s="19"/>
      <c r="BE100" s="127">
        <f>IF(N100="základní",J100,0)</f>
        <v>0</v>
      </c>
      <c r="BF100" s="127">
        <f>IF(N100="snížená",J100,0)</f>
        <v>0</v>
      </c>
      <c r="BG100" s="127">
        <f>IF(N100="zákl. přenesená",J100,0)</f>
        <v>0</v>
      </c>
      <c r="BH100" s="127">
        <f>IF(N100="sníž. přenesená",J100,0)</f>
        <v>0</v>
      </c>
      <c r="BI100" s="127">
        <f>IF(N100="nulová",J100,0)</f>
        <v>0</v>
      </c>
      <c r="BJ100" s="3" t="s">
        <v>85</v>
      </c>
      <c r="BK100" s="127">
        <f>ROUND(I100*H100,2)</f>
        <v>0</v>
      </c>
      <c r="BL100" s="3" t="s">
        <v>171</v>
      </c>
      <c r="BM100" s="126" t="s">
        <v>200</v>
      </c>
    </row>
    <row r="101" spans="1:65" ht="15.75" customHeight="1">
      <c r="A101" s="19"/>
      <c r="B101" s="20"/>
      <c r="C101" s="19"/>
      <c r="D101" s="128" t="s">
        <v>173</v>
      </c>
      <c r="E101" s="19"/>
      <c r="F101" s="130" t="s">
        <v>437</v>
      </c>
      <c r="G101" s="19"/>
      <c r="H101" s="19"/>
      <c r="I101" s="19"/>
      <c r="J101" s="19"/>
      <c r="K101" s="253"/>
      <c r="L101" s="20"/>
      <c r="M101" s="129"/>
      <c r="N101" s="19"/>
      <c r="O101" s="19"/>
      <c r="P101" s="19"/>
      <c r="Q101" s="19"/>
      <c r="R101" s="19"/>
      <c r="S101" s="19"/>
      <c r="T101" s="43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3" t="s">
        <v>173</v>
      </c>
      <c r="AU101" s="3" t="s">
        <v>85</v>
      </c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</row>
    <row r="102" spans="1:65" ht="33" customHeight="1">
      <c r="A102" s="19"/>
      <c r="B102" s="20"/>
      <c r="C102" s="116" t="s">
        <v>153</v>
      </c>
      <c r="D102" s="116" t="s">
        <v>144</v>
      </c>
      <c r="E102" s="117" t="s">
        <v>201</v>
      </c>
      <c r="F102" s="118" t="s">
        <v>440</v>
      </c>
      <c r="G102" s="119" t="s">
        <v>170</v>
      </c>
      <c r="H102" s="120">
        <v>1</v>
      </c>
      <c r="I102" s="208"/>
      <c r="J102" s="121">
        <f>ROUND(I102*H102,2)</f>
        <v>0</v>
      </c>
      <c r="K102" s="262" t="s">
        <v>32</v>
      </c>
      <c r="L102" s="20"/>
      <c r="M102" s="122" t="s">
        <v>32</v>
      </c>
      <c r="N102" s="123" t="s">
        <v>49</v>
      </c>
      <c r="O102" s="19"/>
      <c r="P102" s="124">
        <f>O102*H102</f>
        <v>0</v>
      </c>
      <c r="Q102" s="124">
        <v>0</v>
      </c>
      <c r="R102" s="124">
        <f>Q102*H102</f>
        <v>0</v>
      </c>
      <c r="S102" s="124">
        <v>0</v>
      </c>
      <c r="T102" s="125">
        <f>S102*H102</f>
        <v>0</v>
      </c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26" t="s">
        <v>171</v>
      </c>
      <c r="AS102" s="19"/>
      <c r="AT102" s="126" t="s">
        <v>144</v>
      </c>
      <c r="AU102" s="126" t="s">
        <v>85</v>
      </c>
      <c r="AV102" s="19"/>
      <c r="AW102" s="19"/>
      <c r="AX102" s="19"/>
      <c r="AY102" s="3" t="s">
        <v>143</v>
      </c>
      <c r="AZ102" s="19"/>
      <c r="BA102" s="19"/>
      <c r="BB102" s="19"/>
      <c r="BC102" s="19"/>
      <c r="BD102" s="19"/>
      <c r="BE102" s="127">
        <f>IF(N102="základní",J102,0)</f>
        <v>0</v>
      </c>
      <c r="BF102" s="127">
        <f>IF(N102="snížená",J102,0)</f>
        <v>0</v>
      </c>
      <c r="BG102" s="127">
        <f>IF(N102="zákl. přenesená",J102,0)</f>
        <v>0</v>
      </c>
      <c r="BH102" s="127">
        <f>IF(N102="sníž. přenesená",J102,0)</f>
        <v>0</v>
      </c>
      <c r="BI102" s="127">
        <f>IF(N102="nulová",J102,0)</f>
        <v>0</v>
      </c>
      <c r="BJ102" s="3" t="s">
        <v>85</v>
      </c>
      <c r="BK102" s="127">
        <f>ROUND(I102*H102,2)</f>
        <v>0</v>
      </c>
      <c r="BL102" s="3" t="s">
        <v>171</v>
      </c>
      <c r="BM102" s="126" t="s">
        <v>202</v>
      </c>
    </row>
    <row r="103" spans="1:65" ht="15.75" customHeight="1">
      <c r="A103" s="19"/>
      <c r="B103" s="20"/>
      <c r="C103" s="19"/>
      <c r="D103" s="128" t="s">
        <v>173</v>
      </c>
      <c r="E103" s="19"/>
      <c r="F103" s="130" t="s">
        <v>203</v>
      </c>
      <c r="G103" s="19"/>
      <c r="H103" s="19"/>
      <c r="I103" s="19"/>
      <c r="J103" s="19"/>
      <c r="K103" s="253"/>
      <c r="L103" s="20"/>
      <c r="M103" s="129"/>
      <c r="N103" s="19"/>
      <c r="O103" s="19"/>
      <c r="P103" s="19"/>
      <c r="Q103" s="19"/>
      <c r="R103" s="19"/>
      <c r="S103" s="19"/>
      <c r="T103" s="43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3" t="s">
        <v>173</v>
      </c>
      <c r="AU103" s="3" t="s">
        <v>85</v>
      </c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</row>
    <row r="104" spans="1:65" ht="33" customHeight="1">
      <c r="A104" s="19"/>
      <c r="B104" s="20"/>
      <c r="C104" s="116" t="s">
        <v>154</v>
      </c>
      <c r="D104" s="116" t="s">
        <v>144</v>
      </c>
      <c r="E104" s="117" t="s">
        <v>204</v>
      </c>
      <c r="F104" s="118" t="s">
        <v>442</v>
      </c>
      <c r="G104" s="119" t="s">
        <v>170</v>
      </c>
      <c r="H104" s="120">
        <v>1</v>
      </c>
      <c r="I104" s="208"/>
      <c r="J104" s="121">
        <f>ROUND(I104*H104,2)</f>
        <v>0</v>
      </c>
      <c r="K104" s="262" t="s">
        <v>32</v>
      </c>
      <c r="L104" s="20"/>
      <c r="M104" s="122" t="s">
        <v>32</v>
      </c>
      <c r="N104" s="123" t="s">
        <v>49</v>
      </c>
      <c r="O104" s="19"/>
      <c r="P104" s="124">
        <f>O104*H104</f>
        <v>0</v>
      </c>
      <c r="Q104" s="124">
        <v>0</v>
      </c>
      <c r="R104" s="124">
        <f>Q104*H104</f>
        <v>0</v>
      </c>
      <c r="S104" s="124">
        <v>0</v>
      </c>
      <c r="T104" s="125">
        <f>S104*H104</f>
        <v>0</v>
      </c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26" t="s">
        <v>171</v>
      </c>
      <c r="AS104" s="19"/>
      <c r="AT104" s="126" t="s">
        <v>144</v>
      </c>
      <c r="AU104" s="126" t="s">
        <v>85</v>
      </c>
      <c r="AV104" s="19"/>
      <c r="AW104" s="19"/>
      <c r="AX104" s="19"/>
      <c r="AY104" s="3" t="s">
        <v>143</v>
      </c>
      <c r="AZ104" s="19"/>
      <c r="BA104" s="19"/>
      <c r="BB104" s="19"/>
      <c r="BC104" s="19"/>
      <c r="BD104" s="19"/>
      <c r="BE104" s="127">
        <f>IF(N104="základní",J104,0)</f>
        <v>0</v>
      </c>
      <c r="BF104" s="127">
        <f>IF(N104="snížená",J104,0)</f>
        <v>0</v>
      </c>
      <c r="BG104" s="127">
        <f>IF(N104="zákl. přenesená",J104,0)</f>
        <v>0</v>
      </c>
      <c r="BH104" s="127">
        <f>IF(N104="sníž. přenesená",J104,0)</f>
        <v>0</v>
      </c>
      <c r="BI104" s="127">
        <f>IF(N104="nulová",J104,0)</f>
        <v>0</v>
      </c>
      <c r="BJ104" s="3" t="s">
        <v>85</v>
      </c>
      <c r="BK104" s="127">
        <f>ROUND(I104*H104,2)</f>
        <v>0</v>
      </c>
      <c r="BL104" s="3" t="s">
        <v>171</v>
      </c>
      <c r="BM104" s="126" t="s">
        <v>205</v>
      </c>
    </row>
    <row r="105" spans="1:65" ht="15.75" customHeight="1">
      <c r="A105" s="19"/>
      <c r="B105" s="20"/>
      <c r="C105" s="19"/>
      <c r="D105" s="128" t="s">
        <v>173</v>
      </c>
      <c r="E105" s="19"/>
      <c r="F105" s="130" t="s">
        <v>441</v>
      </c>
      <c r="G105" s="19"/>
      <c r="H105" s="19"/>
      <c r="I105" s="19"/>
      <c r="J105" s="19"/>
      <c r="K105" s="253"/>
      <c r="L105" s="20"/>
      <c r="M105" s="129"/>
      <c r="N105" s="19"/>
      <c r="O105" s="19"/>
      <c r="P105" s="19"/>
      <c r="Q105" s="19"/>
      <c r="R105" s="19"/>
      <c r="S105" s="19"/>
      <c r="T105" s="43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3" t="s">
        <v>173</v>
      </c>
      <c r="AU105" s="3" t="s">
        <v>85</v>
      </c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</row>
    <row r="106" spans="1:65" ht="33" customHeight="1">
      <c r="A106" s="19"/>
      <c r="B106" s="20"/>
      <c r="C106" s="116" t="s">
        <v>155</v>
      </c>
      <c r="D106" s="116" t="s">
        <v>144</v>
      </c>
      <c r="E106" s="117" t="s">
        <v>206</v>
      </c>
      <c r="F106" s="118" t="s">
        <v>443</v>
      </c>
      <c r="G106" s="119" t="s">
        <v>170</v>
      </c>
      <c r="H106" s="120">
        <v>1</v>
      </c>
      <c r="I106" s="208"/>
      <c r="J106" s="121">
        <f>ROUND(I106*H106,2)</f>
        <v>0</v>
      </c>
      <c r="K106" s="262" t="s">
        <v>32</v>
      </c>
      <c r="L106" s="20"/>
      <c r="M106" s="122" t="s">
        <v>32</v>
      </c>
      <c r="N106" s="123" t="s">
        <v>49</v>
      </c>
      <c r="O106" s="19"/>
      <c r="P106" s="124">
        <f>O106*H106</f>
        <v>0</v>
      </c>
      <c r="Q106" s="124">
        <v>0</v>
      </c>
      <c r="R106" s="124">
        <f>Q106*H106</f>
        <v>0</v>
      </c>
      <c r="S106" s="124">
        <v>0</v>
      </c>
      <c r="T106" s="125">
        <f>S106*H106</f>
        <v>0</v>
      </c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26" t="s">
        <v>171</v>
      </c>
      <c r="AS106" s="19"/>
      <c r="AT106" s="126" t="s">
        <v>144</v>
      </c>
      <c r="AU106" s="126" t="s">
        <v>85</v>
      </c>
      <c r="AV106" s="19"/>
      <c r="AW106" s="19"/>
      <c r="AX106" s="19"/>
      <c r="AY106" s="3" t="s">
        <v>143</v>
      </c>
      <c r="AZ106" s="19"/>
      <c r="BA106" s="19"/>
      <c r="BB106" s="19"/>
      <c r="BC106" s="19"/>
      <c r="BD106" s="19"/>
      <c r="BE106" s="127">
        <f>IF(N106="základní",J106,0)</f>
        <v>0</v>
      </c>
      <c r="BF106" s="127">
        <f>IF(N106="snížená",J106,0)</f>
        <v>0</v>
      </c>
      <c r="BG106" s="127">
        <f>IF(N106="zákl. přenesená",J106,0)</f>
        <v>0</v>
      </c>
      <c r="BH106" s="127">
        <f>IF(N106="sníž. přenesená",J106,0)</f>
        <v>0</v>
      </c>
      <c r="BI106" s="127">
        <f>IF(N106="nulová",J106,0)</f>
        <v>0</v>
      </c>
      <c r="BJ106" s="3" t="s">
        <v>85</v>
      </c>
      <c r="BK106" s="127">
        <f>ROUND(I106*H106,2)</f>
        <v>0</v>
      </c>
      <c r="BL106" s="3" t="s">
        <v>171</v>
      </c>
      <c r="BM106" s="126" t="s">
        <v>207</v>
      </c>
    </row>
    <row r="107" spans="1:65" ht="15.75" customHeight="1">
      <c r="A107" s="19"/>
      <c r="B107" s="20"/>
      <c r="C107" s="19"/>
      <c r="D107" s="128" t="s">
        <v>173</v>
      </c>
      <c r="E107" s="19"/>
      <c r="F107" s="130" t="s">
        <v>444</v>
      </c>
      <c r="G107" s="19"/>
      <c r="H107" s="19"/>
      <c r="I107" s="19"/>
      <c r="J107" s="19"/>
      <c r="K107" s="253"/>
      <c r="L107" s="20"/>
      <c r="M107" s="129"/>
      <c r="N107" s="19"/>
      <c r="O107" s="19"/>
      <c r="P107" s="19"/>
      <c r="Q107" s="19"/>
      <c r="R107" s="19"/>
      <c r="S107" s="19"/>
      <c r="T107" s="43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3" t="s">
        <v>173</v>
      </c>
      <c r="AU107" s="3" t="s">
        <v>85</v>
      </c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</row>
    <row r="108" spans="1:65" ht="33" customHeight="1">
      <c r="A108" s="19"/>
      <c r="B108" s="20"/>
      <c r="C108" s="116" t="s">
        <v>156</v>
      </c>
      <c r="D108" s="116" t="s">
        <v>144</v>
      </c>
      <c r="E108" s="117" t="s">
        <v>208</v>
      </c>
      <c r="F108" s="118" t="s">
        <v>445</v>
      </c>
      <c r="G108" s="119" t="s">
        <v>170</v>
      </c>
      <c r="H108" s="120">
        <v>1</v>
      </c>
      <c r="I108" s="208"/>
      <c r="J108" s="121">
        <f>ROUND(I108*H108,2)</f>
        <v>0</v>
      </c>
      <c r="K108" s="262" t="s">
        <v>32</v>
      </c>
      <c r="L108" s="20"/>
      <c r="M108" s="122" t="s">
        <v>32</v>
      </c>
      <c r="N108" s="123" t="s">
        <v>49</v>
      </c>
      <c r="O108" s="19"/>
      <c r="P108" s="124">
        <f>O108*H108</f>
        <v>0</v>
      </c>
      <c r="Q108" s="124">
        <v>0</v>
      </c>
      <c r="R108" s="124">
        <f>Q108*H108</f>
        <v>0</v>
      </c>
      <c r="S108" s="124">
        <v>0</v>
      </c>
      <c r="T108" s="125">
        <f>S108*H108</f>
        <v>0</v>
      </c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26" t="s">
        <v>171</v>
      </c>
      <c r="AS108" s="19"/>
      <c r="AT108" s="126" t="s">
        <v>144</v>
      </c>
      <c r="AU108" s="126" t="s">
        <v>85</v>
      </c>
      <c r="AV108" s="19"/>
      <c r="AW108" s="19"/>
      <c r="AX108" s="19"/>
      <c r="AY108" s="3" t="s">
        <v>143</v>
      </c>
      <c r="AZ108" s="19"/>
      <c r="BA108" s="19"/>
      <c r="BB108" s="19"/>
      <c r="BC108" s="19"/>
      <c r="BD108" s="19"/>
      <c r="BE108" s="127">
        <f>IF(N108="základní",J108,0)</f>
        <v>0</v>
      </c>
      <c r="BF108" s="127">
        <f>IF(N108="snížená",J108,0)</f>
        <v>0</v>
      </c>
      <c r="BG108" s="127">
        <f>IF(N108="zákl. přenesená",J108,0)</f>
        <v>0</v>
      </c>
      <c r="BH108" s="127">
        <f>IF(N108="sníž. přenesená",J108,0)</f>
        <v>0</v>
      </c>
      <c r="BI108" s="127">
        <f>IF(N108="nulová",J108,0)</f>
        <v>0</v>
      </c>
      <c r="BJ108" s="3" t="s">
        <v>85</v>
      </c>
      <c r="BK108" s="127">
        <f>ROUND(I108*H108,2)</f>
        <v>0</v>
      </c>
      <c r="BL108" s="3" t="s">
        <v>171</v>
      </c>
      <c r="BM108" s="126" t="s">
        <v>209</v>
      </c>
    </row>
    <row r="109" spans="1:65" ht="23.25" customHeight="1">
      <c r="A109" s="19"/>
      <c r="B109" s="20"/>
      <c r="C109" s="19"/>
      <c r="D109" s="128" t="s">
        <v>173</v>
      </c>
      <c r="E109" s="19"/>
      <c r="F109" s="130" t="s">
        <v>446</v>
      </c>
      <c r="G109" s="19"/>
      <c r="H109" s="19"/>
      <c r="I109" s="19"/>
      <c r="J109" s="19"/>
      <c r="K109" s="253"/>
      <c r="L109" s="20"/>
      <c r="M109" s="129"/>
      <c r="N109" s="19"/>
      <c r="O109" s="19"/>
      <c r="P109" s="19"/>
      <c r="Q109" s="19"/>
      <c r="R109" s="19"/>
      <c r="S109" s="19"/>
      <c r="T109" s="43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3" t="s">
        <v>173</v>
      </c>
      <c r="AU109" s="3" t="s">
        <v>85</v>
      </c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</row>
    <row r="110" spans="1:65" ht="48.75" customHeight="1">
      <c r="A110" s="19"/>
      <c r="B110" s="20"/>
      <c r="C110" s="116" t="s">
        <v>8</v>
      </c>
      <c r="D110" s="116" t="s">
        <v>144</v>
      </c>
      <c r="E110" s="117" t="s">
        <v>210</v>
      </c>
      <c r="F110" s="118" t="s">
        <v>447</v>
      </c>
      <c r="G110" s="119" t="s">
        <v>170</v>
      </c>
      <c r="H110" s="120">
        <v>1</v>
      </c>
      <c r="I110" s="208"/>
      <c r="J110" s="121">
        <f>ROUND(I110*H110,2)</f>
        <v>0</v>
      </c>
      <c r="K110" s="262" t="s">
        <v>32</v>
      </c>
      <c r="L110" s="20"/>
      <c r="M110" s="122" t="s">
        <v>32</v>
      </c>
      <c r="N110" s="123" t="s">
        <v>49</v>
      </c>
      <c r="O110" s="19"/>
      <c r="P110" s="124">
        <f>O110*H110</f>
        <v>0</v>
      </c>
      <c r="Q110" s="124">
        <v>0</v>
      </c>
      <c r="R110" s="124">
        <f>Q110*H110</f>
        <v>0</v>
      </c>
      <c r="S110" s="124">
        <v>0</v>
      </c>
      <c r="T110" s="125">
        <f>S110*H110</f>
        <v>0</v>
      </c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26" t="s">
        <v>171</v>
      </c>
      <c r="AS110" s="19"/>
      <c r="AT110" s="126" t="s">
        <v>144</v>
      </c>
      <c r="AU110" s="126" t="s">
        <v>85</v>
      </c>
      <c r="AV110" s="19"/>
      <c r="AW110" s="19"/>
      <c r="AX110" s="19"/>
      <c r="AY110" s="3" t="s">
        <v>143</v>
      </c>
      <c r="AZ110" s="19"/>
      <c r="BA110" s="19"/>
      <c r="BB110" s="19"/>
      <c r="BC110" s="19"/>
      <c r="BD110" s="19"/>
      <c r="BE110" s="127">
        <f>IF(N110="základní",J110,0)</f>
        <v>0</v>
      </c>
      <c r="BF110" s="127">
        <f>IF(N110="snížená",J110,0)</f>
        <v>0</v>
      </c>
      <c r="BG110" s="127">
        <f>IF(N110="zákl. přenesená",J110,0)</f>
        <v>0</v>
      </c>
      <c r="BH110" s="127">
        <f>IF(N110="sníž. přenesená",J110,0)</f>
        <v>0</v>
      </c>
      <c r="BI110" s="127">
        <f>IF(N110="nulová",J110,0)</f>
        <v>0</v>
      </c>
      <c r="BJ110" s="3" t="s">
        <v>85</v>
      </c>
      <c r="BK110" s="127">
        <f>ROUND(I110*H110,2)</f>
        <v>0</v>
      </c>
      <c r="BL110" s="3" t="s">
        <v>171</v>
      </c>
      <c r="BM110" s="126" t="s">
        <v>211</v>
      </c>
    </row>
    <row r="111" spans="1:65" ht="38.25" customHeight="1">
      <c r="A111" s="19"/>
      <c r="B111" s="20"/>
      <c r="C111" s="19"/>
      <c r="D111" s="128" t="s">
        <v>173</v>
      </c>
      <c r="E111" s="19"/>
      <c r="F111" s="130" t="s">
        <v>448</v>
      </c>
      <c r="G111" s="19"/>
      <c r="H111" s="19"/>
      <c r="I111" s="19"/>
      <c r="J111" s="19"/>
      <c r="K111" s="253"/>
      <c r="L111" s="20"/>
      <c r="M111" s="129"/>
      <c r="N111" s="19"/>
      <c r="O111" s="19"/>
      <c r="P111" s="19"/>
      <c r="Q111" s="19"/>
      <c r="R111" s="19"/>
      <c r="S111" s="19"/>
      <c r="T111" s="43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3" t="s">
        <v>173</v>
      </c>
      <c r="AU111" s="3" t="s">
        <v>85</v>
      </c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</row>
    <row r="112" spans="1:65" ht="48.75" customHeight="1">
      <c r="A112" s="19"/>
      <c r="B112" s="20"/>
      <c r="C112" s="116" t="s">
        <v>157</v>
      </c>
      <c r="D112" s="116" t="s">
        <v>144</v>
      </c>
      <c r="E112" s="117" t="s">
        <v>212</v>
      </c>
      <c r="F112" s="118" t="s">
        <v>449</v>
      </c>
      <c r="G112" s="119" t="s">
        <v>170</v>
      </c>
      <c r="H112" s="120">
        <v>1</v>
      </c>
      <c r="I112" s="208"/>
      <c r="J112" s="121">
        <f>ROUND(I112*H112,2)</f>
        <v>0</v>
      </c>
      <c r="K112" s="262" t="s">
        <v>32</v>
      </c>
      <c r="L112" s="20"/>
      <c r="M112" s="122" t="s">
        <v>32</v>
      </c>
      <c r="N112" s="123" t="s">
        <v>49</v>
      </c>
      <c r="O112" s="19"/>
      <c r="P112" s="124">
        <f>O112*H112</f>
        <v>0</v>
      </c>
      <c r="Q112" s="124">
        <v>0</v>
      </c>
      <c r="R112" s="124">
        <f>Q112*H112</f>
        <v>0</v>
      </c>
      <c r="S112" s="124">
        <v>0</v>
      </c>
      <c r="T112" s="125">
        <f>S112*H112</f>
        <v>0</v>
      </c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26" t="s">
        <v>171</v>
      </c>
      <c r="AS112" s="19"/>
      <c r="AT112" s="126" t="s">
        <v>144</v>
      </c>
      <c r="AU112" s="126" t="s">
        <v>85</v>
      </c>
      <c r="AV112" s="19"/>
      <c r="AW112" s="19"/>
      <c r="AX112" s="19"/>
      <c r="AY112" s="3" t="s">
        <v>143</v>
      </c>
      <c r="AZ112" s="19"/>
      <c r="BA112" s="19"/>
      <c r="BB112" s="19"/>
      <c r="BC112" s="19"/>
      <c r="BD112" s="19"/>
      <c r="BE112" s="127">
        <f>IF(N112="základní",J112,0)</f>
        <v>0</v>
      </c>
      <c r="BF112" s="127">
        <f>IF(N112="snížená",J112,0)</f>
        <v>0</v>
      </c>
      <c r="BG112" s="127">
        <f>IF(N112="zákl. přenesená",J112,0)</f>
        <v>0</v>
      </c>
      <c r="BH112" s="127">
        <f>IF(N112="sníž. přenesená",J112,0)</f>
        <v>0</v>
      </c>
      <c r="BI112" s="127">
        <f>IF(N112="nulová",J112,0)</f>
        <v>0</v>
      </c>
      <c r="BJ112" s="3" t="s">
        <v>85</v>
      </c>
      <c r="BK112" s="127">
        <f>ROUND(I112*H112,2)</f>
        <v>0</v>
      </c>
      <c r="BL112" s="3" t="s">
        <v>171</v>
      </c>
      <c r="BM112" s="126" t="s">
        <v>213</v>
      </c>
    </row>
    <row r="113" spans="1:65" ht="32.25" customHeight="1">
      <c r="A113" s="19"/>
      <c r="B113" s="20"/>
      <c r="C113" s="19"/>
      <c r="D113" s="128" t="s">
        <v>173</v>
      </c>
      <c r="E113" s="19"/>
      <c r="F113" s="130" t="s">
        <v>450</v>
      </c>
      <c r="G113" s="19"/>
      <c r="H113" s="19"/>
      <c r="I113" s="19"/>
      <c r="J113" s="19"/>
      <c r="K113" s="253"/>
      <c r="L113" s="20"/>
      <c r="M113" s="129"/>
      <c r="N113" s="19"/>
      <c r="O113" s="19"/>
      <c r="P113" s="19"/>
      <c r="Q113" s="19"/>
      <c r="R113" s="19"/>
      <c r="S113" s="19"/>
      <c r="T113" s="43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3" t="s">
        <v>173</v>
      </c>
      <c r="AU113" s="3" t="s">
        <v>85</v>
      </c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</row>
    <row r="114" spans="1:65" ht="48">
      <c r="A114" s="19"/>
      <c r="B114" s="20"/>
      <c r="C114" s="116" t="s">
        <v>158</v>
      </c>
      <c r="D114" s="116" t="s">
        <v>144</v>
      </c>
      <c r="E114" s="117" t="s">
        <v>214</v>
      </c>
      <c r="F114" s="118" t="s">
        <v>447</v>
      </c>
      <c r="G114" s="119" t="s">
        <v>170</v>
      </c>
      <c r="H114" s="120">
        <v>1</v>
      </c>
      <c r="I114" s="208"/>
      <c r="J114" s="121">
        <f>ROUND(I114*H114,2)</f>
        <v>0</v>
      </c>
      <c r="K114" s="262" t="s">
        <v>32</v>
      </c>
      <c r="L114" s="20"/>
      <c r="M114" s="122" t="s">
        <v>32</v>
      </c>
      <c r="N114" s="123" t="s">
        <v>49</v>
      </c>
      <c r="O114" s="19"/>
      <c r="P114" s="124">
        <f>O114*H114</f>
        <v>0</v>
      </c>
      <c r="Q114" s="124">
        <v>0</v>
      </c>
      <c r="R114" s="124">
        <f>Q114*H114</f>
        <v>0</v>
      </c>
      <c r="S114" s="124">
        <v>0</v>
      </c>
      <c r="T114" s="125">
        <f>S114*H114</f>
        <v>0</v>
      </c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26" t="s">
        <v>171</v>
      </c>
      <c r="AS114" s="19"/>
      <c r="AT114" s="126" t="s">
        <v>144</v>
      </c>
      <c r="AU114" s="126" t="s">
        <v>85</v>
      </c>
      <c r="AV114" s="19"/>
      <c r="AW114" s="19"/>
      <c r="AX114" s="19"/>
      <c r="AY114" s="3" t="s">
        <v>143</v>
      </c>
      <c r="AZ114" s="19"/>
      <c r="BA114" s="19"/>
      <c r="BB114" s="19"/>
      <c r="BC114" s="19"/>
      <c r="BD114" s="19"/>
      <c r="BE114" s="127">
        <f>IF(N114="základní",J114,0)</f>
        <v>0</v>
      </c>
      <c r="BF114" s="127">
        <f>IF(N114="snížená",J114,0)</f>
        <v>0</v>
      </c>
      <c r="BG114" s="127">
        <f>IF(N114="zákl. přenesená",J114,0)</f>
        <v>0</v>
      </c>
      <c r="BH114" s="127">
        <f>IF(N114="sníž. přenesená",J114,0)</f>
        <v>0</v>
      </c>
      <c r="BI114" s="127">
        <f>IF(N114="nulová",J114,0)</f>
        <v>0</v>
      </c>
      <c r="BJ114" s="3" t="s">
        <v>85</v>
      </c>
      <c r="BK114" s="127">
        <f>ROUND(I114*H114,2)</f>
        <v>0</v>
      </c>
      <c r="BL114" s="3" t="s">
        <v>171</v>
      </c>
      <c r="BM114" s="126" t="s">
        <v>215</v>
      </c>
    </row>
    <row r="115" spans="1:65" ht="33.75" customHeight="1">
      <c r="A115" s="19"/>
      <c r="B115" s="20"/>
      <c r="C115" s="19"/>
      <c r="D115" s="128" t="s">
        <v>173</v>
      </c>
      <c r="E115" s="19"/>
      <c r="F115" s="130" t="s">
        <v>471</v>
      </c>
      <c r="G115" s="19"/>
      <c r="H115" s="19"/>
      <c r="I115" s="19"/>
      <c r="J115" s="19"/>
      <c r="K115" s="253"/>
      <c r="L115" s="20"/>
      <c r="M115" s="129"/>
      <c r="N115" s="19"/>
      <c r="O115" s="19"/>
      <c r="P115" s="19"/>
      <c r="Q115" s="19"/>
      <c r="R115" s="19"/>
      <c r="S115" s="19"/>
      <c r="T115" s="43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3" t="s">
        <v>173</v>
      </c>
      <c r="AU115" s="3" t="s">
        <v>85</v>
      </c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</row>
    <row r="116" spans="1:65" ht="60">
      <c r="A116" s="19"/>
      <c r="B116" s="20"/>
      <c r="C116" s="116" t="s">
        <v>159</v>
      </c>
      <c r="D116" s="116" t="s">
        <v>144</v>
      </c>
      <c r="E116" s="117" t="s">
        <v>216</v>
      </c>
      <c r="F116" s="118" t="s">
        <v>463</v>
      </c>
      <c r="G116" s="119" t="s">
        <v>170</v>
      </c>
      <c r="H116" s="120">
        <v>1</v>
      </c>
      <c r="I116" s="208"/>
      <c r="J116" s="121">
        <f>ROUND(I116*H116,2)</f>
        <v>0</v>
      </c>
      <c r="K116" s="262" t="s">
        <v>32</v>
      </c>
      <c r="L116" s="20"/>
      <c r="M116" s="122" t="s">
        <v>32</v>
      </c>
      <c r="N116" s="123" t="s">
        <v>49</v>
      </c>
      <c r="O116" s="19"/>
      <c r="P116" s="124">
        <f>O116*H116</f>
        <v>0</v>
      </c>
      <c r="Q116" s="124">
        <v>0</v>
      </c>
      <c r="R116" s="124">
        <f>Q116*H116</f>
        <v>0</v>
      </c>
      <c r="S116" s="124">
        <v>0</v>
      </c>
      <c r="T116" s="125">
        <f>S116*H116</f>
        <v>0</v>
      </c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26" t="s">
        <v>171</v>
      </c>
      <c r="AS116" s="19"/>
      <c r="AT116" s="126" t="s">
        <v>144</v>
      </c>
      <c r="AU116" s="126" t="s">
        <v>85</v>
      </c>
      <c r="AV116" s="19"/>
      <c r="AW116" s="19"/>
      <c r="AX116" s="19"/>
      <c r="AY116" s="3" t="s">
        <v>143</v>
      </c>
      <c r="AZ116" s="19"/>
      <c r="BA116" s="19"/>
      <c r="BB116" s="19"/>
      <c r="BC116" s="19"/>
      <c r="BD116" s="19"/>
      <c r="BE116" s="127">
        <f>IF(N116="základní",J116,0)</f>
        <v>0</v>
      </c>
      <c r="BF116" s="127">
        <f>IF(N116="snížená",J116,0)</f>
        <v>0</v>
      </c>
      <c r="BG116" s="127">
        <f>IF(N116="zákl. přenesená",J116,0)</f>
        <v>0</v>
      </c>
      <c r="BH116" s="127">
        <f>IF(N116="sníž. přenesená",J116,0)</f>
        <v>0</v>
      </c>
      <c r="BI116" s="127">
        <f>IF(N116="nulová",J116,0)</f>
        <v>0</v>
      </c>
      <c r="BJ116" s="3" t="s">
        <v>85</v>
      </c>
      <c r="BK116" s="127">
        <f>ROUND(I116*H116,2)</f>
        <v>0</v>
      </c>
      <c r="BL116" s="3" t="s">
        <v>171</v>
      </c>
      <c r="BM116" s="126" t="s">
        <v>217</v>
      </c>
    </row>
    <row r="117" spans="1:65" ht="45.75" customHeight="1">
      <c r="A117" s="19"/>
      <c r="B117" s="20"/>
      <c r="C117" s="19"/>
      <c r="D117" s="128" t="s">
        <v>173</v>
      </c>
      <c r="E117" s="19"/>
      <c r="F117" s="130" t="s">
        <v>460</v>
      </c>
      <c r="G117" s="19"/>
      <c r="H117" s="19"/>
      <c r="I117" s="19"/>
      <c r="J117" s="19"/>
      <c r="K117" s="253"/>
      <c r="L117" s="20"/>
      <c r="M117" s="129"/>
      <c r="N117" s="19"/>
      <c r="O117" s="19"/>
      <c r="P117" s="19"/>
      <c r="Q117" s="19"/>
      <c r="R117" s="19"/>
      <c r="S117" s="19"/>
      <c r="T117" s="43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3" t="s">
        <v>173</v>
      </c>
      <c r="AU117" s="3" t="s">
        <v>85</v>
      </c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</row>
    <row r="118" spans="1:65" ht="24" customHeight="1">
      <c r="A118" s="19"/>
      <c r="B118" s="20"/>
      <c r="C118" s="116" t="s">
        <v>160</v>
      </c>
      <c r="D118" s="116" t="s">
        <v>144</v>
      </c>
      <c r="E118" s="117" t="s">
        <v>218</v>
      </c>
      <c r="F118" s="118" t="s">
        <v>433</v>
      </c>
      <c r="G118" s="119" t="s">
        <v>170</v>
      </c>
      <c r="H118" s="120">
        <v>1</v>
      </c>
      <c r="I118" s="208"/>
      <c r="J118" s="121">
        <f>ROUND(I118*H118,2)</f>
        <v>0</v>
      </c>
      <c r="K118" s="262" t="s">
        <v>32</v>
      </c>
      <c r="L118" s="20"/>
      <c r="M118" s="122" t="s">
        <v>32</v>
      </c>
      <c r="N118" s="123" t="s">
        <v>49</v>
      </c>
      <c r="O118" s="19"/>
      <c r="P118" s="124">
        <f>O118*H118</f>
        <v>0</v>
      </c>
      <c r="Q118" s="124">
        <v>0</v>
      </c>
      <c r="R118" s="124">
        <f>Q118*H118</f>
        <v>0</v>
      </c>
      <c r="S118" s="124">
        <v>0</v>
      </c>
      <c r="T118" s="125">
        <f>S118*H118</f>
        <v>0</v>
      </c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26" t="s">
        <v>171</v>
      </c>
      <c r="AS118" s="19"/>
      <c r="AT118" s="126" t="s">
        <v>144</v>
      </c>
      <c r="AU118" s="126" t="s">
        <v>85</v>
      </c>
      <c r="AV118" s="19"/>
      <c r="AW118" s="19"/>
      <c r="AX118" s="19"/>
      <c r="AY118" s="3" t="s">
        <v>143</v>
      </c>
      <c r="AZ118" s="19"/>
      <c r="BA118" s="19"/>
      <c r="BB118" s="19"/>
      <c r="BC118" s="19"/>
      <c r="BD118" s="19"/>
      <c r="BE118" s="127">
        <f>IF(N118="základní",J118,0)</f>
        <v>0</v>
      </c>
      <c r="BF118" s="127">
        <f>IF(N118="snížená",J118,0)</f>
        <v>0</v>
      </c>
      <c r="BG118" s="127">
        <f>IF(N118="zákl. přenesená",J118,0)</f>
        <v>0</v>
      </c>
      <c r="BH118" s="127">
        <f>IF(N118="sníž. přenesená",J118,0)</f>
        <v>0</v>
      </c>
      <c r="BI118" s="127">
        <f>IF(N118="nulová",J118,0)</f>
        <v>0</v>
      </c>
      <c r="BJ118" s="3" t="s">
        <v>85</v>
      </c>
      <c r="BK118" s="127">
        <f>ROUND(I118*H118,2)</f>
        <v>0</v>
      </c>
      <c r="BL118" s="3" t="s">
        <v>171</v>
      </c>
      <c r="BM118" s="126" t="s">
        <v>219</v>
      </c>
    </row>
    <row r="119" spans="1:65" ht="33" customHeight="1">
      <c r="A119" s="19"/>
      <c r="B119" s="20"/>
      <c r="C119" s="19"/>
      <c r="D119" s="128" t="s">
        <v>173</v>
      </c>
      <c r="E119" s="19"/>
      <c r="F119" s="130" t="s">
        <v>220</v>
      </c>
      <c r="G119" s="19"/>
      <c r="H119" s="19"/>
      <c r="I119" s="19"/>
      <c r="J119" s="19"/>
      <c r="K119" s="253"/>
      <c r="L119" s="20"/>
      <c r="M119" s="129"/>
      <c r="N119" s="19"/>
      <c r="O119" s="19"/>
      <c r="P119" s="19"/>
      <c r="Q119" s="19"/>
      <c r="R119" s="19"/>
      <c r="S119" s="19"/>
      <c r="T119" s="43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3" t="s">
        <v>173</v>
      </c>
      <c r="AU119" s="3" t="s">
        <v>85</v>
      </c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</row>
    <row r="120" spans="1:65" ht="24" customHeight="1">
      <c r="A120" s="19"/>
      <c r="B120" s="20"/>
      <c r="C120" s="116" t="s">
        <v>161</v>
      </c>
      <c r="D120" s="116" t="s">
        <v>144</v>
      </c>
      <c r="E120" s="117" t="s">
        <v>218</v>
      </c>
      <c r="F120" s="118" t="s">
        <v>451</v>
      </c>
      <c r="G120" s="119" t="s">
        <v>170</v>
      </c>
      <c r="H120" s="120">
        <v>1</v>
      </c>
      <c r="I120" s="208"/>
      <c r="J120" s="121">
        <f>ROUND(I120*H120,2)</f>
        <v>0</v>
      </c>
      <c r="K120" s="262" t="s">
        <v>32</v>
      </c>
      <c r="L120" s="20"/>
      <c r="M120" s="122" t="s">
        <v>32</v>
      </c>
      <c r="N120" s="123" t="s">
        <v>49</v>
      </c>
      <c r="O120" s="19"/>
      <c r="P120" s="124">
        <f>O120*H120</f>
        <v>0</v>
      </c>
      <c r="Q120" s="124">
        <v>0</v>
      </c>
      <c r="R120" s="124">
        <f>Q120*H120</f>
        <v>0</v>
      </c>
      <c r="S120" s="124">
        <v>0</v>
      </c>
      <c r="T120" s="125">
        <f>S120*H120</f>
        <v>0</v>
      </c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26" t="s">
        <v>171</v>
      </c>
      <c r="AS120" s="19"/>
      <c r="AT120" s="126" t="s">
        <v>144</v>
      </c>
      <c r="AU120" s="126" t="s">
        <v>85</v>
      </c>
      <c r="AV120" s="19"/>
      <c r="AW120" s="19"/>
      <c r="AX120" s="19"/>
      <c r="AY120" s="3" t="s">
        <v>143</v>
      </c>
      <c r="AZ120" s="19"/>
      <c r="BA120" s="19"/>
      <c r="BB120" s="19"/>
      <c r="BC120" s="19"/>
      <c r="BD120" s="19"/>
      <c r="BE120" s="127">
        <f>IF(N120="základní",J120,0)</f>
        <v>0</v>
      </c>
      <c r="BF120" s="127">
        <f>IF(N120="snížená",J120,0)</f>
        <v>0</v>
      </c>
      <c r="BG120" s="127">
        <f>IF(N120="zákl. přenesená",J120,0)</f>
        <v>0</v>
      </c>
      <c r="BH120" s="127">
        <f>IF(N120="sníž. přenesená",J120,0)</f>
        <v>0</v>
      </c>
      <c r="BI120" s="127">
        <f>IF(N120="nulová",J120,0)</f>
        <v>0</v>
      </c>
      <c r="BJ120" s="3" t="s">
        <v>85</v>
      </c>
      <c r="BK120" s="127">
        <f>ROUND(I120*H120,2)</f>
        <v>0</v>
      </c>
      <c r="BL120" s="3" t="s">
        <v>171</v>
      </c>
      <c r="BM120" s="126" t="s">
        <v>221</v>
      </c>
    </row>
    <row r="121" spans="1:65" ht="15.75" customHeight="1">
      <c r="A121" s="19"/>
      <c r="B121" s="20"/>
      <c r="C121" s="19"/>
      <c r="D121" s="128" t="s">
        <v>173</v>
      </c>
      <c r="E121" s="19"/>
      <c r="F121" s="130" t="s">
        <v>220</v>
      </c>
      <c r="G121" s="19"/>
      <c r="H121" s="19"/>
      <c r="I121" s="19"/>
      <c r="J121" s="19"/>
      <c r="K121" s="253"/>
      <c r="L121" s="20"/>
      <c r="M121" s="129"/>
      <c r="N121" s="19"/>
      <c r="O121" s="19"/>
      <c r="P121" s="19"/>
      <c r="Q121" s="19"/>
      <c r="R121" s="19"/>
      <c r="S121" s="19"/>
      <c r="T121" s="43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3" t="s">
        <v>173</v>
      </c>
      <c r="AU121" s="3" t="s">
        <v>85</v>
      </c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</row>
    <row r="122" spans="1:65" ht="24" customHeight="1">
      <c r="A122" s="19"/>
      <c r="B122" s="20"/>
      <c r="C122" s="116" t="s">
        <v>7</v>
      </c>
      <c r="D122" s="116" t="s">
        <v>144</v>
      </c>
      <c r="E122" s="117" t="s">
        <v>222</v>
      </c>
      <c r="F122" s="118" t="s">
        <v>431</v>
      </c>
      <c r="G122" s="119" t="s">
        <v>170</v>
      </c>
      <c r="H122" s="120">
        <v>1</v>
      </c>
      <c r="I122" s="208"/>
      <c r="J122" s="121">
        <f>ROUND(I122*H122,2)</f>
        <v>0</v>
      </c>
      <c r="K122" s="262" t="s">
        <v>32</v>
      </c>
      <c r="L122" s="20"/>
      <c r="M122" s="122" t="s">
        <v>32</v>
      </c>
      <c r="N122" s="123" t="s">
        <v>49</v>
      </c>
      <c r="O122" s="19"/>
      <c r="P122" s="124">
        <f>O122*H122</f>
        <v>0</v>
      </c>
      <c r="Q122" s="124">
        <v>0</v>
      </c>
      <c r="R122" s="124">
        <f>Q122*H122</f>
        <v>0</v>
      </c>
      <c r="S122" s="124">
        <v>0</v>
      </c>
      <c r="T122" s="125">
        <f>S122*H122</f>
        <v>0</v>
      </c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26" t="s">
        <v>171</v>
      </c>
      <c r="AS122" s="19"/>
      <c r="AT122" s="126" t="s">
        <v>144</v>
      </c>
      <c r="AU122" s="126" t="s">
        <v>85</v>
      </c>
      <c r="AV122" s="19"/>
      <c r="AW122" s="19"/>
      <c r="AX122" s="19"/>
      <c r="AY122" s="3" t="s">
        <v>143</v>
      </c>
      <c r="AZ122" s="19"/>
      <c r="BA122" s="19"/>
      <c r="BB122" s="19"/>
      <c r="BC122" s="19"/>
      <c r="BD122" s="19"/>
      <c r="BE122" s="127">
        <f>IF(N122="základní",J122,0)</f>
        <v>0</v>
      </c>
      <c r="BF122" s="127">
        <f>IF(N122="snížená",J122,0)</f>
        <v>0</v>
      </c>
      <c r="BG122" s="127">
        <f>IF(N122="zákl. přenesená",J122,0)</f>
        <v>0</v>
      </c>
      <c r="BH122" s="127">
        <f>IF(N122="sníž. přenesená",J122,0)</f>
        <v>0</v>
      </c>
      <c r="BI122" s="127">
        <f>IF(N122="nulová",J122,0)</f>
        <v>0</v>
      </c>
      <c r="BJ122" s="3" t="s">
        <v>85</v>
      </c>
      <c r="BK122" s="127">
        <f>ROUND(I122*H122,2)</f>
        <v>0</v>
      </c>
      <c r="BL122" s="3" t="s">
        <v>171</v>
      </c>
      <c r="BM122" s="126" t="s">
        <v>223</v>
      </c>
    </row>
    <row r="123" spans="1:65" ht="19.5">
      <c r="A123" s="19"/>
      <c r="B123" s="20"/>
      <c r="C123" s="19"/>
      <c r="D123" s="128" t="s">
        <v>173</v>
      </c>
      <c r="E123" s="19"/>
      <c r="F123" s="130" t="s">
        <v>432</v>
      </c>
      <c r="G123" s="19"/>
      <c r="H123" s="19"/>
      <c r="I123" s="19"/>
      <c r="J123" s="19"/>
      <c r="K123" s="253"/>
      <c r="L123" s="20"/>
      <c r="M123" s="129"/>
      <c r="N123" s="19"/>
      <c r="O123" s="19"/>
      <c r="P123" s="19"/>
      <c r="Q123" s="19"/>
      <c r="R123" s="19"/>
      <c r="S123" s="19"/>
      <c r="T123" s="43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3" t="s">
        <v>173</v>
      </c>
      <c r="AU123" s="3" t="s">
        <v>85</v>
      </c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</row>
    <row r="124" spans="1:65" ht="24">
      <c r="A124" s="19"/>
      <c r="B124" s="20"/>
      <c r="C124" s="116" t="s">
        <v>162</v>
      </c>
      <c r="D124" s="116" t="s">
        <v>144</v>
      </c>
      <c r="E124" s="117" t="s">
        <v>224</v>
      </c>
      <c r="F124" s="118" t="s">
        <v>458</v>
      </c>
      <c r="G124" s="119" t="s">
        <v>170</v>
      </c>
      <c r="H124" s="120">
        <v>3</v>
      </c>
      <c r="I124" s="208"/>
      <c r="J124" s="121">
        <f>ROUND(I124*H124,2)</f>
        <v>0</v>
      </c>
      <c r="K124" s="262" t="s">
        <v>32</v>
      </c>
      <c r="L124" s="20"/>
      <c r="M124" s="122" t="s">
        <v>32</v>
      </c>
      <c r="N124" s="123" t="s">
        <v>49</v>
      </c>
      <c r="O124" s="19"/>
      <c r="P124" s="124">
        <f>O124*H124</f>
        <v>0</v>
      </c>
      <c r="Q124" s="124">
        <v>0</v>
      </c>
      <c r="R124" s="124">
        <f>Q124*H124</f>
        <v>0</v>
      </c>
      <c r="S124" s="124">
        <v>0</v>
      </c>
      <c r="T124" s="125">
        <f>S124*H124</f>
        <v>0</v>
      </c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26" t="s">
        <v>171</v>
      </c>
      <c r="AS124" s="19"/>
      <c r="AT124" s="126" t="s">
        <v>144</v>
      </c>
      <c r="AU124" s="126" t="s">
        <v>85</v>
      </c>
      <c r="AV124" s="19"/>
      <c r="AW124" s="19"/>
      <c r="AX124" s="19"/>
      <c r="AY124" s="3" t="s">
        <v>143</v>
      </c>
      <c r="AZ124" s="19"/>
      <c r="BA124" s="19"/>
      <c r="BB124" s="19"/>
      <c r="BC124" s="19"/>
      <c r="BD124" s="19"/>
      <c r="BE124" s="127">
        <f>IF(N124="základní",J124,0)</f>
        <v>0</v>
      </c>
      <c r="BF124" s="127">
        <f>IF(N124="snížená",J124,0)</f>
        <v>0</v>
      </c>
      <c r="BG124" s="127">
        <f>IF(N124="zákl. přenesená",J124,0)</f>
        <v>0</v>
      </c>
      <c r="BH124" s="127">
        <f>IF(N124="sníž. přenesená",J124,0)</f>
        <v>0</v>
      </c>
      <c r="BI124" s="127">
        <f>IF(N124="nulová",J124,0)</f>
        <v>0</v>
      </c>
      <c r="BJ124" s="3" t="s">
        <v>85</v>
      </c>
      <c r="BK124" s="127">
        <f>ROUND(I124*H124,2)</f>
        <v>0</v>
      </c>
      <c r="BL124" s="3" t="s">
        <v>171</v>
      </c>
      <c r="BM124" s="126" t="s">
        <v>225</v>
      </c>
    </row>
    <row r="125" spans="1:65" ht="15.75" customHeight="1">
      <c r="A125" s="19"/>
      <c r="B125" s="20"/>
      <c r="C125" s="19"/>
      <c r="D125" s="128" t="s">
        <v>173</v>
      </c>
      <c r="E125" s="19"/>
      <c r="F125" s="130" t="s">
        <v>459</v>
      </c>
      <c r="G125" s="19"/>
      <c r="H125" s="19"/>
      <c r="I125" s="19"/>
      <c r="J125" s="19"/>
      <c r="K125" s="253"/>
      <c r="L125" s="20"/>
      <c r="M125" s="129"/>
      <c r="N125" s="19"/>
      <c r="O125" s="19"/>
      <c r="P125" s="19"/>
      <c r="Q125" s="19"/>
      <c r="R125" s="19"/>
      <c r="S125" s="19"/>
      <c r="T125" s="43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3" t="s">
        <v>173</v>
      </c>
      <c r="AU125" s="3" t="s">
        <v>85</v>
      </c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</row>
    <row r="126" spans="1:65" ht="44.25" customHeight="1">
      <c r="A126" s="19"/>
      <c r="B126" s="20"/>
      <c r="C126" s="116" t="s">
        <v>163</v>
      </c>
      <c r="D126" s="116" t="s">
        <v>144</v>
      </c>
      <c r="E126" s="117" t="s">
        <v>226</v>
      </c>
      <c r="F126" s="118" t="s">
        <v>453</v>
      </c>
      <c r="G126" s="119" t="s">
        <v>170</v>
      </c>
      <c r="H126" s="120">
        <v>2</v>
      </c>
      <c r="I126" s="208"/>
      <c r="J126" s="121">
        <f>ROUND(I126*H126,2)</f>
        <v>0</v>
      </c>
      <c r="K126" s="262" t="s">
        <v>32</v>
      </c>
      <c r="L126" s="20"/>
      <c r="M126" s="122" t="s">
        <v>32</v>
      </c>
      <c r="N126" s="123" t="s">
        <v>49</v>
      </c>
      <c r="O126" s="19"/>
      <c r="P126" s="124">
        <f>O126*H126</f>
        <v>0</v>
      </c>
      <c r="Q126" s="124">
        <v>0</v>
      </c>
      <c r="R126" s="124">
        <f>Q126*H126</f>
        <v>0</v>
      </c>
      <c r="S126" s="124">
        <v>0</v>
      </c>
      <c r="T126" s="125">
        <f>S126*H126</f>
        <v>0</v>
      </c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26" t="s">
        <v>171</v>
      </c>
      <c r="AS126" s="19"/>
      <c r="AT126" s="126" t="s">
        <v>144</v>
      </c>
      <c r="AU126" s="126" t="s">
        <v>85</v>
      </c>
      <c r="AV126" s="19"/>
      <c r="AW126" s="19"/>
      <c r="AX126" s="19"/>
      <c r="AY126" s="3" t="s">
        <v>143</v>
      </c>
      <c r="AZ126" s="19"/>
      <c r="BA126" s="19"/>
      <c r="BB126" s="19"/>
      <c r="BC126" s="19"/>
      <c r="BD126" s="19"/>
      <c r="BE126" s="127">
        <f>IF(N126="základní",J126,0)</f>
        <v>0</v>
      </c>
      <c r="BF126" s="127">
        <f>IF(N126="snížená",J126,0)</f>
        <v>0</v>
      </c>
      <c r="BG126" s="127">
        <f>IF(N126="zákl. přenesená",J126,0)</f>
        <v>0</v>
      </c>
      <c r="BH126" s="127">
        <f>IF(N126="sníž. přenesená",J126,0)</f>
        <v>0</v>
      </c>
      <c r="BI126" s="127">
        <f>IF(N126="nulová",J126,0)</f>
        <v>0</v>
      </c>
      <c r="BJ126" s="3" t="s">
        <v>85</v>
      </c>
      <c r="BK126" s="127">
        <f>ROUND(I126*H126,2)</f>
        <v>0</v>
      </c>
      <c r="BL126" s="3" t="s">
        <v>171</v>
      </c>
      <c r="BM126" s="126" t="s">
        <v>227</v>
      </c>
    </row>
    <row r="127" spans="1:65" ht="15.75" customHeight="1">
      <c r="A127" s="19"/>
      <c r="B127" s="20"/>
      <c r="C127" s="19"/>
      <c r="D127" s="128" t="s">
        <v>173</v>
      </c>
      <c r="E127" s="19"/>
      <c r="F127" s="130" t="s">
        <v>452</v>
      </c>
      <c r="G127" s="19"/>
      <c r="H127" s="19"/>
      <c r="I127" s="19"/>
      <c r="J127" s="19"/>
      <c r="K127" s="253"/>
      <c r="L127" s="20"/>
      <c r="M127" s="129"/>
      <c r="N127" s="19"/>
      <c r="O127" s="19"/>
      <c r="P127" s="19"/>
      <c r="Q127" s="19"/>
      <c r="R127" s="19"/>
      <c r="S127" s="19"/>
      <c r="T127" s="43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3" t="s">
        <v>173</v>
      </c>
      <c r="AU127" s="3" t="s">
        <v>85</v>
      </c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</row>
    <row r="128" spans="1:65" ht="24" customHeight="1">
      <c r="A128" s="19"/>
      <c r="B128" s="20"/>
      <c r="C128" s="116" t="s">
        <v>164</v>
      </c>
      <c r="D128" s="116" t="s">
        <v>144</v>
      </c>
      <c r="E128" s="117" t="s">
        <v>228</v>
      </c>
      <c r="F128" s="118" t="s">
        <v>464</v>
      </c>
      <c r="G128" s="119" t="s">
        <v>170</v>
      </c>
      <c r="H128" s="120">
        <v>1</v>
      </c>
      <c r="I128" s="208"/>
      <c r="J128" s="121">
        <f>ROUND(I128*H128,2)</f>
        <v>0</v>
      </c>
      <c r="K128" s="262" t="s">
        <v>32</v>
      </c>
      <c r="L128" s="20"/>
      <c r="M128" s="122" t="s">
        <v>32</v>
      </c>
      <c r="N128" s="123" t="s">
        <v>49</v>
      </c>
      <c r="O128" s="19"/>
      <c r="P128" s="124">
        <f>O128*H128</f>
        <v>0</v>
      </c>
      <c r="Q128" s="124">
        <v>0</v>
      </c>
      <c r="R128" s="124">
        <f>Q128*H128</f>
        <v>0</v>
      </c>
      <c r="S128" s="124">
        <v>0</v>
      </c>
      <c r="T128" s="125">
        <f>S128*H128</f>
        <v>0</v>
      </c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26" t="s">
        <v>171</v>
      </c>
      <c r="AS128" s="19"/>
      <c r="AT128" s="126" t="s">
        <v>144</v>
      </c>
      <c r="AU128" s="126" t="s">
        <v>85</v>
      </c>
      <c r="AV128" s="19"/>
      <c r="AW128" s="19"/>
      <c r="AX128" s="19"/>
      <c r="AY128" s="3" t="s">
        <v>143</v>
      </c>
      <c r="AZ128" s="19"/>
      <c r="BA128" s="19"/>
      <c r="BB128" s="19"/>
      <c r="BC128" s="19"/>
      <c r="BD128" s="19"/>
      <c r="BE128" s="127">
        <f>IF(N128="základní",J128,0)</f>
        <v>0</v>
      </c>
      <c r="BF128" s="127">
        <f>IF(N128="snížená",J128,0)</f>
        <v>0</v>
      </c>
      <c r="BG128" s="127">
        <f>IF(N128="zákl. přenesená",J128,0)</f>
        <v>0</v>
      </c>
      <c r="BH128" s="127">
        <f>IF(N128="sníž. přenesená",J128,0)</f>
        <v>0</v>
      </c>
      <c r="BI128" s="127">
        <f>IF(N128="nulová",J128,0)</f>
        <v>0</v>
      </c>
      <c r="BJ128" s="3" t="s">
        <v>85</v>
      </c>
      <c r="BK128" s="127">
        <f>ROUND(I128*H128,2)</f>
        <v>0</v>
      </c>
      <c r="BL128" s="3" t="s">
        <v>171</v>
      </c>
      <c r="BM128" s="126" t="s">
        <v>229</v>
      </c>
    </row>
    <row r="129" spans="1:65" ht="116.25" customHeight="1">
      <c r="A129" s="19"/>
      <c r="B129" s="20"/>
      <c r="C129" s="116" t="s">
        <v>165</v>
      </c>
      <c r="D129" s="116" t="s">
        <v>144</v>
      </c>
      <c r="E129" s="117" t="s">
        <v>230</v>
      </c>
      <c r="F129" s="209" t="s">
        <v>465</v>
      </c>
      <c r="G129" s="119" t="s">
        <v>170</v>
      </c>
      <c r="H129" s="120">
        <v>2</v>
      </c>
      <c r="I129" s="208"/>
      <c r="J129" s="121">
        <f>ROUND(I129*H129,2)</f>
        <v>0</v>
      </c>
      <c r="K129" s="262" t="s">
        <v>32</v>
      </c>
      <c r="L129" s="20"/>
      <c r="M129" s="122" t="s">
        <v>32</v>
      </c>
      <c r="N129" s="123" t="s">
        <v>49</v>
      </c>
      <c r="O129" s="19"/>
      <c r="P129" s="124">
        <f>O129*H129</f>
        <v>0</v>
      </c>
      <c r="Q129" s="124">
        <v>0</v>
      </c>
      <c r="R129" s="124">
        <f>Q129*H129</f>
        <v>0</v>
      </c>
      <c r="S129" s="124">
        <v>0</v>
      </c>
      <c r="T129" s="125">
        <f>S129*H129</f>
        <v>0</v>
      </c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26" t="s">
        <v>171</v>
      </c>
      <c r="AS129" s="19"/>
      <c r="AT129" s="126" t="s">
        <v>144</v>
      </c>
      <c r="AU129" s="126" t="s">
        <v>85</v>
      </c>
      <c r="AV129" s="19"/>
      <c r="AW129" s="19"/>
      <c r="AX129" s="19"/>
      <c r="AY129" s="3" t="s">
        <v>143</v>
      </c>
      <c r="AZ129" s="19"/>
      <c r="BA129" s="19"/>
      <c r="BB129" s="19"/>
      <c r="BC129" s="19"/>
      <c r="BD129" s="19"/>
      <c r="BE129" s="127">
        <f>IF(N129="základní",J129,0)</f>
        <v>0</v>
      </c>
      <c r="BF129" s="127">
        <f>IF(N129="snížená",J129,0)</f>
        <v>0</v>
      </c>
      <c r="BG129" s="127">
        <f>IF(N129="zákl. přenesená",J129,0)</f>
        <v>0</v>
      </c>
      <c r="BH129" s="127">
        <f>IF(N129="sníž. přenesená",J129,0)</f>
        <v>0</v>
      </c>
      <c r="BI129" s="127">
        <f>IF(N129="nulová",J129,0)</f>
        <v>0</v>
      </c>
      <c r="BJ129" s="3" t="s">
        <v>85</v>
      </c>
      <c r="BK129" s="127">
        <f>ROUND(I129*H129,2)</f>
        <v>0</v>
      </c>
      <c r="BL129" s="3" t="s">
        <v>171</v>
      </c>
      <c r="BM129" s="126" t="s">
        <v>231</v>
      </c>
    </row>
    <row r="130" spans="1:65" ht="24">
      <c r="A130" s="19"/>
      <c r="B130" s="20"/>
      <c r="C130" s="116" t="s">
        <v>166</v>
      </c>
      <c r="D130" s="116" t="s">
        <v>144</v>
      </c>
      <c r="E130" s="117" t="s">
        <v>175</v>
      </c>
      <c r="F130" s="118" t="s">
        <v>466</v>
      </c>
      <c r="G130" s="119" t="s">
        <v>170</v>
      </c>
      <c r="H130" s="120">
        <v>1</v>
      </c>
      <c r="I130" s="208"/>
      <c r="J130" s="121">
        <f t="shared" ref="J130:J131" si="3">ROUND(I130*H130,2)</f>
        <v>0</v>
      </c>
      <c r="K130" s="262" t="s">
        <v>32</v>
      </c>
      <c r="L130" s="20"/>
      <c r="M130" s="122" t="s">
        <v>32</v>
      </c>
      <c r="N130" s="123" t="s">
        <v>49</v>
      </c>
      <c r="O130" s="19"/>
      <c r="P130" s="124">
        <f t="shared" ref="P130:P131" si="4">O130*H130</f>
        <v>0</v>
      </c>
      <c r="Q130" s="124">
        <v>0</v>
      </c>
      <c r="R130" s="124">
        <f t="shared" ref="R130:R131" si="5">Q130*H130</f>
        <v>0</v>
      </c>
      <c r="S130" s="124">
        <v>0</v>
      </c>
      <c r="T130" s="125">
        <f t="shared" ref="T130:T131" si="6">S130*H130</f>
        <v>0</v>
      </c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26" t="s">
        <v>171</v>
      </c>
      <c r="AS130" s="19"/>
      <c r="AT130" s="126" t="s">
        <v>144</v>
      </c>
      <c r="AU130" s="126" t="s">
        <v>85</v>
      </c>
      <c r="AV130" s="19"/>
      <c r="AW130" s="19"/>
      <c r="AX130" s="19"/>
      <c r="AY130" s="3" t="s">
        <v>143</v>
      </c>
      <c r="AZ130" s="19"/>
      <c r="BA130" s="19"/>
      <c r="BB130" s="19"/>
      <c r="BC130" s="19"/>
      <c r="BD130" s="19"/>
      <c r="BE130" s="127">
        <f t="shared" ref="BE130:BE131" si="7">IF(N130="základní",J130,0)</f>
        <v>0</v>
      </c>
      <c r="BF130" s="127">
        <f t="shared" ref="BF130:BF131" si="8">IF(N130="snížená",J130,0)</f>
        <v>0</v>
      </c>
      <c r="BG130" s="127">
        <f t="shared" ref="BG130:BG131" si="9">IF(N130="zákl. přenesená",J130,0)</f>
        <v>0</v>
      </c>
      <c r="BH130" s="127">
        <f t="shared" ref="BH130:BH131" si="10">IF(N130="sníž. přenesená",J130,0)</f>
        <v>0</v>
      </c>
      <c r="BI130" s="127">
        <f t="shared" ref="BI130:BI131" si="11">IF(N130="nulová",J130,0)</f>
        <v>0</v>
      </c>
      <c r="BJ130" s="3" t="s">
        <v>85</v>
      </c>
      <c r="BK130" s="127">
        <f t="shared" ref="BK130:BK131" si="12">ROUND(I130*H130,2)</f>
        <v>0</v>
      </c>
      <c r="BL130" s="3" t="s">
        <v>171</v>
      </c>
      <c r="BM130" s="126" t="s">
        <v>232</v>
      </c>
    </row>
    <row r="131" spans="1:65" ht="255" customHeight="1">
      <c r="A131" s="19"/>
      <c r="B131" s="20"/>
      <c r="C131" s="116" t="s">
        <v>167</v>
      </c>
      <c r="D131" s="116" t="s">
        <v>144</v>
      </c>
      <c r="E131" s="117" t="s">
        <v>176</v>
      </c>
      <c r="F131" s="134" t="s">
        <v>233</v>
      </c>
      <c r="G131" s="119" t="s">
        <v>172</v>
      </c>
      <c r="H131" s="120">
        <v>1</v>
      </c>
      <c r="I131" s="208"/>
      <c r="J131" s="121">
        <f t="shared" si="3"/>
        <v>0</v>
      </c>
      <c r="K131" s="262" t="s">
        <v>32</v>
      </c>
      <c r="L131" s="20"/>
      <c r="M131" s="122" t="s">
        <v>32</v>
      </c>
      <c r="N131" s="123" t="s">
        <v>49</v>
      </c>
      <c r="O131" s="19"/>
      <c r="P131" s="124">
        <f t="shared" si="4"/>
        <v>0</v>
      </c>
      <c r="Q131" s="124">
        <v>0</v>
      </c>
      <c r="R131" s="124">
        <f t="shared" si="5"/>
        <v>0</v>
      </c>
      <c r="S131" s="124">
        <v>0</v>
      </c>
      <c r="T131" s="125">
        <f t="shared" si="6"/>
        <v>0</v>
      </c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26" t="s">
        <v>171</v>
      </c>
      <c r="AS131" s="19"/>
      <c r="AT131" s="126" t="s">
        <v>144</v>
      </c>
      <c r="AU131" s="126" t="s">
        <v>85</v>
      </c>
      <c r="AV131" s="19"/>
      <c r="AW131" s="19"/>
      <c r="AX131" s="19"/>
      <c r="AY131" s="3" t="s">
        <v>143</v>
      </c>
      <c r="AZ131" s="19"/>
      <c r="BA131" s="19"/>
      <c r="BB131" s="19"/>
      <c r="BC131" s="19"/>
      <c r="BD131" s="19"/>
      <c r="BE131" s="127">
        <f t="shared" si="7"/>
        <v>0</v>
      </c>
      <c r="BF131" s="127">
        <f t="shared" si="8"/>
        <v>0</v>
      </c>
      <c r="BG131" s="127">
        <f t="shared" si="9"/>
        <v>0</v>
      </c>
      <c r="BH131" s="127">
        <f t="shared" si="10"/>
        <v>0</v>
      </c>
      <c r="BI131" s="127">
        <f t="shared" si="11"/>
        <v>0</v>
      </c>
      <c r="BJ131" s="3" t="s">
        <v>85</v>
      </c>
      <c r="BK131" s="127">
        <f t="shared" si="12"/>
        <v>0</v>
      </c>
      <c r="BL131" s="3" t="s">
        <v>171</v>
      </c>
      <c r="BM131" s="126" t="s">
        <v>234</v>
      </c>
    </row>
    <row r="132" spans="1:65" ht="159" customHeight="1">
      <c r="A132" s="19"/>
      <c r="B132" s="20"/>
      <c r="C132" s="116" t="s">
        <v>168</v>
      </c>
      <c r="D132" s="116" t="s">
        <v>144</v>
      </c>
      <c r="E132" s="117" t="s">
        <v>235</v>
      </c>
      <c r="F132" s="206" t="s">
        <v>454</v>
      </c>
      <c r="G132" s="119" t="s">
        <v>170</v>
      </c>
      <c r="H132" s="120">
        <v>1</v>
      </c>
      <c r="I132" s="208"/>
      <c r="J132" s="121">
        <f>ROUND(I132*H132,2)</f>
        <v>0</v>
      </c>
      <c r="K132" s="262" t="s">
        <v>32</v>
      </c>
      <c r="L132" s="20"/>
      <c r="M132" s="122" t="s">
        <v>32</v>
      </c>
      <c r="N132" s="123" t="s">
        <v>49</v>
      </c>
      <c r="O132" s="19"/>
      <c r="P132" s="124">
        <f>O132*H132</f>
        <v>0</v>
      </c>
      <c r="Q132" s="124">
        <v>0</v>
      </c>
      <c r="R132" s="124">
        <f>Q132*H132</f>
        <v>0</v>
      </c>
      <c r="S132" s="124">
        <v>0</v>
      </c>
      <c r="T132" s="125">
        <f>S132*H132</f>
        <v>0</v>
      </c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26" t="s">
        <v>171</v>
      </c>
      <c r="AS132" s="19"/>
      <c r="AT132" s="126" t="s">
        <v>144</v>
      </c>
      <c r="AU132" s="126" t="s">
        <v>85</v>
      </c>
      <c r="AV132" s="19"/>
      <c r="AW132" s="19"/>
      <c r="AX132" s="19"/>
      <c r="AY132" s="3" t="s">
        <v>143</v>
      </c>
      <c r="AZ132" s="19"/>
      <c r="BA132" s="19"/>
      <c r="BB132" s="19"/>
      <c r="BC132" s="19"/>
      <c r="BD132" s="19"/>
      <c r="BE132" s="127">
        <f>IF(N132="základní",J132,0)</f>
        <v>0</v>
      </c>
      <c r="BF132" s="127">
        <f>IF(N132="snížená",J132,0)</f>
        <v>0</v>
      </c>
      <c r="BG132" s="127">
        <f>IF(N132="zákl. přenesená",J132,0)</f>
        <v>0</v>
      </c>
      <c r="BH132" s="127">
        <f>IF(N132="sníž. přenesená",J132,0)</f>
        <v>0</v>
      </c>
      <c r="BI132" s="127">
        <f>IF(N132="nulová",J132,0)</f>
        <v>0</v>
      </c>
      <c r="BJ132" s="3" t="s">
        <v>85</v>
      </c>
      <c r="BK132" s="127">
        <f>ROUND(I132*H132,2)</f>
        <v>0</v>
      </c>
      <c r="BL132" s="3" t="s">
        <v>171</v>
      </c>
      <c r="BM132" s="126" t="s">
        <v>236</v>
      </c>
    </row>
    <row r="133" spans="1:65" ht="15.75" customHeight="1">
      <c r="A133" s="19"/>
      <c r="B133" s="20"/>
      <c r="C133" s="19"/>
      <c r="D133" s="128" t="s">
        <v>173</v>
      </c>
      <c r="E133" s="19"/>
      <c r="F133" s="130" t="s">
        <v>237</v>
      </c>
      <c r="G133" s="19"/>
      <c r="H133" s="19"/>
      <c r="I133" s="19"/>
      <c r="J133" s="19"/>
      <c r="K133" s="253"/>
      <c r="L133" s="20"/>
      <c r="M133" s="129"/>
      <c r="N133" s="19"/>
      <c r="O133" s="19"/>
      <c r="P133" s="19"/>
      <c r="Q133" s="19"/>
      <c r="R133" s="19"/>
      <c r="S133" s="19"/>
      <c r="T133" s="43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3" t="s">
        <v>173</v>
      </c>
      <c r="AU133" s="3" t="s">
        <v>85</v>
      </c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</row>
    <row r="134" spans="1:65" ht="24">
      <c r="A134" s="19"/>
      <c r="B134" s="20"/>
      <c r="C134" s="116" t="s">
        <v>169</v>
      </c>
      <c r="D134" s="116" t="s">
        <v>144</v>
      </c>
      <c r="E134" s="117" t="s">
        <v>238</v>
      </c>
      <c r="F134" s="118" t="s">
        <v>455</v>
      </c>
      <c r="G134" s="119" t="s">
        <v>170</v>
      </c>
      <c r="H134" s="120">
        <v>1</v>
      </c>
      <c r="I134" s="208"/>
      <c r="J134" s="121">
        <f>ROUND(I134*H134,2)</f>
        <v>0</v>
      </c>
      <c r="K134" s="262" t="s">
        <v>32</v>
      </c>
      <c r="L134" s="20"/>
      <c r="M134" s="122" t="s">
        <v>32</v>
      </c>
      <c r="N134" s="123" t="s">
        <v>49</v>
      </c>
      <c r="O134" s="19"/>
      <c r="P134" s="124">
        <f>O134*H134</f>
        <v>0</v>
      </c>
      <c r="Q134" s="124">
        <v>0</v>
      </c>
      <c r="R134" s="124">
        <f>Q134*H134</f>
        <v>0</v>
      </c>
      <c r="S134" s="124">
        <v>0</v>
      </c>
      <c r="T134" s="125">
        <f>S134*H134</f>
        <v>0</v>
      </c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26" t="s">
        <v>171</v>
      </c>
      <c r="AS134" s="19"/>
      <c r="AT134" s="126" t="s">
        <v>144</v>
      </c>
      <c r="AU134" s="126" t="s">
        <v>85</v>
      </c>
      <c r="AV134" s="19"/>
      <c r="AW134" s="19"/>
      <c r="AX134" s="19"/>
      <c r="AY134" s="3" t="s">
        <v>143</v>
      </c>
      <c r="AZ134" s="19"/>
      <c r="BA134" s="19"/>
      <c r="BB134" s="19"/>
      <c r="BC134" s="19"/>
      <c r="BD134" s="19"/>
      <c r="BE134" s="127">
        <f>IF(N134="základní",J134,0)</f>
        <v>0</v>
      </c>
      <c r="BF134" s="127">
        <f>IF(N134="snížená",J134,0)</f>
        <v>0</v>
      </c>
      <c r="BG134" s="127">
        <f>IF(N134="zákl. přenesená",J134,0)</f>
        <v>0</v>
      </c>
      <c r="BH134" s="127">
        <f>IF(N134="sníž. přenesená",J134,0)</f>
        <v>0</v>
      </c>
      <c r="BI134" s="127">
        <f>IF(N134="nulová",J134,0)</f>
        <v>0</v>
      </c>
      <c r="BJ134" s="3" t="s">
        <v>85</v>
      </c>
      <c r="BK134" s="127">
        <f>ROUND(I134*H134,2)</f>
        <v>0</v>
      </c>
      <c r="BL134" s="3" t="s">
        <v>171</v>
      </c>
      <c r="BM134" s="126" t="s">
        <v>239</v>
      </c>
    </row>
    <row r="135" spans="1:65" ht="15.75" customHeight="1">
      <c r="A135" s="19"/>
      <c r="B135" s="20"/>
      <c r="C135" s="19"/>
      <c r="D135" s="128" t="s">
        <v>173</v>
      </c>
      <c r="E135" s="19"/>
      <c r="F135" s="130" t="s">
        <v>240</v>
      </c>
      <c r="G135" s="19"/>
      <c r="H135" s="19"/>
      <c r="I135" s="19"/>
      <c r="J135" s="19"/>
      <c r="K135" s="253"/>
      <c r="L135" s="20"/>
      <c r="M135" s="132"/>
      <c r="N135" s="131"/>
      <c r="O135" s="131"/>
      <c r="P135" s="131"/>
      <c r="Q135" s="131"/>
      <c r="R135" s="131"/>
      <c r="S135" s="131"/>
      <c r="T135" s="133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3" t="s">
        <v>173</v>
      </c>
      <c r="AU135" s="3" t="s">
        <v>85</v>
      </c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</row>
    <row r="136" spans="1:65" ht="6.75" customHeight="1">
      <c r="A136" s="19"/>
      <c r="B136" s="30"/>
      <c r="C136" s="31"/>
      <c r="D136" s="31"/>
      <c r="E136" s="31"/>
      <c r="F136" s="31"/>
      <c r="G136" s="31"/>
      <c r="H136" s="31"/>
      <c r="I136" s="31"/>
      <c r="J136" s="31"/>
      <c r="K136" s="257"/>
      <c r="L136" s="20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</row>
    <row r="137" spans="1:6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5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5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1:6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5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1:6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5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1:6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5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1:6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5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1:6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5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1:6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5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1:6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5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1:6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5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1:6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5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1:6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5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1:6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5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1:6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5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1:6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5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1:6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5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1:6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5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1:6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5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1:6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5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1:6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5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1:6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5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1:6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5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1:6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5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1:6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5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1:6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5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1:6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5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1:6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5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1:6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5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1: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5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1:6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5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1:6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5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1:6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5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1:6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5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1:6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5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1:6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5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1:6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5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1:6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5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1:6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5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1:6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5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1:6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5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1:6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5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1:6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5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1:6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5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1:6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5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1:6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5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1:6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5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1:6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5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1:6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5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1:6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5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1:6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5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1:6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5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1:6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5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1:6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5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1:6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5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spans="1:6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5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spans="1:6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5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spans="1:6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5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spans="1:6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5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spans="1:6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5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spans="1:6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5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spans="1:6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5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spans="1:6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5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spans="1:6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5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spans="1:6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5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spans="1:6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5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spans="1:6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5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spans="1:6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5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spans="1:6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5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spans="1:6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5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spans="1:6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5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spans="1:6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5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spans="1:6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5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spans="1:6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5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spans="1:6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5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spans="1:6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5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spans="1:6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5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spans="1:6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5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spans="1:6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5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spans="1:6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5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spans="1:6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5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spans="1:6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5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spans="1:6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5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spans="1:6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5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spans="1:6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5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spans="1:6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5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spans="1:6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5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spans="1:6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5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spans="1:6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5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spans="1:6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5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spans="1:6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5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spans="1:6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5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spans="1:6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5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spans="1:6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5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spans="1:6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5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spans="1:6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5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spans="1:6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5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spans="1:6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5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spans="1:6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5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spans="1:6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5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spans="1:6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5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spans="1:6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5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spans="1:6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5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spans="1:6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5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spans="1:6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5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spans="1:6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5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spans="1:6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5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spans="1:6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5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spans="1:6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5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spans="1:6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5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spans="1:6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5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spans="1:6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5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spans="1:6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5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spans="1:6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5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spans="1:6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5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spans="1:6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5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spans="1:6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5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spans="1:6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5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spans="1:6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5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spans="1:6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5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spans="1:6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5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spans="1:6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5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spans="1:6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5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spans="1:6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5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spans="1:6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5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spans="1:6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5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spans="1:6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5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spans="1:6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5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spans="1:6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5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spans="1: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5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spans="1:6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spans="1:6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spans="1:6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spans="1:6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spans="1:6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spans="1:6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spans="1:6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spans="1:6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spans="1:6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spans="1:6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spans="1:6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spans="1:6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spans="1:6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spans="1:6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spans="1:6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spans="1:6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spans="1:6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spans="1:6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spans="1:6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spans="1:6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spans="1:6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spans="1:6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spans="1:6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spans="1:6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spans="1:6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spans="1:6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spans="1:6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spans="1:6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spans="1:6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spans="1:6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spans="1:6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spans="1:6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spans="1:6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spans="1:6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spans="1:6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spans="1:6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spans="1:6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spans="1:6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spans="1:6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spans="1:6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spans="1:6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spans="1:6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spans="1:6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spans="1:6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spans="1:6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spans="1:6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spans="1:6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spans="1:6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spans="1:6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spans="1:6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spans="1:6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spans="1:6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spans="1:6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spans="1:6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spans="1:6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spans="1:6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spans="1:6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spans="1:6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spans="1:6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spans="1:6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spans="1:6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spans="1:6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spans="1:6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spans="1:6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spans="1:6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spans="1:6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spans="1:6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spans="1:6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spans="1:6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spans="1:6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spans="1:6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spans="1:6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spans="1:6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spans="1:6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spans="1:6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6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spans="1:6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spans="1:6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spans="1:6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spans="1:6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spans="1:6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spans="1:6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spans="1:6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spans="1:6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spans="1:6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spans="1:6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spans="1:6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spans="1:6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spans="1:6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spans="1:6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spans="1:6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spans="1:6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spans="1:6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spans="1:6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spans="1:6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spans="1:6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spans="1:6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spans="1:6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spans="1:6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spans="1: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spans="1:6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spans="1:6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spans="1:6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spans="1:6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spans="1:6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spans="1:6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spans="1:6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spans="1:6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spans="1:6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spans="1:6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spans="1:6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spans="1:6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spans="1:6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spans="1:6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spans="1:6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spans="1:6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spans="1:6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spans="1:6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spans="1:6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spans="1:6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spans="1:6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spans="1:6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spans="1:6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spans="1:6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spans="1:6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spans="1:6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spans="1:6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spans="1:6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spans="1:6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spans="1:6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spans="1:6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spans="1:6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spans="1:6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spans="1:6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spans="1:6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spans="1:6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spans="1:6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spans="1:6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spans="1:6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spans="1:6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spans="1:6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spans="1:6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spans="1:6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spans="1:6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spans="1:6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spans="1:6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spans="1:6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spans="1:6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spans="1:6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spans="1:6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spans="1:6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spans="1:6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spans="1:6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spans="1:6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spans="1:6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spans="1:6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spans="1:6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spans="1:6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spans="1:6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spans="1:6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spans="1:6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spans="1:6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spans="1:6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spans="1:6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spans="1:6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spans="1:6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spans="1:6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spans="1:6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spans="1:6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spans="1:6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spans="1:6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spans="1:6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spans="1:6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spans="1:6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spans="1:6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spans="1:6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spans="1:6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spans="1:6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spans="1:6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spans="1:6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spans="1:6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spans="1:6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spans="1:6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spans="1:6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spans="1:6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spans="1:6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spans="1:6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spans="1:6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spans="1:6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spans="1:6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spans="1:6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spans="1:6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spans="1:6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spans="1:6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spans="1:6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spans="1:6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spans="1:6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spans="1:6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spans="1:6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spans="1: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spans="1:6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spans="1:6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spans="1:6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spans="1:6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spans="1:6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spans="1:6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spans="1:6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spans="1:6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spans="1:6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spans="1:6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spans="1:6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spans="1:6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spans="1:6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spans="1:6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spans="1:6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spans="1:6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spans="1:6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spans="1:6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spans="1:6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spans="1:6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spans="1:6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spans="1:6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spans="1:6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spans="1:6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spans="1:6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spans="1:6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spans="1:6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spans="1:6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spans="1:6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spans="1:6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spans="1:6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spans="1:6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spans="1:6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spans="1:6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spans="1:6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spans="1:6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spans="1:6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spans="1:6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spans="1:6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spans="1:6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spans="1:6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spans="1:6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spans="1:6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spans="1:6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spans="1:6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spans="1:6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spans="1:6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spans="1:6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spans="1:6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spans="1:6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spans="1:6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spans="1:6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spans="1:6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spans="1:6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spans="1:6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spans="1:6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spans="1:6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spans="1:6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spans="1:6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spans="1:6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spans="1:6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spans="1:6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spans="1:6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spans="1:6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spans="1:6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spans="1:6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spans="1:6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spans="1:6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spans="1:6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spans="1:6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spans="1:6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spans="1:6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spans="1:6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spans="1:6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spans="1:6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spans="1:6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spans="1:6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spans="1:6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spans="1:6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spans="1:6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spans="1:6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spans="1:6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spans="1:6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spans="1:6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spans="1:6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spans="1:6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spans="1:6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spans="1:6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spans="1:6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spans="1:6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spans="1:6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spans="1:6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spans="1:6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spans="1:6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spans="1:6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spans="1:6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spans="1:6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spans="1:6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spans="1:6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spans="1: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spans="1:6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spans="1:6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spans="1:6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spans="1:6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spans="1:6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spans="1:6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spans="1:6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spans="1:6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spans="1:6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spans="1:6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spans="1:6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spans="1:6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spans="1:6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spans="1:6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spans="1:6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spans="1:6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spans="1:6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spans="1:6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spans="1:6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spans="1:6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spans="1:6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spans="1:6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spans="1:6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spans="1:6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spans="1:6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spans="1:6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spans="1:6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spans="1:6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spans="1:6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spans="1:6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spans="1:6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spans="1:6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spans="1:6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spans="1:6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spans="1:6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spans="1:6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spans="1:6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spans="1:6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spans="1:6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spans="1:6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spans="1:6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spans="1:6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spans="1:6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spans="1:6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spans="1:6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spans="1:6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spans="1:6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spans="1:6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spans="1:6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spans="1:6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spans="1:6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spans="1:6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spans="1:6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spans="1:6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spans="1:6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spans="1:6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spans="1:6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spans="1:6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spans="1:6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spans="1:6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spans="1:6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spans="1:6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spans="1:6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spans="1:6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spans="1:6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spans="1:6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spans="1:6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spans="1:6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spans="1:6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spans="1:6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spans="1:6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spans="1:6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spans="1:6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spans="1:6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spans="1:6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spans="1:6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spans="1:6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spans="1:6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spans="1:6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spans="1:6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spans="1:6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spans="1:6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spans="1:6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spans="1:6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spans="1:6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spans="1:6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spans="1:6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spans="1:6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spans="1:6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spans="1:6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spans="1:6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spans="1:6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spans="1:6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spans="1:6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spans="1:6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spans="1:6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spans="1:6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spans="1:6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spans="1:6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spans="1: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spans="1:6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spans="1:6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spans="1:6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spans="1:6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spans="1:6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spans="1:6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spans="1:6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spans="1:6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spans="1:6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spans="1:6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spans="1:6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spans="1:6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spans="1:6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spans="1:6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spans="1:6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spans="1:6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spans="1:6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spans="1:6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spans="1:6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spans="1:6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spans="1:6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spans="1:6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spans="1:6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spans="1:6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spans="1:6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spans="1:6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spans="1:6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spans="1:6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spans="1:6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spans="1:6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spans="1:6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spans="1:6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spans="1:6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spans="1:6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spans="1:6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spans="1:6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spans="1:6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spans="1:6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spans="1:6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spans="1:6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spans="1:6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spans="1:6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spans="1:6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spans="1:6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spans="1:6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spans="1:6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spans="1:6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spans="1:6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spans="1:6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spans="1:6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spans="1:6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spans="1:6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spans="1:6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spans="1:6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spans="1:6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spans="1:6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spans="1:6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spans="1:6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spans="1:6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spans="1:6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spans="1:6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spans="1:6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spans="1:6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spans="1:6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spans="1:6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spans="1:6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spans="1:6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spans="1:6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spans="1:6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spans="1:6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spans="1:6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spans="1:6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spans="1:6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spans="1:6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spans="1:6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spans="1:6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spans="1:6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spans="1:6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spans="1:6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spans="1:6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spans="1:6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spans="1:6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spans="1:6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spans="1:6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spans="1:6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spans="1:6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spans="1:6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spans="1:6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spans="1:6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spans="1:6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spans="1:6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spans="1:6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spans="1:6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spans="1:6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spans="1:6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spans="1:6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spans="1:6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spans="1:6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spans="1:6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spans="1: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spans="1:6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spans="1:6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spans="1:6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spans="1:6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spans="1:6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spans="1:6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spans="1:6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spans="1:6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spans="1:6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spans="1:6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spans="1:6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spans="1:6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spans="1:6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spans="1:6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spans="1:6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spans="1:6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spans="1:6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spans="1:6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spans="1:6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spans="1:6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spans="1:6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spans="1:6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spans="1:6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spans="1:6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spans="1:6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spans="1:6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spans="1:6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spans="1:6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spans="1:6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spans="1:6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spans="1:6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spans="1:6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spans="1:6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spans="1:6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spans="1:6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spans="1:6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spans="1:6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spans="1:6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spans="1:6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spans="1:6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spans="1:6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spans="1:6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spans="1:6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spans="1:6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spans="1:6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spans="1:6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spans="1:6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spans="1:6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spans="1:6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spans="1:6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spans="1:6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spans="1:6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spans="1:6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spans="1:6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spans="1:6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spans="1:6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spans="1:6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spans="1:6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spans="1:6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spans="1:6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spans="1:6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spans="1:6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spans="1:6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spans="1:6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spans="1:6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spans="1:6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spans="1:6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spans="1:6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spans="1:6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spans="1:6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spans="1:6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spans="1:6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spans="1:6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spans="1:6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spans="1:6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spans="1:6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spans="1:6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spans="1:6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spans="1:6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spans="1:6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spans="1:6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spans="1:6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spans="1:6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spans="1:6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spans="1:6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spans="1:6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spans="1:6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spans="1:6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spans="1:6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spans="1:6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spans="1:6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spans="1:6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spans="1:6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spans="1:6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spans="1:6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spans="1:6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spans="1:6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spans="1:6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spans="1:6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spans="1: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spans="1:6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spans="1:6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spans="1:6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spans="1:6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spans="1:6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spans="1:6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spans="1:6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spans="1:6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spans="1:6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spans="1:6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spans="1:6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spans="1:6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spans="1:6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spans="1:6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spans="1:6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spans="1:6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spans="1:6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spans="1:6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spans="1:6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spans="1:6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spans="1:6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spans="1:6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spans="1:6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spans="1:6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spans="1:6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spans="1:6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spans="1:6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spans="1:6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spans="1:6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spans="1:6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spans="1:6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spans="1:6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spans="1:6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spans="1:6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spans="1:6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spans="1:6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spans="1:6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spans="1:6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spans="1:6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spans="1:6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spans="1:6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spans="1:6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spans="1:6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spans="1:6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spans="1:6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spans="1:6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spans="1:6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spans="1:6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spans="1:6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spans="1:6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spans="1:6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spans="1:6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spans="1:6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spans="1:6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spans="1:6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spans="1:6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spans="1:6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spans="1:6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spans="1:6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spans="1:6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spans="1:6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spans="1:6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spans="1:6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spans="1:6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spans="1:6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spans="1:6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spans="1:6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spans="1:6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spans="1:6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spans="1:6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spans="1:6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spans="1:6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spans="1:6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spans="1:6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spans="1:6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spans="1:6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spans="1:6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spans="1:6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spans="1:6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spans="1:6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spans="1:6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spans="1:6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spans="1:6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spans="1:6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spans="1:6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spans="1:6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spans="1:6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spans="1:6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spans="1:6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spans="1:6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spans="1:6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spans="1:6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spans="1:6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spans="1:6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spans="1:6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spans="1:6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spans="1:6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spans="1:6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spans="1:6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spans="1: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spans="1:6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spans="1:6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spans="1:6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spans="1:6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spans="1:6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spans="1:6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spans="1:6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spans="1:6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spans="1:6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spans="1:6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spans="1:6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spans="1:6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spans="1:6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spans="1:6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spans="1:6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spans="1:6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spans="1:6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spans="1:6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spans="1:6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spans="1:6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spans="1:6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spans="1:6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spans="1:6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</sheetData>
  <sheetProtection selectLockedCells="1"/>
  <autoFilter ref="C79:K135" xr:uid="{00000000-0009-0000-0000-00000C000000}"/>
  <mergeCells count="9">
    <mergeCell ref="E70:H70"/>
    <mergeCell ref="E72:H72"/>
    <mergeCell ref="L2:V2"/>
    <mergeCell ref="E7:H7"/>
    <mergeCell ref="E9:H9"/>
    <mergeCell ref="E18:H18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orientation="portrait" r:id="rId1"/>
  <headerFooter>
    <oddFooter>&amp;CStrana &amp;P z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0"/>
  <sheetViews>
    <sheetView showGridLines="0" workbookViewId="0"/>
  </sheetViews>
  <sheetFormatPr defaultColWidth="16.83203125" defaultRowHeight="15" customHeight="1"/>
  <cols>
    <col min="1" max="1" width="8.33203125" customWidth="1"/>
    <col min="2" max="2" width="1.6640625" customWidth="1"/>
    <col min="3" max="4" width="5" customWidth="1"/>
    <col min="5" max="5" width="11.6640625" customWidth="1"/>
    <col min="6" max="6" width="9.1640625" customWidth="1"/>
    <col min="7" max="7" width="5" customWidth="1"/>
    <col min="8" max="8" width="77.83203125" customWidth="1"/>
    <col min="9" max="10" width="20" customWidth="1"/>
    <col min="11" max="11" width="1.6640625" customWidth="1"/>
  </cols>
  <sheetData>
    <row r="1" spans="1:26" ht="3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.5" customHeight="1">
      <c r="A2" s="2"/>
      <c r="B2" s="135"/>
      <c r="C2" s="136"/>
      <c r="D2" s="136"/>
      <c r="E2" s="136"/>
      <c r="F2" s="136"/>
      <c r="G2" s="136"/>
      <c r="H2" s="136"/>
      <c r="I2" s="136"/>
      <c r="J2" s="136"/>
      <c r="K2" s="13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>
      <c r="A3" s="138"/>
      <c r="B3" s="139"/>
      <c r="C3" s="243" t="s">
        <v>242</v>
      </c>
      <c r="D3" s="211"/>
      <c r="E3" s="211"/>
      <c r="F3" s="211"/>
      <c r="G3" s="211"/>
      <c r="H3" s="211"/>
      <c r="I3" s="211"/>
      <c r="J3" s="211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spans="1:26" ht="25.5" customHeight="1">
      <c r="A4" s="2"/>
      <c r="B4" s="141"/>
      <c r="C4" s="250" t="s">
        <v>243</v>
      </c>
      <c r="D4" s="245"/>
      <c r="E4" s="245"/>
      <c r="F4" s="245"/>
      <c r="G4" s="245"/>
      <c r="H4" s="245"/>
      <c r="I4" s="245"/>
      <c r="J4" s="245"/>
      <c r="K4" s="14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.25" customHeight="1">
      <c r="A5" s="2"/>
      <c r="B5" s="141"/>
      <c r="C5" s="143"/>
      <c r="D5" s="143"/>
      <c r="E5" s="143"/>
      <c r="F5" s="143"/>
      <c r="G5" s="143"/>
      <c r="H5" s="143"/>
      <c r="I5" s="143"/>
      <c r="J5" s="143"/>
      <c r="K5" s="14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"/>
      <c r="B6" s="141"/>
      <c r="C6" s="246" t="s">
        <v>244</v>
      </c>
      <c r="D6" s="211"/>
      <c r="E6" s="211"/>
      <c r="F6" s="211"/>
      <c r="G6" s="211"/>
      <c r="H6" s="211"/>
      <c r="I6" s="211"/>
      <c r="J6" s="211"/>
      <c r="K6" s="14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2"/>
      <c r="B7" s="145"/>
      <c r="C7" s="246" t="s">
        <v>245</v>
      </c>
      <c r="D7" s="211"/>
      <c r="E7" s="211"/>
      <c r="F7" s="211"/>
      <c r="G7" s="211"/>
      <c r="H7" s="211"/>
      <c r="I7" s="211"/>
      <c r="J7" s="211"/>
      <c r="K7" s="14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/>
      <c r="B8" s="145"/>
      <c r="C8" s="144"/>
      <c r="D8" s="144"/>
      <c r="E8" s="144"/>
      <c r="F8" s="144"/>
      <c r="G8" s="144"/>
      <c r="H8" s="144"/>
      <c r="I8" s="144"/>
      <c r="J8" s="144"/>
      <c r="K8" s="14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145"/>
      <c r="C9" s="246" t="s">
        <v>246</v>
      </c>
      <c r="D9" s="211"/>
      <c r="E9" s="211"/>
      <c r="F9" s="211"/>
      <c r="G9" s="211"/>
      <c r="H9" s="211"/>
      <c r="I9" s="211"/>
      <c r="J9" s="211"/>
      <c r="K9" s="14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145"/>
      <c r="C10" s="144"/>
      <c r="D10" s="246" t="s">
        <v>247</v>
      </c>
      <c r="E10" s="211"/>
      <c r="F10" s="211"/>
      <c r="G10" s="211"/>
      <c r="H10" s="211"/>
      <c r="I10" s="211"/>
      <c r="J10" s="211"/>
      <c r="K10" s="14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"/>
      <c r="B11" s="145"/>
      <c r="C11" s="78"/>
      <c r="D11" s="246" t="s">
        <v>248</v>
      </c>
      <c r="E11" s="211"/>
      <c r="F11" s="211"/>
      <c r="G11" s="211"/>
      <c r="H11" s="211"/>
      <c r="I11" s="211"/>
      <c r="J11" s="211"/>
      <c r="K11" s="14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"/>
      <c r="B12" s="145"/>
      <c r="C12" s="78"/>
      <c r="D12" s="144"/>
      <c r="E12" s="144"/>
      <c r="F12" s="144"/>
      <c r="G12" s="144"/>
      <c r="H12" s="144"/>
      <c r="I12" s="144"/>
      <c r="J12" s="144"/>
      <c r="K12" s="14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"/>
      <c r="B13" s="145"/>
      <c r="C13" s="78"/>
      <c r="D13" s="3" t="s">
        <v>249</v>
      </c>
      <c r="E13" s="144"/>
      <c r="F13" s="144"/>
      <c r="G13" s="144"/>
      <c r="H13" s="144"/>
      <c r="I13" s="144"/>
      <c r="J13" s="144"/>
      <c r="K13" s="14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2"/>
      <c r="B14" s="145"/>
      <c r="C14" s="78"/>
      <c r="D14" s="78"/>
      <c r="E14" s="78"/>
      <c r="F14" s="78"/>
      <c r="G14" s="78"/>
      <c r="H14" s="78"/>
      <c r="I14" s="78"/>
      <c r="J14" s="78"/>
      <c r="K14" s="14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145"/>
      <c r="C15" s="78"/>
      <c r="D15" s="246" t="s">
        <v>250</v>
      </c>
      <c r="E15" s="211"/>
      <c r="F15" s="211"/>
      <c r="G15" s="211"/>
      <c r="H15" s="211"/>
      <c r="I15" s="211"/>
      <c r="J15" s="211"/>
      <c r="K15" s="14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145"/>
      <c r="C16" s="78"/>
      <c r="D16" s="246" t="s">
        <v>251</v>
      </c>
      <c r="E16" s="211"/>
      <c r="F16" s="211"/>
      <c r="G16" s="211"/>
      <c r="H16" s="211"/>
      <c r="I16" s="211"/>
      <c r="J16" s="211"/>
      <c r="K16" s="14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"/>
      <c r="B17" s="145"/>
      <c r="C17" s="78"/>
      <c r="D17" s="246" t="s">
        <v>252</v>
      </c>
      <c r="E17" s="211"/>
      <c r="F17" s="211"/>
      <c r="G17" s="211"/>
      <c r="H17" s="211"/>
      <c r="I17" s="211"/>
      <c r="J17" s="211"/>
      <c r="K17" s="14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"/>
      <c r="B18" s="145"/>
      <c r="C18" s="78"/>
      <c r="D18" s="78"/>
      <c r="E18" s="19" t="s">
        <v>84</v>
      </c>
      <c r="F18" s="246" t="s">
        <v>253</v>
      </c>
      <c r="G18" s="211"/>
      <c r="H18" s="211"/>
      <c r="I18" s="211"/>
      <c r="J18" s="211"/>
      <c r="K18" s="14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"/>
      <c r="B19" s="145"/>
      <c r="C19" s="78"/>
      <c r="D19" s="78"/>
      <c r="E19" s="19" t="s">
        <v>254</v>
      </c>
      <c r="F19" s="246" t="s">
        <v>255</v>
      </c>
      <c r="G19" s="211"/>
      <c r="H19" s="211"/>
      <c r="I19" s="211"/>
      <c r="J19" s="211"/>
      <c r="K19" s="14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"/>
      <c r="B20" s="145"/>
      <c r="C20" s="78"/>
      <c r="D20" s="78"/>
      <c r="E20" s="19" t="s">
        <v>256</v>
      </c>
      <c r="F20" s="246" t="s">
        <v>257</v>
      </c>
      <c r="G20" s="211"/>
      <c r="H20" s="211"/>
      <c r="I20" s="211"/>
      <c r="J20" s="211"/>
      <c r="K20" s="14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"/>
      <c r="B21" s="145"/>
      <c r="C21" s="78"/>
      <c r="D21" s="78"/>
      <c r="E21" s="19" t="s">
        <v>258</v>
      </c>
      <c r="F21" s="246" t="s">
        <v>259</v>
      </c>
      <c r="G21" s="211"/>
      <c r="H21" s="211"/>
      <c r="I21" s="211"/>
      <c r="J21" s="211"/>
      <c r="K21" s="14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"/>
      <c r="B22" s="145"/>
      <c r="C22" s="78"/>
      <c r="D22" s="78"/>
      <c r="E22" s="19" t="s">
        <v>260</v>
      </c>
      <c r="F22" s="246" t="s">
        <v>261</v>
      </c>
      <c r="G22" s="211"/>
      <c r="H22" s="211"/>
      <c r="I22" s="211"/>
      <c r="J22" s="211"/>
      <c r="K22" s="14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"/>
      <c r="B23" s="145"/>
      <c r="C23" s="78"/>
      <c r="D23" s="78"/>
      <c r="E23" s="19" t="s">
        <v>262</v>
      </c>
      <c r="F23" s="246" t="s">
        <v>263</v>
      </c>
      <c r="G23" s="211"/>
      <c r="H23" s="211"/>
      <c r="I23" s="211"/>
      <c r="J23" s="211"/>
      <c r="K23" s="14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145"/>
      <c r="C24" s="78"/>
      <c r="D24" s="78"/>
      <c r="E24" s="78"/>
      <c r="F24" s="78"/>
      <c r="G24" s="78"/>
      <c r="H24" s="78"/>
      <c r="I24" s="78"/>
      <c r="J24" s="78"/>
      <c r="K24" s="14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"/>
      <c r="B25" s="145"/>
      <c r="C25" s="246" t="s">
        <v>264</v>
      </c>
      <c r="D25" s="211"/>
      <c r="E25" s="211"/>
      <c r="F25" s="211"/>
      <c r="G25" s="211"/>
      <c r="H25" s="211"/>
      <c r="I25" s="211"/>
      <c r="J25" s="211"/>
      <c r="K25" s="14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"/>
      <c r="B26" s="145"/>
      <c r="C26" s="246" t="s">
        <v>265</v>
      </c>
      <c r="D26" s="211"/>
      <c r="E26" s="211"/>
      <c r="F26" s="211"/>
      <c r="G26" s="211"/>
      <c r="H26" s="211"/>
      <c r="I26" s="211"/>
      <c r="J26" s="211"/>
      <c r="K26" s="14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"/>
      <c r="B27" s="145"/>
      <c r="C27" s="144"/>
      <c r="D27" s="246" t="s">
        <v>266</v>
      </c>
      <c r="E27" s="211"/>
      <c r="F27" s="211"/>
      <c r="G27" s="211"/>
      <c r="H27" s="211"/>
      <c r="I27" s="211"/>
      <c r="J27" s="211"/>
      <c r="K27" s="14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"/>
      <c r="B28" s="145"/>
      <c r="C28" s="78"/>
      <c r="D28" s="246" t="s">
        <v>267</v>
      </c>
      <c r="E28" s="211"/>
      <c r="F28" s="211"/>
      <c r="G28" s="211"/>
      <c r="H28" s="211"/>
      <c r="I28" s="211"/>
      <c r="J28" s="211"/>
      <c r="K28" s="14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145"/>
      <c r="C29" s="78"/>
      <c r="D29" s="78"/>
      <c r="E29" s="78"/>
      <c r="F29" s="78"/>
      <c r="G29" s="78"/>
      <c r="H29" s="78"/>
      <c r="I29" s="78"/>
      <c r="J29" s="78"/>
      <c r="K29" s="14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"/>
      <c r="B30" s="145"/>
      <c r="C30" s="78"/>
      <c r="D30" s="246" t="s">
        <v>268</v>
      </c>
      <c r="E30" s="211"/>
      <c r="F30" s="211"/>
      <c r="G30" s="211"/>
      <c r="H30" s="211"/>
      <c r="I30" s="211"/>
      <c r="J30" s="211"/>
      <c r="K30" s="14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"/>
      <c r="B31" s="145"/>
      <c r="C31" s="78"/>
      <c r="D31" s="246" t="s">
        <v>269</v>
      </c>
      <c r="E31" s="211"/>
      <c r="F31" s="211"/>
      <c r="G31" s="211"/>
      <c r="H31" s="211"/>
      <c r="I31" s="211"/>
      <c r="J31" s="211"/>
      <c r="K31" s="14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145"/>
      <c r="C32" s="78"/>
      <c r="D32" s="78"/>
      <c r="E32" s="78"/>
      <c r="F32" s="78"/>
      <c r="G32" s="78"/>
      <c r="H32" s="78"/>
      <c r="I32" s="78"/>
      <c r="J32" s="78"/>
      <c r="K32" s="1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"/>
      <c r="B33" s="145"/>
      <c r="C33" s="78"/>
      <c r="D33" s="246" t="s">
        <v>270</v>
      </c>
      <c r="E33" s="211"/>
      <c r="F33" s="211"/>
      <c r="G33" s="211"/>
      <c r="H33" s="211"/>
      <c r="I33" s="211"/>
      <c r="J33" s="211"/>
      <c r="K33" s="14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"/>
      <c r="B34" s="145"/>
      <c r="C34" s="78"/>
      <c r="D34" s="246" t="s">
        <v>271</v>
      </c>
      <c r="E34" s="211"/>
      <c r="F34" s="211"/>
      <c r="G34" s="211"/>
      <c r="H34" s="211"/>
      <c r="I34" s="211"/>
      <c r="J34" s="211"/>
      <c r="K34" s="14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"/>
      <c r="B35" s="145"/>
      <c r="C35" s="78"/>
      <c r="D35" s="246" t="s">
        <v>272</v>
      </c>
      <c r="E35" s="211"/>
      <c r="F35" s="211"/>
      <c r="G35" s="211"/>
      <c r="H35" s="211"/>
      <c r="I35" s="211"/>
      <c r="J35" s="211"/>
      <c r="K35" s="14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"/>
      <c r="B36" s="145"/>
      <c r="C36" s="78"/>
      <c r="D36" s="144"/>
      <c r="E36" s="3" t="s">
        <v>131</v>
      </c>
      <c r="F36" s="144"/>
      <c r="G36" s="246" t="s">
        <v>273</v>
      </c>
      <c r="H36" s="211"/>
      <c r="I36" s="211"/>
      <c r="J36" s="211"/>
      <c r="K36" s="14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>
      <c r="A37" s="2"/>
      <c r="B37" s="145"/>
      <c r="C37" s="78"/>
      <c r="D37" s="144"/>
      <c r="E37" s="3" t="s">
        <v>274</v>
      </c>
      <c r="F37" s="144"/>
      <c r="G37" s="246" t="s">
        <v>275</v>
      </c>
      <c r="H37" s="211"/>
      <c r="I37" s="211"/>
      <c r="J37" s="211"/>
      <c r="K37" s="14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"/>
      <c r="B38" s="145"/>
      <c r="C38" s="78"/>
      <c r="D38" s="144"/>
      <c r="E38" s="3" t="s">
        <v>59</v>
      </c>
      <c r="F38" s="144"/>
      <c r="G38" s="246" t="s">
        <v>276</v>
      </c>
      <c r="H38" s="211"/>
      <c r="I38" s="211"/>
      <c r="J38" s="211"/>
      <c r="K38" s="14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"/>
      <c r="B39" s="145"/>
      <c r="C39" s="78"/>
      <c r="D39" s="144"/>
      <c r="E39" s="3" t="s">
        <v>60</v>
      </c>
      <c r="F39" s="144"/>
      <c r="G39" s="246" t="s">
        <v>277</v>
      </c>
      <c r="H39" s="211"/>
      <c r="I39" s="211"/>
      <c r="J39" s="211"/>
      <c r="K39" s="14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2"/>
      <c r="B40" s="145"/>
      <c r="C40" s="78"/>
      <c r="D40" s="144"/>
      <c r="E40" s="3" t="s">
        <v>132</v>
      </c>
      <c r="F40" s="144"/>
      <c r="G40" s="246" t="s">
        <v>278</v>
      </c>
      <c r="H40" s="211"/>
      <c r="I40" s="211"/>
      <c r="J40" s="211"/>
      <c r="K40" s="14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"/>
      <c r="B41" s="145"/>
      <c r="C41" s="78"/>
      <c r="D41" s="144"/>
      <c r="E41" s="3" t="s">
        <v>133</v>
      </c>
      <c r="F41" s="144"/>
      <c r="G41" s="246" t="s">
        <v>279</v>
      </c>
      <c r="H41" s="211"/>
      <c r="I41" s="211"/>
      <c r="J41" s="211"/>
      <c r="K41" s="14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2"/>
      <c r="B42" s="145"/>
      <c r="C42" s="78"/>
      <c r="D42" s="144"/>
      <c r="E42" s="3" t="s">
        <v>280</v>
      </c>
      <c r="F42" s="144"/>
      <c r="G42" s="246" t="s">
        <v>281</v>
      </c>
      <c r="H42" s="211"/>
      <c r="I42" s="211"/>
      <c r="J42" s="211"/>
      <c r="K42" s="14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2"/>
      <c r="B43" s="145"/>
      <c r="C43" s="78"/>
      <c r="D43" s="144"/>
      <c r="E43" s="3"/>
      <c r="F43" s="144"/>
      <c r="G43" s="246" t="s">
        <v>282</v>
      </c>
      <c r="H43" s="211"/>
      <c r="I43" s="211"/>
      <c r="J43" s="211"/>
      <c r="K43" s="14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2"/>
      <c r="B44" s="145"/>
      <c r="C44" s="78"/>
      <c r="D44" s="144"/>
      <c r="E44" s="3" t="s">
        <v>283</v>
      </c>
      <c r="F44" s="144"/>
      <c r="G44" s="246" t="s">
        <v>284</v>
      </c>
      <c r="H44" s="211"/>
      <c r="I44" s="211"/>
      <c r="J44" s="211"/>
      <c r="K44" s="14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2"/>
      <c r="B45" s="145"/>
      <c r="C45" s="78"/>
      <c r="D45" s="144"/>
      <c r="E45" s="3" t="s">
        <v>135</v>
      </c>
      <c r="F45" s="144"/>
      <c r="G45" s="246" t="s">
        <v>285</v>
      </c>
      <c r="H45" s="211"/>
      <c r="I45" s="211"/>
      <c r="J45" s="211"/>
      <c r="K45" s="14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145"/>
      <c r="C46" s="78"/>
      <c r="D46" s="144"/>
      <c r="E46" s="144"/>
      <c r="F46" s="144"/>
      <c r="G46" s="144"/>
      <c r="H46" s="144"/>
      <c r="I46" s="144"/>
      <c r="J46" s="144"/>
      <c r="K46" s="14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2"/>
      <c r="B47" s="145"/>
      <c r="C47" s="78"/>
      <c r="D47" s="246" t="s">
        <v>286</v>
      </c>
      <c r="E47" s="211"/>
      <c r="F47" s="211"/>
      <c r="G47" s="211"/>
      <c r="H47" s="211"/>
      <c r="I47" s="211"/>
      <c r="J47" s="211"/>
      <c r="K47" s="14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2"/>
      <c r="B48" s="145"/>
      <c r="C48" s="78"/>
      <c r="D48" s="78"/>
      <c r="E48" s="246" t="s">
        <v>287</v>
      </c>
      <c r="F48" s="211"/>
      <c r="G48" s="211"/>
      <c r="H48" s="211"/>
      <c r="I48" s="211"/>
      <c r="J48" s="211"/>
      <c r="K48" s="14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2"/>
      <c r="B49" s="145"/>
      <c r="C49" s="78"/>
      <c r="D49" s="78"/>
      <c r="E49" s="246" t="s">
        <v>288</v>
      </c>
      <c r="F49" s="211"/>
      <c r="G49" s="211"/>
      <c r="H49" s="211"/>
      <c r="I49" s="211"/>
      <c r="J49" s="211"/>
      <c r="K49" s="14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2"/>
      <c r="B50" s="145"/>
      <c r="C50" s="78"/>
      <c r="D50" s="78"/>
      <c r="E50" s="246" t="s">
        <v>289</v>
      </c>
      <c r="F50" s="211"/>
      <c r="G50" s="211"/>
      <c r="H50" s="211"/>
      <c r="I50" s="211"/>
      <c r="J50" s="211"/>
      <c r="K50" s="14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2"/>
      <c r="B51" s="145"/>
      <c r="C51" s="78"/>
      <c r="D51" s="246" t="s">
        <v>290</v>
      </c>
      <c r="E51" s="211"/>
      <c r="F51" s="211"/>
      <c r="G51" s="211"/>
      <c r="H51" s="211"/>
      <c r="I51" s="211"/>
      <c r="J51" s="211"/>
      <c r="K51" s="14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>
      <c r="A52" s="2"/>
      <c r="B52" s="141"/>
      <c r="C52" s="250" t="s">
        <v>291</v>
      </c>
      <c r="D52" s="245"/>
      <c r="E52" s="245"/>
      <c r="F52" s="245"/>
      <c r="G52" s="245"/>
      <c r="H52" s="245"/>
      <c r="I52" s="245"/>
      <c r="J52" s="245"/>
      <c r="K52" s="14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.25" customHeight="1">
      <c r="A53" s="2"/>
      <c r="B53" s="141"/>
      <c r="C53" s="143"/>
      <c r="D53" s="143"/>
      <c r="E53" s="143"/>
      <c r="F53" s="143"/>
      <c r="G53" s="143"/>
      <c r="H53" s="143"/>
      <c r="I53" s="143"/>
      <c r="J53" s="143"/>
      <c r="K53" s="14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2"/>
      <c r="B54" s="141"/>
      <c r="C54" s="246" t="s">
        <v>292</v>
      </c>
      <c r="D54" s="211"/>
      <c r="E54" s="211"/>
      <c r="F54" s="211"/>
      <c r="G54" s="211"/>
      <c r="H54" s="211"/>
      <c r="I54" s="211"/>
      <c r="J54" s="211"/>
      <c r="K54" s="14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2"/>
      <c r="B55" s="141"/>
      <c r="C55" s="246" t="s">
        <v>293</v>
      </c>
      <c r="D55" s="211"/>
      <c r="E55" s="211"/>
      <c r="F55" s="211"/>
      <c r="G55" s="211"/>
      <c r="H55" s="211"/>
      <c r="I55" s="211"/>
      <c r="J55" s="211"/>
      <c r="K55" s="14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141"/>
      <c r="C56" s="144"/>
      <c r="D56" s="144"/>
      <c r="E56" s="144"/>
      <c r="F56" s="144"/>
      <c r="G56" s="144"/>
      <c r="H56" s="144"/>
      <c r="I56" s="144"/>
      <c r="J56" s="144"/>
      <c r="K56" s="14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"/>
      <c r="B57" s="141"/>
      <c r="C57" s="246" t="s">
        <v>294</v>
      </c>
      <c r="D57" s="211"/>
      <c r="E57" s="211"/>
      <c r="F57" s="211"/>
      <c r="G57" s="211"/>
      <c r="H57" s="211"/>
      <c r="I57" s="211"/>
      <c r="J57" s="211"/>
      <c r="K57" s="14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2"/>
      <c r="B58" s="141"/>
      <c r="C58" s="78"/>
      <c r="D58" s="246" t="s">
        <v>295</v>
      </c>
      <c r="E58" s="211"/>
      <c r="F58" s="211"/>
      <c r="G58" s="211"/>
      <c r="H58" s="211"/>
      <c r="I58" s="211"/>
      <c r="J58" s="211"/>
      <c r="K58" s="14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2"/>
      <c r="B59" s="141"/>
      <c r="C59" s="78"/>
      <c r="D59" s="246" t="s">
        <v>296</v>
      </c>
      <c r="E59" s="211"/>
      <c r="F59" s="211"/>
      <c r="G59" s="211"/>
      <c r="H59" s="211"/>
      <c r="I59" s="211"/>
      <c r="J59" s="211"/>
      <c r="K59" s="14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2"/>
      <c r="B60" s="141"/>
      <c r="C60" s="78"/>
      <c r="D60" s="246" t="s">
        <v>297</v>
      </c>
      <c r="E60" s="211"/>
      <c r="F60" s="211"/>
      <c r="G60" s="211"/>
      <c r="H60" s="211"/>
      <c r="I60" s="211"/>
      <c r="J60" s="211"/>
      <c r="K60" s="14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2"/>
      <c r="B61" s="141"/>
      <c r="C61" s="78"/>
      <c r="D61" s="246" t="s">
        <v>298</v>
      </c>
      <c r="E61" s="211"/>
      <c r="F61" s="211"/>
      <c r="G61" s="211"/>
      <c r="H61" s="211"/>
      <c r="I61" s="211"/>
      <c r="J61" s="211"/>
      <c r="K61" s="14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2"/>
      <c r="B62" s="141"/>
      <c r="C62" s="78"/>
      <c r="D62" s="247" t="s">
        <v>299</v>
      </c>
      <c r="E62" s="211"/>
      <c r="F62" s="211"/>
      <c r="G62" s="211"/>
      <c r="H62" s="211"/>
      <c r="I62" s="211"/>
      <c r="J62" s="211"/>
      <c r="K62" s="14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2"/>
      <c r="B63" s="141"/>
      <c r="C63" s="78"/>
      <c r="D63" s="246" t="s">
        <v>300</v>
      </c>
      <c r="E63" s="211"/>
      <c r="F63" s="211"/>
      <c r="G63" s="211"/>
      <c r="H63" s="211"/>
      <c r="I63" s="211"/>
      <c r="J63" s="211"/>
      <c r="K63" s="14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141"/>
      <c r="C64" s="78"/>
      <c r="D64" s="78"/>
      <c r="E64" s="146"/>
      <c r="F64" s="78"/>
      <c r="G64" s="78"/>
      <c r="H64" s="78"/>
      <c r="I64" s="78"/>
      <c r="J64" s="78"/>
      <c r="K64" s="14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2"/>
      <c r="B65" s="141"/>
      <c r="C65" s="78"/>
      <c r="D65" s="246" t="s">
        <v>301</v>
      </c>
      <c r="E65" s="211"/>
      <c r="F65" s="211"/>
      <c r="G65" s="211"/>
      <c r="H65" s="211"/>
      <c r="I65" s="211"/>
      <c r="J65" s="211"/>
      <c r="K65" s="14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2"/>
      <c r="B66" s="141"/>
      <c r="C66" s="78"/>
      <c r="D66" s="247" t="s">
        <v>302</v>
      </c>
      <c r="E66" s="211"/>
      <c r="F66" s="211"/>
      <c r="G66" s="211"/>
      <c r="H66" s="211"/>
      <c r="I66" s="211"/>
      <c r="J66" s="211"/>
      <c r="K66" s="14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2"/>
      <c r="B67" s="141"/>
      <c r="C67" s="78"/>
      <c r="D67" s="246" t="s">
        <v>303</v>
      </c>
      <c r="E67" s="211"/>
      <c r="F67" s="211"/>
      <c r="G67" s="211"/>
      <c r="H67" s="211"/>
      <c r="I67" s="211"/>
      <c r="J67" s="211"/>
      <c r="K67" s="14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2"/>
      <c r="B68" s="141"/>
      <c r="C68" s="78"/>
      <c r="D68" s="246" t="s">
        <v>304</v>
      </c>
      <c r="E68" s="211"/>
      <c r="F68" s="211"/>
      <c r="G68" s="211"/>
      <c r="H68" s="211"/>
      <c r="I68" s="211"/>
      <c r="J68" s="211"/>
      <c r="K68" s="14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2"/>
      <c r="B69" s="141"/>
      <c r="C69" s="78"/>
      <c r="D69" s="246" t="s">
        <v>305</v>
      </c>
      <c r="E69" s="211"/>
      <c r="F69" s="211"/>
      <c r="G69" s="211"/>
      <c r="H69" s="211"/>
      <c r="I69" s="211"/>
      <c r="J69" s="211"/>
      <c r="K69" s="14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2"/>
      <c r="B70" s="141"/>
      <c r="C70" s="78"/>
      <c r="D70" s="246" t="s">
        <v>306</v>
      </c>
      <c r="E70" s="211"/>
      <c r="F70" s="211"/>
      <c r="G70" s="211"/>
      <c r="H70" s="211"/>
      <c r="I70" s="211"/>
      <c r="J70" s="211"/>
      <c r="K70" s="14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147"/>
      <c r="C71" s="148"/>
      <c r="D71" s="148"/>
      <c r="E71" s="148"/>
      <c r="F71" s="148"/>
      <c r="G71" s="148"/>
      <c r="H71" s="148"/>
      <c r="I71" s="148"/>
      <c r="J71" s="148"/>
      <c r="K71" s="149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7.5" customHeight="1">
      <c r="A74" s="2"/>
      <c r="B74" s="151"/>
      <c r="C74" s="152"/>
      <c r="D74" s="152"/>
      <c r="E74" s="152"/>
      <c r="F74" s="152"/>
      <c r="G74" s="152"/>
      <c r="H74" s="152"/>
      <c r="I74" s="152"/>
      <c r="J74" s="152"/>
      <c r="K74" s="15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5" customHeight="1">
      <c r="A75" s="2"/>
      <c r="B75" s="154"/>
      <c r="C75" s="242" t="s">
        <v>307</v>
      </c>
      <c r="D75" s="211"/>
      <c r="E75" s="211"/>
      <c r="F75" s="211"/>
      <c r="G75" s="211"/>
      <c r="H75" s="211"/>
      <c r="I75" s="211"/>
      <c r="J75" s="211"/>
      <c r="K75" s="15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154"/>
      <c r="C76" s="156" t="s">
        <v>308</v>
      </c>
      <c r="D76" s="156"/>
      <c r="E76" s="156"/>
      <c r="F76" s="156" t="s">
        <v>309</v>
      </c>
      <c r="G76" s="157"/>
      <c r="H76" s="156" t="s">
        <v>60</v>
      </c>
      <c r="I76" s="156" t="s">
        <v>63</v>
      </c>
      <c r="J76" s="156" t="s">
        <v>310</v>
      </c>
      <c r="K76" s="15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154"/>
      <c r="C77" s="158" t="s">
        <v>311</v>
      </c>
      <c r="D77" s="158"/>
      <c r="E77" s="158"/>
      <c r="F77" s="159" t="s">
        <v>312</v>
      </c>
      <c r="G77" s="160"/>
      <c r="H77" s="158"/>
      <c r="I77" s="158"/>
      <c r="J77" s="158" t="s">
        <v>313</v>
      </c>
      <c r="K77" s="15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.25" customHeight="1">
      <c r="A78" s="2"/>
      <c r="B78" s="154"/>
      <c r="C78" s="161"/>
      <c r="D78" s="161"/>
      <c r="E78" s="161"/>
      <c r="F78" s="161"/>
      <c r="G78" s="162"/>
      <c r="H78" s="161"/>
      <c r="I78" s="161"/>
      <c r="J78" s="161"/>
      <c r="K78" s="15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2"/>
      <c r="B79" s="154"/>
      <c r="C79" s="3" t="s">
        <v>59</v>
      </c>
      <c r="D79" s="163"/>
      <c r="E79" s="163"/>
      <c r="F79" s="138" t="s">
        <v>314</v>
      </c>
      <c r="G79" s="3"/>
      <c r="H79" s="3" t="s">
        <v>315</v>
      </c>
      <c r="I79" s="3" t="s">
        <v>316</v>
      </c>
      <c r="J79" s="3">
        <v>20</v>
      </c>
      <c r="K79" s="15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2"/>
      <c r="B80" s="154"/>
      <c r="C80" s="3" t="s">
        <v>317</v>
      </c>
      <c r="D80" s="3"/>
      <c r="E80" s="3"/>
      <c r="F80" s="138" t="s">
        <v>314</v>
      </c>
      <c r="G80" s="3"/>
      <c r="H80" s="3" t="s">
        <v>318</v>
      </c>
      <c r="I80" s="3" t="s">
        <v>316</v>
      </c>
      <c r="J80" s="3">
        <v>120</v>
      </c>
      <c r="K80" s="15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2"/>
      <c r="B81" s="164"/>
      <c r="C81" s="3" t="s">
        <v>319</v>
      </c>
      <c r="D81" s="3"/>
      <c r="E81" s="3"/>
      <c r="F81" s="138" t="s">
        <v>320</v>
      </c>
      <c r="G81" s="3"/>
      <c r="H81" s="3" t="s">
        <v>321</v>
      </c>
      <c r="I81" s="3" t="s">
        <v>316</v>
      </c>
      <c r="J81" s="3">
        <v>50</v>
      </c>
      <c r="K81" s="15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2"/>
      <c r="B82" s="164"/>
      <c r="C82" s="3" t="s">
        <v>322</v>
      </c>
      <c r="D82" s="3"/>
      <c r="E82" s="3"/>
      <c r="F82" s="138" t="s">
        <v>314</v>
      </c>
      <c r="G82" s="3"/>
      <c r="H82" s="3" t="s">
        <v>323</v>
      </c>
      <c r="I82" s="3" t="s">
        <v>324</v>
      </c>
      <c r="J82" s="3"/>
      <c r="K82" s="15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2"/>
      <c r="B83" s="164"/>
      <c r="C83" s="3" t="s">
        <v>325</v>
      </c>
      <c r="D83" s="3"/>
      <c r="E83" s="3"/>
      <c r="F83" s="138" t="s">
        <v>320</v>
      </c>
      <c r="G83" s="3"/>
      <c r="H83" s="3" t="s">
        <v>326</v>
      </c>
      <c r="I83" s="3" t="s">
        <v>316</v>
      </c>
      <c r="J83" s="3">
        <v>15</v>
      </c>
      <c r="K83" s="15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2"/>
      <c r="B84" s="164"/>
      <c r="C84" s="3" t="s">
        <v>327</v>
      </c>
      <c r="D84" s="3"/>
      <c r="E84" s="3"/>
      <c r="F84" s="138" t="s">
        <v>320</v>
      </c>
      <c r="G84" s="3"/>
      <c r="H84" s="3" t="s">
        <v>328</v>
      </c>
      <c r="I84" s="3" t="s">
        <v>316</v>
      </c>
      <c r="J84" s="3">
        <v>15</v>
      </c>
      <c r="K84" s="15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2"/>
      <c r="B85" s="164"/>
      <c r="C85" s="3" t="s">
        <v>329</v>
      </c>
      <c r="D85" s="3"/>
      <c r="E85" s="3"/>
      <c r="F85" s="138" t="s">
        <v>320</v>
      </c>
      <c r="G85" s="3"/>
      <c r="H85" s="3" t="s">
        <v>330</v>
      </c>
      <c r="I85" s="3" t="s">
        <v>316</v>
      </c>
      <c r="J85" s="3">
        <v>20</v>
      </c>
      <c r="K85" s="15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2"/>
      <c r="B86" s="164"/>
      <c r="C86" s="3" t="s">
        <v>331</v>
      </c>
      <c r="D86" s="3"/>
      <c r="E86" s="3"/>
      <c r="F86" s="138" t="s">
        <v>320</v>
      </c>
      <c r="G86" s="3"/>
      <c r="H86" s="3" t="s">
        <v>332</v>
      </c>
      <c r="I86" s="3" t="s">
        <v>316</v>
      </c>
      <c r="J86" s="3">
        <v>20</v>
      </c>
      <c r="K86" s="15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2"/>
      <c r="B87" s="164"/>
      <c r="C87" s="3" t="s">
        <v>333</v>
      </c>
      <c r="D87" s="3"/>
      <c r="E87" s="3"/>
      <c r="F87" s="138" t="s">
        <v>320</v>
      </c>
      <c r="G87" s="3"/>
      <c r="H87" s="3" t="s">
        <v>334</v>
      </c>
      <c r="I87" s="3" t="s">
        <v>316</v>
      </c>
      <c r="J87" s="3">
        <v>50</v>
      </c>
      <c r="K87" s="15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2"/>
      <c r="B88" s="164"/>
      <c r="C88" s="3" t="s">
        <v>335</v>
      </c>
      <c r="D88" s="3"/>
      <c r="E88" s="3"/>
      <c r="F88" s="138" t="s">
        <v>320</v>
      </c>
      <c r="G88" s="3"/>
      <c r="H88" s="3" t="s">
        <v>336</v>
      </c>
      <c r="I88" s="3" t="s">
        <v>316</v>
      </c>
      <c r="J88" s="3">
        <v>20</v>
      </c>
      <c r="K88" s="15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2"/>
      <c r="B89" s="164"/>
      <c r="C89" s="3" t="s">
        <v>337</v>
      </c>
      <c r="D89" s="3"/>
      <c r="E89" s="3"/>
      <c r="F89" s="138" t="s">
        <v>320</v>
      </c>
      <c r="G89" s="3"/>
      <c r="H89" s="3" t="s">
        <v>338</v>
      </c>
      <c r="I89" s="3" t="s">
        <v>316</v>
      </c>
      <c r="J89" s="3">
        <v>20</v>
      </c>
      <c r="K89" s="15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2"/>
      <c r="B90" s="164"/>
      <c r="C90" s="3" t="s">
        <v>339</v>
      </c>
      <c r="D90" s="3"/>
      <c r="E90" s="3"/>
      <c r="F90" s="138" t="s">
        <v>320</v>
      </c>
      <c r="G90" s="3"/>
      <c r="H90" s="3" t="s">
        <v>340</v>
      </c>
      <c r="I90" s="3" t="s">
        <v>316</v>
      </c>
      <c r="J90" s="3">
        <v>50</v>
      </c>
      <c r="K90" s="15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2"/>
      <c r="B91" s="164"/>
      <c r="C91" s="3" t="s">
        <v>341</v>
      </c>
      <c r="D91" s="3"/>
      <c r="E91" s="3"/>
      <c r="F91" s="138" t="s">
        <v>320</v>
      </c>
      <c r="G91" s="3"/>
      <c r="H91" s="3" t="s">
        <v>341</v>
      </c>
      <c r="I91" s="3" t="s">
        <v>316</v>
      </c>
      <c r="J91" s="3">
        <v>50</v>
      </c>
      <c r="K91" s="15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2"/>
      <c r="B92" s="164"/>
      <c r="C92" s="3" t="s">
        <v>342</v>
      </c>
      <c r="D92" s="3"/>
      <c r="E92" s="3"/>
      <c r="F92" s="138" t="s">
        <v>320</v>
      </c>
      <c r="G92" s="3"/>
      <c r="H92" s="3" t="s">
        <v>343</v>
      </c>
      <c r="I92" s="3" t="s">
        <v>316</v>
      </c>
      <c r="J92" s="3">
        <v>255</v>
      </c>
      <c r="K92" s="15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2"/>
      <c r="B93" s="164"/>
      <c r="C93" s="3" t="s">
        <v>344</v>
      </c>
      <c r="D93" s="3"/>
      <c r="E93" s="3"/>
      <c r="F93" s="138" t="s">
        <v>314</v>
      </c>
      <c r="G93" s="3"/>
      <c r="H93" s="3" t="s">
        <v>345</v>
      </c>
      <c r="I93" s="3" t="s">
        <v>346</v>
      </c>
      <c r="J93" s="3"/>
      <c r="K93" s="15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2"/>
      <c r="B94" s="164"/>
      <c r="C94" s="3" t="s">
        <v>347</v>
      </c>
      <c r="D94" s="3"/>
      <c r="E94" s="3"/>
      <c r="F94" s="138" t="s">
        <v>314</v>
      </c>
      <c r="G94" s="3"/>
      <c r="H94" s="3" t="s">
        <v>348</v>
      </c>
      <c r="I94" s="3" t="s">
        <v>349</v>
      </c>
      <c r="J94" s="3"/>
      <c r="K94" s="15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2"/>
      <c r="B95" s="164"/>
      <c r="C95" s="3" t="s">
        <v>350</v>
      </c>
      <c r="D95" s="3"/>
      <c r="E95" s="3"/>
      <c r="F95" s="138" t="s">
        <v>314</v>
      </c>
      <c r="G95" s="3"/>
      <c r="H95" s="3" t="s">
        <v>350</v>
      </c>
      <c r="I95" s="3" t="s">
        <v>349</v>
      </c>
      <c r="J95" s="3"/>
      <c r="K95" s="15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2"/>
      <c r="B96" s="164"/>
      <c r="C96" s="3" t="s">
        <v>44</v>
      </c>
      <c r="D96" s="3"/>
      <c r="E96" s="3"/>
      <c r="F96" s="138" t="s">
        <v>314</v>
      </c>
      <c r="G96" s="3"/>
      <c r="H96" s="3" t="s">
        <v>351</v>
      </c>
      <c r="I96" s="3" t="s">
        <v>349</v>
      </c>
      <c r="J96" s="3"/>
      <c r="K96" s="15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2"/>
      <c r="B97" s="164"/>
      <c r="C97" s="3" t="s">
        <v>54</v>
      </c>
      <c r="D97" s="3"/>
      <c r="E97" s="3"/>
      <c r="F97" s="138" t="s">
        <v>314</v>
      </c>
      <c r="G97" s="3"/>
      <c r="H97" s="3" t="s">
        <v>352</v>
      </c>
      <c r="I97" s="3" t="s">
        <v>349</v>
      </c>
      <c r="J97" s="3"/>
      <c r="K97" s="15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2"/>
      <c r="B98" s="165"/>
      <c r="C98" s="166"/>
      <c r="D98" s="166"/>
      <c r="E98" s="166"/>
      <c r="F98" s="166"/>
      <c r="G98" s="166"/>
      <c r="H98" s="166"/>
      <c r="I98" s="166"/>
      <c r="J98" s="166"/>
      <c r="K98" s="16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168"/>
      <c r="C99" s="169"/>
      <c r="D99" s="169"/>
      <c r="E99" s="169"/>
      <c r="F99" s="169"/>
      <c r="G99" s="169"/>
      <c r="H99" s="169"/>
      <c r="I99" s="169"/>
      <c r="J99" s="169"/>
      <c r="K99" s="16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7.5" customHeight="1">
      <c r="A101" s="2"/>
      <c r="B101" s="151"/>
      <c r="C101" s="152"/>
      <c r="D101" s="152"/>
      <c r="E101" s="152"/>
      <c r="F101" s="152"/>
      <c r="G101" s="152"/>
      <c r="H101" s="152"/>
      <c r="I101" s="152"/>
      <c r="J101" s="152"/>
      <c r="K101" s="15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5" customHeight="1">
      <c r="A102" s="2"/>
      <c r="B102" s="154"/>
      <c r="C102" s="242" t="s">
        <v>353</v>
      </c>
      <c r="D102" s="211"/>
      <c r="E102" s="211"/>
      <c r="F102" s="211"/>
      <c r="G102" s="211"/>
      <c r="H102" s="211"/>
      <c r="I102" s="211"/>
      <c r="J102" s="211"/>
      <c r="K102" s="15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154"/>
      <c r="C103" s="156" t="s">
        <v>308</v>
      </c>
      <c r="D103" s="156"/>
      <c r="E103" s="156"/>
      <c r="F103" s="156" t="s">
        <v>309</v>
      </c>
      <c r="G103" s="157"/>
      <c r="H103" s="156" t="s">
        <v>60</v>
      </c>
      <c r="I103" s="156" t="s">
        <v>63</v>
      </c>
      <c r="J103" s="156" t="s">
        <v>310</v>
      </c>
      <c r="K103" s="15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154"/>
      <c r="C104" s="158" t="s">
        <v>311</v>
      </c>
      <c r="D104" s="158"/>
      <c r="E104" s="158"/>
      <c r="F104" s="159" t="s">
        <v>312</v>
      </c>
      <c r="G104" s="160"/>
      <c r="H104" s="158"/>
      <c r="I104" s="158"/>
      <c r="J104" s="158" t="s">
        <v>313</v>
      </c>
      <c r="K104" s="15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.25" customHeight="1">
      <c r="A105" s="2"/>
      <c r="B105" s="154"/>
      <c r="C105" s="156"/>
      <c r="D105" s="156"/>
      <c r="E105" s="156"/>
      <c r="F105" s="156"/>
      <c r="G105" s="157"/>
      <c r="H105" s="156"/>
      <c r="I105" s="156"/>
      <c r="J105" s="156"/>
      <c r="K105" s="15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2"/>
      <c r="B106" s="154"/>
      <c r="C106" s="3" t="s">
        <v>59</v>
      </c>
      <c r="D106" s="163"/>
      <c r="E106" s="163"/>
      <c r="F106" s="138" t="s">
        <v>314</v>
      </c>
      <c r="G106" s="3"/>
      <c r="H106" s="3" t="s">
        <v>354</v>
      </c>
      <c r="I106" s="3" t="s">
        <v>316</v>
      </c>
      <c r="J106" s="3">
        <v>20</v>
      </c>
      <c r="K106" s="15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2"/>
      <c r="B107" s="154"/>
      <c r="C107" s="3" t="s">
        <v>317</v>
      </c>
      <c r="D107" s="3"/>
      <c r="E107" s="3"/>
      <c r="F107" s="138" t="s">
        <v>314</v>
      </c>
      <c r="G107" s="3"/>
      <c r="H107" s="3" t="s">
        <v>354</v>
      </c>
      <c r="I107" s="3" t="s">
        <v>316</v>
      </c>
      <c r="J107" s="3">
        <v>120</v>
      </c>
      <c r="K107" s="15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2"/>
      <c r="B108" s="164"/>
      <c r="C108" s="3" t="s">
        <v>319</v>
      </c>
      <c r="D108" s="3"/>
      <c r="E108" s="3"/>
      <c r="F108" s="138" t="s">
        <v>320</v>
      </c>
      <c r="G108" s="3"/>
      <c r="H108" s="3" t="s">
        <v>354</v>
      </c>
      <c r="I108" s="3" t="s">
        <v>316</v>
      </c>
      <c r="J108" s="3">
        <v>50</v>
      </c>
      <c r="K108" s="15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2"/>
      <c r="B109" s="164"/>
      <c r="C109" s="3" t="s">
        <v>322</v>
      </c>
      <c r="D109" s="3"/>
      <c r="E109" s="3"/>
      <c r="F109" s="138" t="s">
        <v>314</v>
      </c>
      <c r="G109" s="3"/>
      <c r="H109" s="3" t="s">
        <v>354</v>
      </c>
      <c r="I109" s="3" t="s">
        <v>324</v>
      </c>
      <c r="J109" s="3"/>
      <c r="K109" s="15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2"/>
      <c r="B110" s="164"/>
      <c r="C110" s="3" t="s">
        <v>333</v>
      </c>
      <c r="D110" s="3"/>
      <c r="E110" s="3"/>
      <c r="F110" s="138" t="s">
        <v>320</v>
      </c>
      <c r="G110" s="3"/>
      <c r="H110" s="3" t="s">
        <v>354</v>
      </c>
      <c r="I110" s="3" t="s">
        <v>316</v>
      </c>
      <c r="J110" s="3">
        <v>50</v>
      </c>
      <c r="K110" s="15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2"/>
      <c r="B111" s="164"/>
      <c r="C111" s="3" t="s">
        <v>341</v>
      </c>
      <c r="D111" s="3"/>
      <c r="E111" s="3"/>
      <c r="F111" s="138" t="s">
        <v>320</v>
      </c>
      <c r="G111" s="3"/>
      <c r="H111" s="3" t="s">
        <v>354</v>
      </c>
      <c r="I111" s="3" t="s">
        <v>316</v>
      </c>
      <c r="J111" s="3">
        <v>50</v>
      </c>
      <c r="K111" s="15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2"/>
      <c r="B112" s="164"/>
      <c r="C112" s="3" t="s">
        <v>339</v>
      </c>
      <c r="D112" s="3"/>
      <c r="E112" s="3"/>
      <c r="F112" s="138" t="s">
        <v>320</v>
      </c>
      <c r="G112" s="3"/>
      <c r="H112" s="3" t="s">
        <v>354</v>
      </c>
      <c r="I112" s="3" t="s">
        <v>316</v>
      </c>
      <c r="J112" s="3">
        <v>50</v>
      </c>
      <c r="K112" s="15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2"/>
      <c r="B113" s="164"/>
      <c r="C113" s="3" t="s">
        <v>59</v>
      </c>
      <c r="D113" s="3"/>
      <c r="E113" s="3"/>
      <c r="F113" s="138" t="s">
        <v>314</v>
      </c>
      <c r="G113" s="3"/>
      <c r="H113" s="3" t="s">
        <v>355</v>
      </c>
      <c r="I113" s="3" t="s">
        <v>316</v>
      </c>
      <c r="J113" s="3">
        <v>20</v>
      </c>
      <c r="K113" s="15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2"/>
      <c r="B114" s="164"/>
      <c r="C114" s="3" t="s">
        <v>356</v>
      </c>
      <c r="D114" s="3"/>
      <c r="E114" s="3"/>
      <c r="F114" s="138" t="s">
        <v>314</v>
      </c>
      <c r="G114" s="3"/>
      <c r="H114" s="3" t="s">
        <v>357</v>
      </c>
      <c r="I114" s="3" t="s">
        <v>316</v>
      </c>
      <c r="J114" s="3">
        <v>120</v>
      </c>
      <c r="K114" s="15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2"/>
      <c r="B115" s="164"/>
      <c r="C115" s="3" t="s">
        <v>44</v>
      </c>
      <c r="D115" s="3"/>
      <c r="E115" s="3"/>
      <c r="F115" s="138" t="s">
        <v>314</v>
      </c>
      <c r="G115" s="3"/>
      <c r="H115" s="3" t="s">
        <v>358</v>
      </c>
      <c r="I115" s="3" t="s">
        <v>349</v>
      </c>
      <c r="J115" s="3"/>
      <c r="K115" s="15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2"/>
      <c r="B116" s="164"/>
      <c r="C116" s="3" t="s">
        <v>54</v>
      </c>
      <c r="D116" s="3"/>
      <c r="E116" s="3"/>
      <c r="F116" s="138" t="s">
        <v>314</v>
      </c>
      <c r="G116" s="3"/>
      <c r="H116" s="3" t="s">
        <v>359</v>
      </c>
      <c r="I116" s="3" t="s">
        <v>349</v>
      </c>
      <c r="J116" s="3"/>
      <c r="K116" s="15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2"/>
      <c r="B117" s="164"/>
      <c r="C117" s="3" t="s">
        <v>63</v>
      </c>
      <c r="D117" s="3"/>
      <c r="E117" s="3"/>
      <c r="F117" s="138" t="s">
        <v>314</v>
      </c>
      <c r="G117" s="3"/>
      <c r="H117" s="3" t="s">
        <v>360</v>
      </c>
      <c r="I117" s="3" t="s">
        <v>361</v>
      </c>
      <c r="J117" s="3"/>
      <c r="K117" s="15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2"/>
      <c r="B118" s="165"/>
      <c r="C118" s="170"/>
      <c r="D118" s="170"/>
      <c r="E118" s="170"/>
      <c r="F118" s="170"/>
      <c r="G118" s="170"/>
      <c r="H118" s="170"/>
      <c r="I118" s="170"/>
      <c r="J118" s="170"/>
      <c r="K118" s="16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171"/>
      <c r="C119" s="172"/>
      <c r="D119" s="172"/>
      <c r="E119" s="172"/>
      <c r="F119" s="173"/>
      <c r="G119" s="172"/>
      <c r="H119" s="172"/>
      <c r="I119" s="172"/>
      <c r="J119" s="172"/>
      <c r="K119" s="17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7.5" customHeight="1">
      <c r="A121" s="2"/>
      <c r="B121" s="174"/>
      <c r="C121" s="175"/>
      <c r="D121" s="175"/>
      <c r="E121" s="175"/>
      <c r="F121" s="175"/>
      <c r="G121" s="175"/>
      <c r="H121" s="175"/>
      <c r="I121" s="175"/>
      <c r="J121" s="175"/>
      <c r="K121" s="176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5" customHeight="1">
      <c r="A122" s="2"/>
      <c r="B122" s="177"/>
      <c r="C122" s="243" t="s">
        <v>362</v>
      </c>
      <c r="D122" s="211"/>
      <c r="E122" s="211"/>
      <c r="F122" s="211"/>
      <c r="G122" s="211"/>
      <c r="H122" s="211"/>
      <c r="I122" s="211"/>
      <c r="J122" s="211"/>
      <c r="K122" s="17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179"/>
      <c r="C123" s="156" t="s">
        <v>308</v>
      </c>
      <c r="D123" s="156"/>
      <c r="E123" s="156"/>
      <c r="F123" s="156" t="s">
        <v>309</v>
      </c>
      <c r="G123" s="157"/>
      <c r="H123" s="156" t="s">
        <v>60</v>
      </c>
      <c r="I123" s="156" t="s">
        <v>63</v>
      </c>
      <c r="J123" s="156" t="s">
        <v>310</v>
      </c>
      <c r="K123" s="180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179"/>
      <c r="C124" s="158" t="s">
        <v>311</v>
      </c>
      <c r="D124" s="158"/>
      <c r="E124" s="158"/>
      <c r="F124" s="159" t="s">
        <v>312</v>
      </c>
      <c r="G124" s="160"/>
      <c r="H124" s="158"/>
      <c r="I124" s="158"/>
      <c r="J124" s="158" t="s">
        <v>313</v>
      </c>
      <c r="K124" s="180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.25" customHeight="1">
      <c r="A125" s="2"/>
      <c r="B125" s="181"/>
      <c r="C125" s="161"/>
      <c r="D125" s="161"/>
      <c r="E125" s="161"/>
      <c r="F125" s="161"/>
      <c r="G125" s="162"/>
      <c r="H125" s="161"/>
      <c r="I125" s="161"/>
      <c r="J125" s="161"/>
      <c r="K125" s="18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2"/>
      <c r="B126" s="181"/>
      <c r="C126" s="3" t="s">
        <v>317</v>
      </c>
      <c r="D126" s="163"/>
      <c r="E126" s="163"/>
      <c r="F126" s="138" t="s">
        <v>314</v>
      </c>
      <c r="G126" s="3"/>
      <c r="H126" s="3" t="s">
        <v>354</v>
      </c>
      <c r="I126" s="3" t="s">
        <v>316</v>
      </c>
      <c r="J126" s="3">
        <v>120</v>
      </c>
      <c r="K126" s="18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2"/>
      <c r="B127" s="181"/>
      <c r="C127" s="3" t="s">
        <v>363</v>
      </c>
      <c r="D127" s="3"/>
      <c r="E127" s="3"/>
      <c r="F127" s="138" t="s">
        <v>314</v>
      </c>
      <c r="G127" s="3"/>
      <c r="H127" s="3" t="s">
        <v>364</v>
      </c>
      <c r="I127" s="3" t="s">
        <v>316</v>
      </c>
      <c r="J127" s="3" t="s">
        <v>365</v>
      </c>
      <c r="K127" s="18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2"/>
      <c r="B128" s="181"/>
      <c r="C128" s="3" t="s">
        <v>262</v>
      </c>
      <c r="D128" s="3"/>
      <c r="E128" s="3"/>
      <c r="F128" s="138" t="s">
        <v>314</v>
      </c>
      <c r="G128" s="3"/>
      <c r="H128" s="3" t="s">
        <v>366</v>
      </c>
      <c r="I128" s="3" t="s">
        <v>316</v>
      </c>
      <c r="J128" s="3" t="s">
        <v>365</v>
      </c>
      <c r="K128" s="18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2"/>
      <c r="B129" s="181"/>
      <c r="C129" s="3" t="s">
        <v>325</v>
      </c>
      <c r="D129" s="3"/>
      <c r="E129" s="3"/>
      <c r="F129" s="138" t="s">
        <v>320</v>
      </c>
      <c r="G129" s="3"/>
      <c r="H129" s="3" t="s">
        <v>326</v>
      </c>
      <c r="I129" s="3" t="s">
        <v>316</v>
      </c>
      <c r="J129" s="3">
        <v>15</v>
      </c>
      <c r="K129" s="18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2"/>
      <c r="B130" s="181"/>
      <c r="C130" s="3" t="s">
        <v>327</v>
      </c>
      <c r="D130" s="3"/>
      <c r="E130" s="3"/>
      <c r="F130" s="138" t="s">
        <v>320</v>
      </c>
      <c r="G130" s="3"/>
      <c r="H130" s="3" t="s">
        <v>328</v>
      </c>
      <c r="I130" s="3" t="s">
        <v>316</v>
      </c>
      <c r="J130" s="3">
        <v>15</v>
      </c>
      <c r="K130" s="18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2"/>
      <c r="B131" s="181"/>
      <c r="C131" s="3" t="s">
        <v>329</v>
      </c>
      <c r="D131" s="3"/>
      <c r="E131" s="3"/>
      <c r="F131" s="138" t="s">
        <v>320</v>
      </c>
      <c r="G131" s="3"/>
      <c r="H131" s="3" t="s">
        <v>330</v>
      </c>
      <c r="I131" s="3" t="s">
        <v>316</v>
      </c>
      <c r="J131" s="3">
        <v>20</v>
      </c>
      <c r="K131" s="18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2"/>
      <c r="B132" s="181"/>
      <c r="C132" s="3" t="s">
        <v>331</v>
      </c>
      <c r="D132" s="3"/>
      <c r="E132" s="3"/>
      <c r="F132" s="138" t="s">
        <v>320</v>
      </c>
      <c r="G132" s="3"/>
      <c r="H132" s="3" t="s">
        <v>332</v>
      </c>
      <c r="I132" s="3" t="s">
        <v>316</v>
      </c>
      <c r="J132" s="3">
        <v>20</v>
      </c>
      <c r="K132" s="18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2"/>
      <c r="B133" s="181"/>
      <c r="C133" s="3" t="s">
        <v>319</v>
      </c>
      <c r="D133" s="3"/>
      <c r="E133" s="3"/>
      <c r="F133" s="138" t="s">
        <v>320</v>
      </c>
      <c r="G133" s="3"/>
      <c r="H133" s="3" t="s">
        <v>354</v>
      </c>
      <c r="I133" s="3" t="s">
        <v>316</v>
      </c>
      <c r="J133" s="3">
        <v>50</v>
      </c>
      <c r="K133" s="18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2"/>
      <c r="B134" s="181"/>
      <c r="C134" s="3" t="s">
        <v>333</v>
      </c>
      <c r="D134" s="3"/>
      <c r="E134" s="3"/>
      <c r="F134" s="138" t="s">
        <v>320</v>
      </c>
      <c r="G134" s="3"/>
      <c r="H134" s="3" t="s">
        <v>354</v>
      </c>
      <c r="I134" s="3" t="s">
        <v>316</v>
      </c>
      <c r="J134" s="3">
        <v>50</v>
      </c>
      <c r="K134" s="18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2"/>
      <c r="B135" s="181"/>
      <c r="C135" s="3" t="s">
        <v>339</v>
      </c>
      <c r="D135" s="3"/>
      <c r="E135" s="3"/>
      <c r="F135" s="138" t="s">
        <v>320</v>
      </c>
      <c r="G135" s="3"/>
      <c r="H135" s="3" t="s">
        <v>354</v>
      </c>
      <c r="I135" s="3" t="s">
        <v>316</v>
      </c>
      <c r="J135" s="3">
        <v>50</v>
      </c>
      <c r="K135" s="18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2"/>
      <c r="B136" s="181"/>
      <c r="C136" s="3" t="s">
        <v>341</v>
      </c>
      <c r="D136" s="3"/>
      <c r="E136" s="3"/>
      <c r="F136" s="138" t="s">
        <v>320</v>
      </c>
      <c r="G136" s="3"/>
      <c r="H136" s="3" t="s">
        <v>354</v>
      </c>
      <c r="I136" s="3" t="s">
        <v>316</v>
      </c>
      <c r="J136" s="3">
        <v>50</v>
      </c>
      <c r="K136" s="18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2"/>
      <c r="B137" s="181"/>
      <c r="C137" s="3" t="s">
        <v>342</v>
      </c>
      <c r="D137" s="3"/>
      <c r="E137" s="3"/>
      <c r="F137" s="138" t="s">
        <v>320</v>
      </c>
      <c r="G137" s="3"/>
      <c r="H137" s="3" t="s">
        <v>367</v>
      </c>
      <c r="I137" s="3" t="s">
        <v>316</v>
      </c>
      <c r="J137" s="3">
        <v>255</v>
      </c>
      <c r="K137" s="18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2"/>
      <c r="B138" s="181"/>
      <c r="C138" s="3" t="s">
        <v>344</v>
      </c>
      <c r="D138" s="3"/>
      <c r="E138" s="3"/>
      <c r="F138" s="138" t="s">
        <v>314</v>
      </c>
      <c r="G138" s="3"/>
      <c r="H138" s="3" t="s">
        <v>368</v>
      </c>
      <c r="I138" s="3" t="s">
        <v>346</v>
      </c>
      <c r="J138" s="3"/>
      <c r="K138" s="18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2"/>
      <c r="B139" s="181"/>
      <c r="C139" s="3" t="s">
        <v>347</v>
      </c>
      <c r="D139" s="3"/>
      <c r="E139" s="3"/>
      <c r="F139" s="138" t="s">
        <v>314</v>
      </c>
      <c r="G139" s="3"/>
      <c r="H139" s="3" t="s">
        <v>369</v>
      </c>
      <c r="I139" s="3" t="s">
        <v>349</v>
      </c>
      <c r="J139" s="3"/>
      <c r="K139" s="18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2"/>
      <c r="B140" s="181"/>
      <c r="C140" s="3" t="s">
        <v>350</v>
      </c>
      <c r="D140" s="3"/>
      <c r="E140" s="3"/>
      <c r="F140" s="138" t="s">
        <v>314</v>
      </c>
      <c r="G140" s="3"/>
      <c r="H140" s="3" t="s">
        <v>350</v>
      </c>
      <c r="I140" s="3" t="s">
        <v>349</v>
      </c>
      <c r="J140" s="3"/>
      <c r="K140" s="18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2"/>
      <c r="B141" s="181"/>
      <c r="C141" s="3" t="s">
        <v>44</v>
      </c>
      <c r="D141" s="3"/>
      <c r="E141" s="3"/>
      <c r="F141" s="138" t="s">
        <v>314</v>
      </c>
      <c r="G141" s="3"/>
      <c r="H141" s="3" t="s">
        <v>370</v>
      </c>
      <c r="I141" s="3" t="s">
        <v>349</v>
      </c>
      <c r="J141" s="3"/>
      <c r="K141" s="18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2"/>
      <c r="B142" s="181"/>
      <c r="C142" s="3" t="s">
        <v>371</v>
      </c>
      <c r="D142" s="3"/>
      <c r="E142" s="3"/>
      <c r="F142" s="138" t="s">
        <v>314</v>
      </c>
      <c r="G142" s="3"/>
      <c r="H142" s="3" t="s">
        <v>372</v>
      </c>
      <c r="I142" s="3" t="s">
        <v>349</v>
      </c>
      <c r="J142" s="3"/>
      <c r="K142" s="18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2"/>
      <c r="B143" s="184"/>
      <c r="C143" s="185"/>
      <c r="D143" s="185"/>
      <c r="E143" s="185"/>
      <c r="F143" s="185"/>
      <c r="G143" s="185"/>
      <c r="H143" s="185"/>
      <c r="I143" s="185"/>
      <c r="J143" s="185"/>
      <c r="K143" s="18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172"/>
      <c r="C144" s="172"/>
      <c r="D144" s="172"/>
      <c r="E144" s="172"/>
      <c r="F144" s="173"/>
      <c r="G144" s="172"/>
      <c r="H144" s="172"/>
      <c r="I144" s="172"/>
      <c r="J144" s="172"/>
      <c r="K144" s="17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7.5" customHeight="1">
      <c r="A146" s="2"/>
      <c r="B146" s="151"/>
      <c r="C146" s="152"/>
      <c r="D146" s="152"/>
      <c r="E146" s="152"/>
      <c r="F146" s="152"/>
      <c r="G146" s="152"/>
      <c r="H146" s="152"/>
      <c r="I146" s="152"/>
      <c r="J146" s="152"/>
      <c r="K146" s="15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5" customHeight="1">
      <c r="A147" s="2"/>
      <c r="B147" s="154"/>
      <c r="C147" s="242" t="s">
        <v>373</v>
      </c>
      <c r="D147" s="211"/>
      <c r="E147" s="211"/>
      <c r="F147" s="211"/>
      <c r="G147" s="211"/>
      <c r="H147" s="211"/>
      <c r="I147" s="211"/>
      <c r="J147" s="211"/>
      <c r="K147" s="15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154"/>
      <c r="C148" s="156" t="s">
        <v>308</v>
      </c>
      <c r="D148" s="156"/>
      <c r="E148" s="156"/>
      <c r="F148" s="156" t="s">
        <v>309</v>
      </c>
      <c r="G148" s="157"/>
      <c r="H148" s="156" t="s">
        <v>60</v>
      </c>
      <c r="I148" s="156" t="s">
        <v>63</v>
      </c>
      <c r="J148" s="156" t="s">
        <v>310</v>
      </c>
      <c r="K148" s="15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154"/>
      <c r="C149" s="158" t="s">
        <v>311</v>
      </c>
      <c r="D149" s="158"/>
      <c r="E149" s="158"/>
      <c r="F149" s="159" t="s">
        <v>312</v>
      </c>
      <c r="G149" s="160"/>
      <c r="H149" s="158"/>
      <c r="I149" s="158"/>
      <c r="J149" s="158" t="s">
        <v>313</v>
      </c>
      <c r="K149" s="15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.25" customHeight="1">
      <c r="A150" s="2"/>
      <c r="B150" s="164"/>
      <c r="C150" s="161"/>
      <c r="D150" s="161"/>
      <c r="E150" s="161"/>
      <c r="F150" s="161"/>
      <c r="G150" s="162"/>
      <c r="H150" s="161"/>
      <c r="I150" s="161"/>
      <c r="J150" s="161"/>
      <c r="K150" s="18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2"/>
      <c r="B151" s="164"/>
      <c r="C151" s="187" t="s">
        <v>317</v>
      </c>
      <c r="D151" s="3"/>
      <c r="E151" s="3"/>
      <c r="F151" s="188" t="s">
        <v>314</v>
      </c>
      <c r="G151" s="3"/>
      <c r="H151" s="187" t="s">
        <v>354</v>
      </c>
      <c r="I151" s="187" t="s">
        <v>316</v>
      </c>
      <c r="J151" s="187">
        <v>120</v>
      </c>
      <c r="K151" s="18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2"/>
      <c r="B152" s="164"/>
      <c r="C152" s="187" t="s">
        <v>363</v>
      </c>
      <c r="D152" s="3"/>
      <c r="E152" s="3"/>
      <c r="F152" s="188" t="s">
        <v>314</v>
      </c>
      <c r="G152" s="3"/>
      <c r="H152" s="187" t="s">
        <v>374</v>
      </c>
      <c r="I152" s="187" t="s">
        <v>316</v>
      </c>
      <c r="J152" s="187" t="s">
        <v>365</v>
      </c>
      <c r="K152" s="18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2"/>
      <c r="B153" s="164"/>
      <c r="C153" s="187" t="s">
        <v>262</v>
      </c>
      <c r="D153" s="3"/>
      <c r="E153" s="3"/>
      <c r="F153" s="188" t="s">
        <v>314</v>
      </c>
      <c r="G153" s="3"/>
      <c r="H153" s="187" t="s">
        <v>375</v>
      </c>
      <c r="I153" s="187" t="s">
        <v>316</v>
      </c>
      <c r="J153" s="187" t="s">
        <v>365</v>
      </c>
      <c r="K153" s="18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2"/>
      <c r="B154" s="164"/>
      <c r="C154" s="187" t="s">
        <v>319</v>
      </c>
      <c r="D154" s="3"/>
      <c r="E154" s="3"/>
      <c r="F154" s="188" t="s">
        <v>320</v>
      </c>
      <c r="G154" s="3"/>
      <c r="H154" s="187" t="s">
        <v>354</v>
      </c>
      <c r="I154" s="187" t="s">
        <v>316</v>
      </c>
      <c r="J154" s="187">
        <v>50</v>
      </c>
      <c r="K154" s="18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2"/>
      <c r="B155" s="164"/>
      <c r="C155" s="187" t="s">
        <v>322</v>
      </c>
      <c r="D155" s="3"/>
      <c r="E155" s="3"/>
      <c r="F155" s="188" t="s">
        <v>314</v>
      </c>
      <c r="G155" s="3"/>
      <c r="H155" s="187" t="s">
        <v>354</v>
      </c>
      <c r="I155" s="187" t="s">
        <v>324</v>
      </c>
      <c r="J155" s="187"/>
      <c r="K155" s="18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2"/>
      <c r="B156" s="164"/>
      <c r="C156" s="187" t="s">
        <v>333</v>
      </c>
      <c r="D156" s="3"/>
      <c r="E156" s="3"/>
      <c r="F156" s="188" t="s">
        <v>320</v>
      </c>
      <c r="G156" s="3"/>
      <c r="H156" s="187" t="s">
        <v>354</v>
      </c>
      <c r="I156" s="187" t="s">
        <v>316</v>
      </c>
      <c r="J156" s="187">
        <v>50</v>
      </c>
      <c r="K156" s="18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2"/>
      <c r="B157" s="164"/>
      <c r="C157" s="187" t="s">
        <v>341</v>
      </c>
      <c r="D157" s="3"/>
      <c r="E157" s="3"/>
      <c r="F157" s="188" t="s">
        <v>320</v>
      </c>
      <c r="G157" s="3"/>
      <c r="H157" s="187" t="s">
        <v>354</v>
      </c>
      <c r="I157" s="187" t="s">
        <v>316</v>
      </c>
      <c r="J157" s="187">
        <v>50</v>
      </c>
      <c r="K157" s="18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2"/>
      <c r="B158" s="164"/>
      <c r="C158" s="187" t="s">
        <v>339</v>
      </c>
      <c r="D158" s="3"/>
      <c r="E158" s="3"/>
      <c r="F158" s="188" t="s">
        <v>320</v>
      </c>
      <c r="G158" s="3"/>
      <c r="H158" s="187" t="s">
        <v>354</v>
      </c>
      <c r="I158" s="187" t="s">
        <v>316</v>
      </c>
      <c r="J158" s="187">
        <v>50</v>
      </c>
      <c r="K158" s="18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2"/>
      <c r="B159" s="164"/>
      <c r="C159" s="187" t="s">
        <v>127</v>
      </c>
      <c r="D159" s="3"/>
      <c r="E159" s="3"/>
      <c r="F159" s="188" t="s">
        <v>314</v>
      </c>
      <c r="G159" s="3"/>
      <c r="H159" s="187" t="s">
        <v>376</v>
      </c>
      <c r="I159" s="187" t="s">
        <v>316</v>
      </c>
      <c r="J159" s="187" t="s">
        <v>377</v>
      </c>
      <c r="K159" s="18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2"/>
      <c r="B160" s="164"/>
      <c r="C160" s="187" t="s">
        <v>378</v>
      </c>
      <c r="D160" s="3"/>
      <c r="E160" s="3"/>
      <c r="F160" s="188" t="s">
        <v>314</v>
      </c>
      <c r="G160" s="3"/>
      <c r="H160" s="187" t="s">
        <v>379</v>
      </c>
      <c r="I160" s="187" t="s">
        <v>349</v>
      </c>
      <c r="J160" s="187"/>
      <c r="K160" s="18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2"/>
      <c r="B161" s="189"/>
      <c r="C161" s="170"/>
      <c r="D161" s="170"/>
      <c r="E161" s="170"/>
      <c r="F161" s="170"/>
      <c r="G161" s="170"/>
      <c r="H161" s="170"/>
      <c r="I161" s="170"/>
      <c r="J161" s="170"/>
      <c r="K161" s="190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172"/>
      <c r="C162" s="162"/>
      <c r="D162" s="162"/>
      <c r="E162" s="162"/>
      <c r="F162" s="191"/>
      <c r="G162" s="162"/>
      <c r="H162" s="162"/>
      <c r="I162" s="162"/>
      <c r="J162" s="162"/>
      <c r="K162" s="17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7.5" customHeight="1">
      <c r="A164" s="2"/>
      <c r="B164" s="135"/>
      <c r="C164" s="136"/>
      <c r="D164" s="136"/>
      <c r="E164" s="136"/>
      <c r="F164" s="136"/>
      <c r="G164" s="136"/>
      <c r="H164" s="136"/>
      <c r="I164" s="136"/>
      <c r="J164" s="136"/>
      <c r="K164" s="13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5" customHeight="1">
      <c r="A165" s="2"/>
      <c r="B165" s="139"/>
      <c r="C165" s="243" t="s">
        <v>380</v>
      </c>
      <c r="D165" s="211"/>
      <c r="E165" s="211"/>
      <c r="F165" s="211"/>
      <c r="G165" s="211"/>
      <c r="H165" s="211"/>
      <c r="I165" s="211"/>
      <c r="J165" s="211"/>
      <c r="K165" s="140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139"/>
      <c r="C166" s="156" t="s">
        <v>308</v>
      </c>
      <c r="D166" s="156"/>
      <c r="E166" s="156"/>
      <c r="F166" s="156" t="s">
        <v>309</v>
      </c>
      <c r="G166" s="192"/>
      <c r="H166" s="193" t="s">
        <v>60</v>
      </c>
      <c r="I166" s="193" t="s">
        <v>63</v>
      </c>
      <c r="J166" s="156" t="s">
        <v>310</v>
      </c>
      <c r="K166" s="140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141"/>
      <c r="C167" s="158" t="s">
        <v>311</v>
      </c>
      <c r="D167" s="158"/>
      <c r="E167" s="158"/>
      <c r="F167" s="159" t="s">
        <v>312</v>
      </c>
      <c r="G167" s="194"/>
      <c r="H167" s="195"/>
      <c r="I167" s="195"/>
      <c r="J167" s="158" t="s">
        <v>313</v>
      </c>
      <c r="K167" s="14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.25" customHeight="1">
      <c r="A168" s="2"/>
      <c r="B168" s="164"/>
      <c r="C168" s="161"/>
      <c r="D168" s="161"/>
      <c r="E168" s="161"/>
      <c r="F168" s="161"/>
      <c r="G168" s="162"/>
      <c r="H168" s="161"/>
      <c r="I168" s="161"/>
      <c r="J168" s="161"/>
      <c r="K168" s="18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2"/>
      <c r="B169" s="164"/>
      <c r="C169" s="3" t="s">
        <v>317</v>
      </c>
      <c r="D169" s="3"/>
      <c r="E169" s="3"/>
      <c r="F169" s="138" t="s">
        <v>314</v>
      </c>
      <c r="G169" s="3"/>
      <c r="H169" s="3" t="s">
        <v>354</v>
      </c>
      <c r="I169" s="3" t="s">
        <v>316</v>
      </c>
      <c r="J169" s="3">
        <v>120</v>
      </c>
      <c r="K169" s="18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2"/>
      <c r="B170" s="164"/>
      <c r="C170" s="3" t="s">
        <v>363</v>
      </c>
      <c r="D170" s="3"/>
      <c r="E170" s="3"/>
      <c r="F170" s="138" t="s">
        <v>314</v>
      </c>
      <c r="G170" s="3"/>
      <c r="H170" s="3" t="s">
        <v>364</v>
      </c>
      <c r="I170" s="3" t="s">
        <v>316</v>
      </c>
      <c r="J170" s="3" t="s">
        <v>365</v>
      </c>
      <c r="K170" s="18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2"/>
      <c r="B171" s="164"/>
      <c r="C171" s="3" t="s">
        <v>262</v>
      </c>
      <c r="D171" s="3"/>
      <c r="E171" s="3"/>
      <c r="F171" s="138" t="s">
        <v>314</v>
      </c>
      <c r="G171" s="3"/>
      <c r="H171" s="3" t="s">
        <v>381</v>
      </c>
      <c r="I171" s="3" t="s">
        <v>316</v>
      </c>
      <c r="J171" s="3" t="s">
        <v>365</v>
      </c>
      <c r="K171" s="18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2"/>
      <c r="B172" s="164"/>
      <c r="C172" s="3" t="s">
        <v>319</v>
      </c>
      <c r="D172" s="3"/>
      <c r="E172" s="3"/>
      <c r="F172" s="138" t="s">
        <v>320</v>
      </c>
      <c r="G172" s="3"/>
      <c r="H172" s="3" t="s">
        <v>381</v>
      </c>
      <c r="I172" s="3" t="s">
        <v>316</v>
      </c>
      <c r="J172" s="3">
        <v>50</v>
      </c>
      <c r="K172" s="18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2"/>
      <c r="B173" s="164"/>
      <c r="C173" s="3" t="s">
        <v>322</v>
      </c>
      <c r="D173" s="3"/>
      <c r="E173" s="3"/>
      <c r="F173" s="138" t="s">
        <v>314</v>
      </c>
      <c r="G173" s="3"/>
      <c r="H173" s="3" t="s">
        <v>381</v>
      </c>
      <c r="I173" s="3" t="s">
        <v>324</v>
      </c>
      <c r="J173" s="3"/>
      <c r="K173" s="18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2"/>
      <c r="B174" s="164"/>
      <c r="C174" s="3" t="s">
        <v>333</v>
      </c>
      <c r="D174" s="3"/>
      <c r="E174" s="3"/>
      <c r="F174" s="138" t="s">
        <v>320</v>
      </c>
      <c r="G174" s="3"/>
      <c r="H174" s="3" t="s">
        <v>381</v>
      </c>
      <c r="I174" s="3" t="s">
        <v>316</v>
      </c>
      <c r="J174" s="3">
        <v>50</v>
      </c>
      <c r="K174" s="18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2"/>
      <c r="B175" s="164"/>
      <c r="C175" s="3" t="s">
        <v>341</v>
      </c>
      <c r="D175" s="3"/>
      <c r="E175" s="3"/>
      <c r="F175" s="138" t="s">
        <v>320</v>
      </c>
      <c r="G175" s="3"/>
      <c r="H175" s="3" t="s">
        <v>381</v>
      </c>
      <c r="I175" s="3" t="s">
        <v>316</v>
      </c>
      <c r="J175" s="3">
        <v>50</v>
      </c>
      <c r="K175" s="18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2"/>
      <c r="B176" s="164"/>
      <c r="C176" s="3" t="s">
        <v>339</v>
      </c>
      <c r="D176" s="3"/>
      <c r="E176" s="3"/>
      <c r="F176" s="138" t="s">
        <v>320</v>
      </c>
      <c r="G176" s="3"/>
      <c r="H176" s="3" t="s">
        <v>381</v>
      </c>
      <c r="I176" s="3" t="s">
        <v>316</v>
      </c>
      <c r="J176" s="3">
        <v>50</v>
      </c>
      <c r="K176" s="18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2"/>
      <c r="B177" s="164"/>
      <c r="C177" s="3" t="s">
        <v>131</v>
      </c>
      <c r="D177" s="3"/>
      <c r="E177" s="3"/>
      <c r="F177" s="138" t="s">
        <v>314</v>
      </c>
      <c r="G177" s="3"/>
      <c r="H177" s="3" t="s">
        <v>382</v>
      </c>
      <c r="I177" s="3" t="s">
        <v>383</v>
      </c>
      <c r="J177" s="3"/>
      <c r="K177" s="18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2"/>
      <c r="B178" s="164"/>
      <c r="C178" s="3" t="s">
        <v>63</v>
      </c>
      <c r="D178" s="3"/>
      <c r="E178" s="3"/>
      <c r="F178" s="138" t="s">
        <v>314</v>
      </c>
      <c r="G178" s="3"/>
      <c r="H178" s="3" t="s">
        <v>384</v>
      </c>
      <c r="I178" s="3" t="s">
        <v>385</v>
      </c>
      <c r="J178" s="3">
        <v>1</v>
      </c>
      <c r="K178" s="18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2"/>
      <c r="B179" s="164"/>
      <c r="C179" s="3" t="s">
        <v>59</v>
      </c>
      <c r="D179" s="3"/>
      <c r="E179" s="3"/>
      <c r="F179" s="138" t="s">
        <v>314</v>
      </c>
      <c r="G179" s="3"/>
      <c r="H179" s="3" t="s">
        <v>386</v>
      </c>
      <c r="I179" s="3" t="s">
        <v>316</v>
      </c>
      <c r="J179" s="3">
        <v>20</v>
      </c>
      <c r="K179" s="18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2"/>
      <c r="B180" s="164"/>
      <c r="C180" s="3" t="s">
        <v>60</v>
      </c>
      <c r="D180" s="3"/>
      <c r="E180" s="3"/>
      <c r="F180" s="138" t="s">
        <v>314</v>
      </c>
      <c r="G180" s="3"/>
      <c r="H180" s="3" t="s">
        <v>387</v>
      </c>
      <c r="I180" s="3" t="s">
        <v>316</v>
      </c>
      <c r="J180" s="3">
        <v>255</v>
      </c>
      <c r="K180" s="18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2"/>
      <c r="B181" s="164"/>
      <c r="C181" s="3" t="s">
        <v>132</v>
      </c>
      <c r="D181" s="3"/>
      <c r="E181" s="3"/>
      <c r="F181" s="138" t="s">
        <v>314</v>
      </c>
      <c r="G181" s="3"/>
      <c r="H181" s="3" t="s">
        <v>278</v>
      </c>
      <c r="I181" s="3" t="s">
        <v>316</v>
      </c>
      <c r="J181" s="3">
        <v>10</v>
      </c>
      <c r="K181" s="18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2"/>
      <c r="B182" s="164"/>
      <c r="C182" s="3" t="s">
        <v>133</v>
      </c>
      <c r="D182" s="3"/>
      <c r="E182" s="3"/>
      <c r="F182" s="138" t="s">
        <v>314</v>
      </c>
      <c r="G182" s="3"/>
      <c r="H182" s="3" t="s">
        <v>388</v>
      </c>
      <c r="I182" s="3" t="s">
        <v>349</v>
      </c>
      <c r="J182" s="3"/>
      <c r="K182" s="18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2"/>
      <c r="B183" s="164"/>
      <c r="C183" s="3" t="s">
        <v>389</v>
      </c>
      <c r="D183" s="3"/>
      <c r="E183" s="3"/>
      <c r="F183" s="138" t="s">
        <v>314</v>
      </c>
      <c r="G183" s="3"/>
      <c r="H183" s="3" t="s">
        <v>390</v>
      </c>
      <c r="I183" s="3" t="s">
        <v>349</v>
      </c>
      <c r="J183" s="3"/>
      <c r="K183" s="18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2"/>
      <c r="B184" s="164"/>
      <c r="C184" s="3" t="s">
        <v>378</v>
      </c>
      <c r="D184" s="3"/>
      <c r="E184" s="3"/>
      <c r="F184" s="138" t="s">
        <v>314</v>
      </c>
      <c r="G184" s="3"/>
      <c r="H184" s="3" t="s">
        <v>391</v>
      </c>
      <c r="I184" s="3" t="s">
        <v>349</v>
      </c>
      <c r="J184" s="3"/>
      <c r="K184" s="18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2"/>
      <c r="B185" s="164"/>
      <c r="C185" s="3" t="s">
        <v>135</v>
      </c>
      <c r="D185" s="3"/>
      <c r="E185" s="3"/>
      <c r="F185" s="138" t="s">
        <v>320</v>
      </c>
      <c r="G185" s="3"/>
      <c r="H185" s="3" t="s">
        <v>392</v>
      </c>
      <c r="I185" s="3" t="s">
        <v>316</v>
      </c>
      <c r="J185" s="3">
        <v>50</v>
      </c>
      <c r="K185" s="18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2"/>
      <c r="B186" s="164"/>
      <c r="C186" s="3" t="s">
        <v>393</v>
      </c>
      <c r="D186" s="3"/>
      <c r="E186" s="3"/>
      <c r="F186" s="138" t="s">
        <v>320</v>
      </c>
      <c r="G186" s="3"/>
      <c r="H186" s="3" t="s">
        <v>394</v>
      </c>
      <c r="I186" s="3" t="s">
        <v>395</v>
      </c>
      <c r="J186" s="3"/>
      <c r="K186" s="18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2"/>
      <c r="B187" s="164"/>
      <c r="C187" s="3" t="s">
        <v>396</v>
      </c>
      <c r="D187" s="3"/>
      <c r="E187" s="3"/>
      <c r="F187" s="138" t="s">
        <v>320</v>
      </c>
      <c r="G187" s="3"/>
      <c r="H187" s="3" t="s">
        <v>397</v>
      </c>
      <c r="I187" s="3" t="s">
        <v>395</v>
      </c>
      <c r="J187" s="3"/>
      <c r="K187" s="18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2"/>
      <c r="B188" s="164"/>
      <c r="C188" s="3" t="s">
        <v>398</v>
      </c>
      <c r="D188" s="3"/>
      <c r="E188" s="3"/>
      <c r="F188" s="138" t="s">
        <v>320</v>
      </c>
      <c r="G188" s="3"/>
      <c r="H188" s="3" t="s">
        <v>399</v>
      </c>
      <c r="I188" s="3" t="s">
        <v>395</v>
      </c>
      <c r="J188" s="3"/>
      <c r="K188" s="18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2"/>
      <c r="B189" s="164"/>
      <c r="C189" s="196" t="s">
        <v>400</v>
      </c>
      <c r="D189" s="3"/>
      <c r="E189" s="3"/>
      <c r="F189" s="138" t="s">
        <v>320</v>
      </c>
      <c r="G189" s="3"/>
      <c r="H189" s="3" t="s">
        <v>401</v>
      </c>
      <c r="I189" s="3" t="s">
        <v>402</v>
      </c>
      <c r="J189" s="197" t="s">
        <v>403</v>
      </c>
      <c r="K189" s="18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2"/>
      <c r="B190" s="164"/>
      <c r="C190" s="196" t="s">
        <v>48</v>
      </c>
      <c r="D190" s="3"/>
      <c r="E190" s="3"/>
      <c r="F190" s="138" t="s">
        <v>314</v>
      </c>
      <c r="G190" s="3"/>
      <c r="H190" s="144" t="s">
        <v>404</v>
      </c>
      <c r="I190" s="3" t="s">
        <v>405</v>
      </c>
      <c r="J190" s="3"/>
      <c r="K190" s="18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2"/>
      <c r="B191" s="164"/>
      <c r="C191" s="196" t="s">
        <v>406</v>
      </c>
      <c r="D191" s="3"/>
      <c r="E191" s="3"/>
      <c r="F191" s="138" t="s">
        <v>314</v>
      </c>
      <c r="G191" s="3"/>
      <c r="H191" s="3" t="s">
        <v>407</v>
      </c>
      <c r="I191" s="3" t="s">
        <v>349</v>
      </c>
      <c r="J191" s="3"/>
      <c r="K191" s="18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2"/>
      <c r="B192" s="164"/>
      <c r="C192" s="196" t="s">
        <v>408</v>
      </c>
      <c r="D192" s="3"/>
      <c r="E192" s="3"/>
      <c r="F192" s="138" t="s">
        <v>314</v>
      </c>
      <c r="G192" s="3"/>
      <c r="H192" s="3" t="s">
        <v>409</v>
      </c>
      <c r="I192" s="3" t="s">
        <v>349</v>
      </c>
      <c r="J192" s="3"/>
      <c r="K192" s="18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2"/>
      <c r="B193" s="164"/>
      <c r="C193" s="196" t="s">
        <v>410</v>
      </c>
      <c r="D193" s="3"/>
      <c r="E193" s="3"/>
      <c r="F193" s="138" t="s">
        <v>320</v>
      </c>
      <c r="G193" s="3"/>
      <c r="H193" s="3" t="s">
        <v>411</v>
      </c>
      <c r="I193" s="3" t="s">
        <v>349</v>
      </c>
      <c r="J193" s="3"/>
      <c r="K193" s="18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2"/>
      <c r="B194" s="189"/>
      <c r="C194" s="198"/>
      <c r="D194" s="170"/>
      <c r="E194" s="170"/>
      <c r="F194" s="170"/>
      <c r="G194" s="170"/>
      <c r="H194" s="170"/>
      <c r="I194" s="170"/>
      <c r="J194" s="170"/>
      <c r="K194" s="190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172"/>
      <c r="C195" s="162"/>
      <c r="D195" s="162"/>
      <c r="E195" s="162"/>
      <c r="F195" s="191"/>
      <c r="G195" s="162"/>
      <c r="H195" s="162"/>
      <c r="I195" s="162"/>
      <c r="J195" s="162"/>
      <c r="K195" s="17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172"/>
      <c r="C196" s="162"/>
      <c r="D196" s="162"/>
      <c r="E196" s="162"/>
      <c r="F196" s="191"/>
      <c r="G196" s="162"/>
      <c r="H196" s="162"/>
      <c r="I196" s="162"/>
      <c r="J196" s="162"/>
      <c r="K196" s="17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135"/>
      <c r="C198" s="136"/>
      <c r="D198" s="136"/>
      <c r="E198" s="136"/>
      <c r="F198" s="136"/>
      <c r="G198" s="136"/>
      <c r="H198" s="136"/>
      <c r="I198" s="136"/>
      <c r="J198" s="136"/>
      <c r="K198" s="13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139"/>
      <c r="C199" s="243" t="s">
        <v>412</v>
      </c>
      <c r="D199" s="211"/>
      <c r="E199" s="211"/>
      <c r="F199" s="211"/>
      <c r="G199" s="211"/>
      <c r="H199" s="211"/>
      <c r="I199" s="211"/>
      <c r="J199" s="211"/>
      <c r="K199" s="14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>
      <c r="A200" s="2"/>
      <c r="B200" s="139"/>
      <c r="C200" s="199" t="s">
        <v>413</v>
      </c>
      <c r="D200" s="199"/>
      <c r="E200" s="199"/>
      <c r="F200" s="199" t="s">
        <v>414</v>
      </c>
      <c r="G200" s="200"/>
      <c r="H200" s="244" t="s">
        <v>415</v>
      </c>
      <c r="I200" s="245"/>
      <c r="J200" s="245"/>
      <c r="K200" s="140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.25" customHeight="1">
      <c r="A201" s="2"/>
      <c r="B201" s="164"/>
      <c r="C201" s="161"/>
      <c r="D201" s="161"/>
      <c r="E201" s="161"/>
      <c r="F201" s="161"/>
      <c r="G201" s="162"/>
      <c r="H201" s="161"/>
      <c r="I201" s="161"/>
      <c r="J201" s="161"/>
      <c r="K201" s="18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2"/>
      <c r="B202" s="164"/>
      <c r="C202" s="3" t="s">
        <v>405</v>
      </c>
      <c r="D202" s="3"/>
      <c r="E202" s="3"/>
      <c r="F202" s="138" t="s">
        <v>49</v>
      </c>
      <c r="G202" s="3"/>
      <c r="H202" s="249" t="s">
        <v>416</v>
      </c>
      <c r="I202" s="211"/>
      <c r="J202" s="211"/>
      <c r="K202" s="18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2"/>
      <c r="B203" s="164"/>
      <c r="C203" s="3"/>
      <c r="D203" s="3"/>
      <c r="E203" s="3"/>
      <c r="F203" s="138" t="s">
        <v>50</v>
      </c>
      <c r="G203" s="3"/>
      <c r="H203" s="249" t="s">
        <v>417</v>
      </c>
      <c r="I203" s="211"/>
      <c r="J203" s="211"/>
      <c r="K203" s="18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2"/>
      <c r="B204" s="164"/>
      <c r="C204" s="3"/>
      <c r="D204" s="3"/>
      <c r="E204" s="3"/>
      <c r="F204" s="138" t="s">
        <v>53</v>
      </c>
      <c r="G204" s="3"/>
      <c r="H204" s="249" t="s">
        <v>418</v>
      </c>
      <c r="I204" s="211"/>
      <c r="J204" s="211"/>
      <c r="K204" s="18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2"/>
      <c r="B205" s="164"/>
      <c r="C205" s="3"/>
      <c r="D205" s="3"/>
      <c r="E205" s="3"/>
      <c r="F205" s="138" t="s">
        <v>51</v>
      </c>
      <c r="G205" s="3"/>
      <c r="H205" s="249" t="s">
        <v>419</v>
      </c>
      <c r="I205" s="211"/>
      <c r="J205" s="211"/>
      <c r="K205" s="18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2"/>
      <c r="B206" s="164"/>
      <c r="C206" s="3"/>
      <c r="D206" s="3"/>
      <c r="E206" s="3"/>
      <c r="F206" s="138" t="s">
        <v>52</v>
      </c>
      <c r="G206" s="3"/>
      <c r="H206" s="249" t="s">
        <v>420</v>
      </c>
      <c r="I206" s="211"/>
      <c r="J206" s="211"/>
      <c r="K206" s="18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2"/>
      <c r="B207" s="164"/>
      <c r="C207" s="3"/>
      <c r="D207" s="3"/>
      <c r="E207" s="3"/>
      <c r="F207" s="138"/>
      <c r="G207" s="3"/>
      <c r="H207" s="3"/>
      <c r="I207" s="3"/>
      <c r="J207" s="3"/>
      <c r="K207" s="18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2"/>
      <c r="B208" s="164"/>
      <c r="C208" s="3" t="s">
        <v>361</v>
      </c>
      <c r="D208" s="3"/>
      <c r="E208" s="3"/>
      <c r="F208" s="138" t="s">
        <v>84</v>
      </c>
      <c r="G208" s="3"/>
      <c r="H208" s="249" t="s">
        <v>421</v>
      </c>
      <c r="I208" s="211"/>
      <c r="J208" s="211"/>
      <c r="K208" s="18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2"/>
      <c r="B209" s="164"/>
      <c r="C209" s="3"/>
      <c r="D209" s="3"/>
      <c r="E209" s="3"/>
      <c r="F209" s="138" t="s">
        <v>256</v>
      </c>
      <c r="G209" s="3"/>
      <c r="H209" s="249" t="s">
        <v>257</v>
      </c>
      <c r="I209" s="211"/>
      <c r="J209" s="211"/>
      <c r="K209" s="18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2"/>
      <c r="B210" s="164"/>
      <c r="C210" s="3"/>
      <c r="D210" s="3"/>
      <c r="E210" s="3"/>
      <c r="F210" s="138" t="s">
        <v>254</v>
      </c>
      <c r="G210" s="3"/>
      <c r="H210" s="249" t="s">
        <v>422</v>
      </c>
      <c r="I210" s="211"/>
      <c r="J210" s="211"/>
      <c r="K210" s="18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2"/>
      <c r="B211" s="201"/>
      <c r="C211" s="3"/>
      <c r="D211" s="3"/>
      <c r="E211" s="3"/>
      <c r="F211" s="138" t="s">
        <v>258</v>
      </c>
      <c r="G211" s="196"/>
      <c r="H211" s="248" t="s">
        <v>259</v>
      </c>
      <c r="I211" s="211"/>
      <c r="J211" s="211"/>
      <c r="K211" s="20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2"/>
      <c r="B212" s="201"/>
      <c r="C212" s="3"/>
      <c r="D212" s="3"/>
      <c r="E212" s="3"/>
      <c r="F212" s="138" t="s">
        <v>260</v>
      </c>
      <c r="G212" s="196"/>
      <c r="H212" s="248" t="s">
        <v>241</v>
      </c>
      <c r="I212" s="211"/>
      <c r="J212" s="211"/>
      <c r="K212" s="20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2"/>
      <c r="B213" s="201"/>
      <c r="C213" s="3"/>
      <c r="D213" s="3"/>
      <c r="E213" s="3"/>
      <c r="F213" s="138"/>
      <c r="G213" s="196"/>
      <c r="H213" s="187"/>
      <c r="I213" s="187"/>
      <c r="J213" s="187"/>
      <c r="K213" s="20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2"/>
      <c r="B214" s="201"/>
      <c r="C214" s="3" t="s">
        <v>385</v>
      </c>
      <c r="D214" s="3"/>
      <c r="E214" s="3"/>
      <c r="F214" s="138">
        <v>1</v>
      </c>
      <c r="G214" s="196"/>
      <c r="H214" s="248" t="s">
        <v>423</v>
      </c>
      <c r="I214" s="211"/>
      <c r="J214" s="211"/>
      <c r="K214" s="20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2"/>
      <c r="B215" s="201"/>
      <c r="C215" s="3"/>
      <c r="D215" s="3"/>
      <c r="E215" s="3"/>
      <c r="F215" s="138">
        <v>2</v>
      </c>
      <c r="G215" s="196"/>
      <c r="H215" s="248" t="s">
        <v>424</v>
      </c>
      <c r="I215" s="211"/>
      <c r="J215" s="211"/>
      <c r="K215" s="20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2"/>
      <c r="B216" s="201"/>
      <c r="C216" s="3"/>
      <c r="D216" s="3"/>
      <c r="E216" s="3"/>
      <c r="F216" s="138">
        <v>3</v>
      </c>
      <c r="G216" s="196"/>
      <c r="H216" s="248" t="s">
        <v>425</v>
      </c>
      <c r="I216" s="211"/>
      <c r="J216" s="211"/>
      <c r="K216" s="20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2"/>
      <c r="B217" s="201"/>
      <c r="C217" s="3"/>
      <c r="D217" s="3"/>
      <c r="E217" s="3"/>
      <c r="F217" s="138">
        <v>4</v>
      </c>
      <c r="G217" s="196"/>
      <c r="H217" s="248" t="s">
        <v>426</v>
      </c>
      <c r="I217" s="211"/>
      <c r="J217" s="211"/>
      <c r="K217" s="20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03"/>
      <c r="C218" s="204"/>
      <c r="D218" s="204"/>
      <c r="E218" s="204"/>
      <c r="F218" s="204"/>
      <c r="G218" s="204"/>
      <c r="H218" s="204"/>
      <c r="I218" s="204"/>
      <c r="J218" s="204"/>
      <c r="K218" s="20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9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</row>
    <row r="220" spans="1:26" ht="15.75" customHeight="1">
      <c r="A220" s="19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</row>
    <row r="221" spans="1:26" ht="15.75" customHeight="1">
      <c r="A221" s="196"/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</row>
    <row r="222" spans="1:26" ht="15.75" customHeight="1">
      <c r="A222" s="196"/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</row>
    <row r="223" spans="1:26" ht="15.75" customHeight="1">
      <c r="A223" s="19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</row>
    <row r="224" spans="1:26" ht="15.75" customHeight="1">
      <c r="A224" s="19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</row>
    <row r="225" spans="1:11" ht="15.75" customHeight="1">
      <c r="A225" s="19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</row>
    <row r="226" spans="1:11" ht="15.75" customHeight="1">
      <c r="A226" s="196"/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</row>
    <row r="227" spans="1:11" ht="15.75" customHeight="1">
      <c r="A227" s="196"/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</row>
    <row r="228" spans="1:11" ht="15.75" customHeight="1">
      <c r="A228" s="196"/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</row>
    <row r="229" spans="1:11" ht="15.75" customHeight="1">
      <c r="A229" s="196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</row>
    <row r="230" spans="1:11" ht="15.75" customHeight="1">
      <c r="A230" s="196"/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</row>
    <row r="231" spans="1:11" ht="15.75" customHeight="1">
      <c r="A231" s="196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</row>
    <row r="232" spans="1:11" ht="15.75" customHeight="1">
      <c r="A232" s="196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</row>
    <row r="233" spans="1:11" ht="15.75" customHeight="1">
      <c r="A233" s="196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</row>
    <row r="234" spans="1:11" ht="15.75" customHeight="1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</row>
    <row r="235" spans="1:11" ht="15.75" customHeight="1">
      <c r="A235" s="196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</row>
    <row r="236" spans="1:11" ht="15.75" customHeight="1">
      <c r="A236" s="196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</row>
    <row r="237" spans="1:11" ht="15.75" customHeight="1">
      <c r="A237" s="196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</row>
    <row r="238" spans="1:11" ht="15.75" customHeight="1">
      <c r="A238" s="196"/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</row>
    <row r="239" spans="1:11" ht="15.75" customHeight="1">
      <c r="A239" s="196"/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</row>
    <row r="240" spans="1:11" ht="15.75" customHeight="1">
      <c r="A240" s="196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</row>
    <row r="241" spans="1:11" ht="15.75" customHeight="1">
      <c r="A241" s="196"/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</row>
    <row r="242" spans="1:11" ht="15.75" customHeight="1">
      <c r="A242" s="196"/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</row>
    <row r="243" spans="1:11" ht="15.75" customHeight="1">
      <c r="A243" s="196"/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</row>
    <row r="244" spans="1:11" ht="15.75" customHeight="1">
      <c r="A244" s="196"/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</row>
    <row r="245" spans="1:11" ht="15.75" customHeight="1">
      <c r="A245" s="196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</row>
    <row r="246" spans="1:11" ht="15.75" customHeight="1">
      <c r="A246" s="196"/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</row>
    <row r="247" spans="1:11" ht="15.75" customHeight="1">
      <c r="A247" s="196"/>
      <c r="B247" s="196"/>
      <c r="C247" s="196"/>
      <c r="D247" s="196"/>
      <c r="E247" s="196"/>
      <c r="F247" s="196"/>
      <c r="G247" s="196"/>
      <c r="H247" s="196"/>
      <c r="I247" s="196"/>
      <c r="J247" s="196"/>
      <c r="K247" s="196"/>
    </row>
    <row r="248" spans="1:11" ht="15.75" customHeight="1">
      <c r="A248" s="196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</row>
    <row r="249" spans="1:11" ht="15.75" customHeight="1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  <c r="K249" s="196"/>
    </row>
    <row r="250" spans="1:11" ht="15.75" customHeight="1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</row>
    <row r="251" spans="1:11" ht="15.75" customHeight="1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</row>
    <row r="252" spans="1:11" ht="15.75" customHeight="1">
      <c r="A252" s="196"/>
      <c r="B252" s="196"/>
      <c r="C252" s="196"/>
      <c r="D252" s="196"/>
      <c r="E252" s="196"/>
      <c r="F252" s="196"/>
      <c r="G252" s="196"/>
      <c r="H252" s="196"/>
      <c r="I252" s="196"/>
      <c r="J252" s="196"/>
      <c r="K252" s="196"/>
    </row>
    <row r="253" spans="1:11" ht="15.75" customHeight="1">
      <c r="A253" s="196"/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</row>
    <row r="254" spans="1:11" ht="15.75" customHeight="1">
      <c r="A254" s="196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</row>
    <row r="255" spans="1:11" ht="15.75" customHeight="1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</row>
    <row r="256" spans="1:11" ht="15.75" customHeight="1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6"/>
    </row>
    <row r="257" spans="1:11" ht="15.75" customHeight="1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6"/>
    </row>
    <row r="258" spans="1:11" ht="15.75" customHeight="1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</row>
    <row r="259" spans="1:11" ht="15.75" customHeight="1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</row>
    <row r="260" spans="1:11" ht="15.75" customHeight="1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</row>
    <row r="261" spans="1:11" ht="15.75" customHeight="1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</row>
    <row r="262" spans="1:11" ht="15.75" customHeight="1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</row>
    <row r="263" spans="1:11" ht="15.75" customHeight="1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6"/>
    </row>
    <row r="264" spans="1:11" ht="15.75" customHeight="1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</row>
    <row r="265" spans="1:11" ht="15.75" customHeight="1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</row>
    <row r="266" spans="1:11" ht="15.75" customHeight="1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6"/>
    </row>
    <row r="267" spans="1:11" ht="15.75" customHeight="1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</row>
    <row r="268" spans="1:11" ht="15.75" customHeight="1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</row>
    <row r="269" spans="1:11" ht="15.75" customHeight="1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</row>
    <row r="270" spans="1:11" ht="15.75" customHeight="1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</row>
    <row r="271" spans="1:11" ht="15.75" customHeight="1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</row>
    <row r="272" spans="1:11" ht="15.75" customHeight="1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</row>
    <row r="273" spans="1:11" ht="15.75" customHeight="1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</row>
    <row r="274" spans="1:11" ht="15.75" customHeight="1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</row>
    <row r="275" spans="1:11" ht="15.75" customHeight="1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</row>
    <row r="276" spans="1:11" ht="15.75" customHeight="1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</row>
    <row r="277" spans="1:11" ht="15.75" customHeight="1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</row>
    <row r="278" spans="1:11" ht="15.75" customHeight="1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</row>
    <row r="279" spans="1:11" ht="15.75" customHeight="1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</row>
    <row r="280" spans="1:11" ht="15.75" customHeight="1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</row>
    <row r="281" spans="1:11" ht="15.75" customHeight="1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</row>
    <row r="282" spans="1:11" ht="15.75" customHeight="1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</row>
    <row r="283" spans="1:11" ht="15.75" customHeight="1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</row>
    <row r="284" spans="1:11" ht="15.75" customHeight="1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</row>
    <row r="285" spans="1:11" ht="15.75" customHeight="1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</row>
    <row r="286" spans="1:11" ht="15.75" customHeight="1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</row>
    <row r="287" spans="1:11" ht="15.75" customHeight="1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</row>
    <row r="288" spans="1:11" ht="15.75" customHeight="1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</row>
    <row r="289" spans="1:11" ht="15.75" customHeight="1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</row>
    <row r="290" spans="1:11" ht="15.7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</row>
    <row r="291" spans="1:11" ht="15.75" customHeight="1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</row>
    <row r="292" spans="1:11" ht="15.75" customHeight="1">
      <c r="A292" s="196"/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</row>
    <row r="293" spans="1:11" ht="15.75" customHeight="1">
      <c r="A293" s="196"/>
      <c r="B293" s="196"/>
      <c r="C293" s="196"/>
      <c r="D293" s="196"/>
      <c r="E293" s="196"/>
      <c r="F293" s="196"/>
      <c r="G293" s="196"/>
      <c r="H293" s="196"/>
      <c r="I293" s="196"/>
      <c r="J293" s="196"/>
      <c r="K293" s="196"/>
    </row>
    <row r="294" spans="1:11" ht="15.75" customHeight="1">
      <c r="A294" s="196"/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</row>
    <row r="295" spans="1:11" ht="15.75" customHeight="1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</row>
    <row r="296" spans="1:11" ht="15.75" customHeight="1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</row>
    <row r="297" spans="1:11" ht="15.75" customHeight="1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</row>
    <row r="298" spans="1:11" ht="15.75" customHeight="1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</row>
    <row r="299" spans="1:11" ht="15.75" customHeight="1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</row>
    <row r="300" spans="1:11" ht="15.75" customHeight="1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</row>
    <row r="301" spans="1:11" ht="15.75" customHeight="1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6"/>
    </row>
    <row r="302" spans="1:11" ht="15.75" customHeight="1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</row>
    <row r="303" spans="1:11" ht="15.75" customHeight="1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6"/>
    </row>
    <row r="304" spans="1:11" ht="15.75" customHeight="1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</row>
    <row r="305" spans="1:11" ht="15.75" customHeight="1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</row>
    <row r="306" spans="1:11" ht="15.75" customHeight="1">
      <c r="A306" s="196"/>
      <c r="B306" s="196"/>
      <c r="C306" s="196"/>
      <c r="D306" s="196"/>
      <c r="E306" s="196"/>
      <c r="F306" s="196"/>
      <c r="G306" s="196"/>
      <c r="H306" s="196"/>
      <c r="I306" s="196"/>
      <c r="J306" s="196"/>
      <c r="K306" s="196"/>
    </row>
    <row r="307" spans="1:11" ht="15.75" customHeight="1">
      <c r="A307" s="196"/>
      <c r="B307" s="196"/>
      <c r="C307" s="196"/>
      <c r="D307" s="196"/>
      <c r="E307" s="196"/>
      <c r="F307" s="196"/>
      <c r="G307" s="196"/>
      <c r="H307" s="196"/>
      <c r="I307" s="196"/>
      <c r="J307" s="196"/>
      <c r="K307" s="196"/>
    </row>
    <row r="308" spans="1:11" ht="15.75" customHeight="1">
      <c r="A308" s="196"/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</row>
    <row r="309" spans="1:11" ht="15.75" customHeight="1">
      <c r="A309" s="196"/>
      <c r="B309" s="196"/>
      <c r="C309" s="196"/>
      <c r="D309" s="196"/>
      <c r="E309" s="196"/>
      <c r="F309" s="196"/>
      <c r="G309" s="196"/>
      <c r="H309" s="196"/>
      <c r="I309" s="196"/>
      <c r="J309" s="196"/>
      <c r="K309" s="196"/>
    </row>
    <row r="310" spans="1:11" ht="15.75" customHeight="1">
      <c r="A310" s="196"/>
      <c r="B310" s="196"/>
      <c r="C310" s="196"/>
      <c r="D310" s="196"/>
      <c r="E310" s="196"/>
      <c r="F310" s="196"/>
      <c r="G310" s="196"/>
      <c r="H310" s="196"/>
      <c r="I310" s="196"/>
      <c r="J310" s="196"/>
      <c r="K310" s="196"/>
    </row>
    <row r="311" spans="1:11" ht="15.75" customHeight="1">
      <c r="A311" s="196"/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</row>
    <row r="312" spans="1:11" ht="15.75" customHeight="1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6"/>
    </row>
    <row r="313" spans="1:11" ht="15.75" customHeight="1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</row>
    <row r="314" spans="1:11" ht="15.75" customHeight="1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</row>
    <row r="315" spans="1:11" ht="15.75" customHeight="1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</row>
    <row r="316" spans="1:11" ht="15.75" customHeight="1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6"/>
    </row>
    <row r="317" spans="1:11" ht="15.75" customHeight="1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</row>
    <row r="318" spans="1:11" ht="15.75" customHeight="1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</row>
    <row r="319" spans="1:11" ht="15.75" customHeight="1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6"/>
    </row>
    <row r="320" spans="1:11" ht="15.75" customHeight="1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6"/>
    </row>
    <row r="321" spans="1:11" ht="15.75" customHeight="1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</row>
    <row r="322" spans="1:11" ht="15.75" customHeight="1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</row>
    <row r="323" spans="1:11" ht="15.75" customHeight="1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6"/>
    </row>
    <row r="324" spans="1:11" ht="15.75" customHeight="1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</row>
    <row r="325" spans="1:11" ht="15.75" customHeight="1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</row>
    <row r="326" spans="1:11" ht="15.75" customHeight="1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</row>
    <row r="327" spans="1:11" ht="15.75" customHeight="1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</row>
    <row r="328" spans="1:11" ht="15.75" customHeight="1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</row>
    <row r="329" spans="1:11" ht="15.75" customHeight="1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6"/>
    </row>
    <row r="330" spans="1:11" ht="15.75" customHeight="1">
      <c r="A330" s="196"/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</row>
    <row r="331" spans="1:11" ht="15.75" customHeight="1">
      <c r="A331" s="196"/>
      <c r="B331" s="196"/>
      <c r="C331" s="196"/>
      <c r="D331" s="196"/>
      <c r="E331" s="196"/>
      <c r="F331" s="196"/>
      <c r="G331" s="196"/>
      <c r="H331" s="196"/>
      <c r="I331" s="196"/>
      <c r="J331" s="196"/>
      <c r="K331" s="196"/>
    </row>
    <row r="332" spans="1:11" ht="15.75" customHeight="1">
      <c r="A332" s="196"/>
      <c r="B332" s="196"/>
      <c r="C332" s="196"/>
      <c r="D332" s="196"/>
      <c r="E332" s="196"/>
      <c r="F332" s="196"/>
      <c r="G332" s="196"/>
      <c r="H332" s="196"/>
      <c r="I332" s="196"/>
      <c r="J332" s="196"/>
      <c r="K332" s="196"/>
    </row>
    <row r="333" spans="1:11" ht="15.75" customHeight="1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6"/>
    </row>
    <row r="334" spans="1:11" ht="15.75" customHeight="1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6"/>
    </row>
    <row r="335" spans="1:11" ht="15.75" customHeight="1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</row>
    <row r="336" spans="1:11" ht="15.75" customHeight="1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6"/>
    </row>
    <row r="337" spans="1:11" ht="15.75" customHeight="1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6"/>
    </row>
    <row r="338" spans="1:11" ht="15.75" customHeight="1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6"/>
    </row>
    <row r="339" spans="1:11" ht="15.75" customHeight="1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</row>
    <row r="340" spans="1:11" ht="15.75" customHeight="1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</row>
    <row r="341" spans="1:11" ht="15.75" customHeight="1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6"/>
    </row>
    <row r="342" spans="1:11" ht="15.75" customHeight="1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</row>
    <row r="343" spans="1:11" ht="15.75" customHeight="1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6"/>
    </row>
    <row r="344" spans="1:11" ht="15.75" customHeight="1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</row>
    <row r="345" spans="1:11" ht="15.75" customHeight="1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6"/>
    </row>
    <row r="346" spans="1:11" ht="15.75" customHeight="1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</row>
    <row r="347" spans="1:11" ht="15.75" customHeight="1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</row>
    <row r="348" spans="1:11" ht="15.75" customHeight="1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</row>
    <row r="349" spans="1:11" ht="15.75" customHeight="1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</row>
    <row r="350" spans="1:11" ht="15.75" customHeight="1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</row>
    <row r="351" spans="1:11" ht="15.75" customHeight="1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</row>
    <row r="352" spans="1:11" ht="15.75" customHeight="1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</row>
    <row r="353" spans="1:11" ht="15.75" customHeight="1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</row>
    <row r="354" spans="1:11" ht="15.75" customHeight="1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</row>
    <row r="355" spans="1:11" ht="15.75" customHeight="1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</row>
    <row r="356" spans="1:11" ht="15.75" customHeight="1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</row>
    <row r="357" spans="1:11" ht="15.75" customHeight="1">
      <c r="A357" s="196"/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</row>
    <row r="358" spans="1:11" ht="15.75" customHeight="1">
      <c r="A358" s="196"/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</row>
    <row r="359" spans="1:11" ht="15.75" customHeight="1">
      <c r="A359" s="196"/>
      <c r="B359" s="196"/>
      <c r="C359" s="196"/>
      <c r="D359" s="196"/>
      <c r="E359" s="196"/>
      <c r="F359" s="196"/>
      <c r="G359" s="196"/>
      <c r="H359" s="196"/>
      <c r="I359" s="196"/>
      <c r="J359" s="196"/>
      <c r="K359" s="196"/>
    </row>
    <row r="360" spans="1:11" ht="15.75" customHeight="1">
      <c r="A360" s="196"/>
      <c r="B360" s="196"/>
      <c r="C360" s="196"/>
      <c r="D360" s="196"/>
      <c r="E360" s="196"/>
      <c r="F360" s="196"/>
      <c r="G360" s="196"/>
      <c r="H360" s="196"/>
      <c r="I360" s="196"/>
      <c r="J360" s="196"/>
      <c r="K360" s="196"/>
    </row>
    <row r="361" spans="1:11" ht="15.75" customHeight="1">
      <c r="A361" s="196"/>
      <c r="B361" s="196"/>
      <c r="C361" s="196"/>
      <c r="D361" s="196"/>
      <c r="E361" s="196"/>
      <c r="F361" s="196"/>
      <c r="G361" s="196"/>
      <c r="H361" s="196"/>
      <c r="I361" s="196"/>
      <c r="J361" s="196"/>
      <c r="K361" s="196"/>
    </row>
    <row r="362" spans="1:11" ht="15.75" customHeight="1">
      <c r="A362" s="196"/>
      <c r="B362" s="196"/>
      <c r="C362" s="196"/>
      <c r="D362" s="196"/>
      <c r="E362" s="196"/>
      <c r="F362" s="196"/>
      <c r="G362" s="196"/>
      <c r="H362" s="196"/>
      <c r="I362" s="196"/>
      <c r="J362" s="196"/>
      <c r="K362" s="196"/>
    </row>
    <row r="363" spans="1:11" ht="15.75" customHeight="1">
      <c r="A363" s="196"/>
      <c r="B363" s="196"/>
      <c r="C363" s="196"/>
      <c r="D363" s="196"/>
      <c r="E363" s="196"/>
      <c r="F363" s="196"/>
      <c r="G363" s="196"/>
      <c r="H363" s="196"/>
      <c r="I363" s="196"/>
      <c r="J363" s="196"/>
      <c r="K363" s="196"/>
    </row>
    <row r="364" spans="1:11" ht="15.75" customHeight="1">
      <c r="A364" s="196"/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</row>
    <row r="365" spans="1:11" ht="15.75" customHeight="1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6"/>
    </row>
    <row r="366" spans="1:11" ht="15.75" customHeight="1">
      <c r="A366" s="196"/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</row>
    <row r="367" spans="1:11" ht="15.75" customHeight="1">
      <c r="A367" s="196"/>
      <c r="B367" s="196"/>
      <c r="C367" s="196"/>
      <c r="D367" s="196"/>
      <c r="E367" s="196"/>
      <c r="F367" s="196"/>
      <c r="G367" s="196"/>
      <c r="H367" s="196"/>
      <c r="I367" s="196"/>
      <c r="J367" s="196"/>
      <c r="K367" s="196"/>
    </row>
    <row r="368" spans="1:11" ht="15.75" customHeight="1">
      <c r="A368" s="196"/>
      <c r="B368" s="196"/>
      <c r="C368" s="196"/>
      <c r="D368" s="196"/>
      <c r="E368" s="196"/>
      <c r="F368" s="196"/>
      <c r="G368" s="196"/>
      <c r="H368" s="196"/>
      <c r="I368" s="196"/>
      <c r="J368" s="196"/>
      <c r="K368" s="196"/>
    </row>
    <row r="369" spans="1:11" ht="15.75" customHeight="1">
      <c r="A369" s="196"/>
      <c r="B369" s="196"/>
      <c r="C369" s="196"/>
      <c r="D369" s="196"/>
      <c r="E369" s="196"/>
      <c r="F369" s="196"/>
      <c r="G369" s="196"/>
      <c r="H369" s="196"/>
      <c r="I369" s="196"/>
      <c r="J369" s="196"/>
      <c r="K369" s="196"/>
    </row>
    <row r="370" spans="1:11" ht="15.75" customHeight="1">
      <c r="A370" s="196"/>
      <c r="B370" s="196"/>
      <c r="C370" s="196"/>
      <c r="D370" s="196"/>
      <c r="E370" s="196"/>
      <c r="F370" s="196"/>
      <c r="G370" s="196"/>
      <c r="H370" s="196"/>
      <c r="I370" s="196"/>
      <c r="J370" s="196"/>
      <c r="K370" s="196"/>
    </row>
    <row r="371" spans="1:11" ht="15.75" customHeight="1">
      <c r="A371" s="196"/>
      <c r="B371" s="196"/>
      <c r="C371" s="196"/>
      <c r="D371" s="196"/>
      <c r="E371" s="196"/>
      <c r="F371" s="196"/>
      <c r="G371" s="196"/>
      <c r="H371" s="196"/>
      <c r="I371" s="196"/>
      <c r="J371" s="196"/>
      <c r="K371" s="196"/>
    </row>
    <row r="372" spans="1:11" ht="15.75" customHeight="1">
      <c r="A372" s="196"/>
      <c r="B372" s="196"/>
      <c r="C372" s="196"/>
      <c r="D372" s="196"/>
      <c r="E372" s="196"/>
      <c r="F372" s="196"/>
      <c r="G372" s="196"/>
      <c r="H372" s="196"/>
      <c r="I372" s="196"/>
      <c r="J372" s="196"/>
      <c r="K372" s="196"/>
    </row>
    <row r="373" spans="1:11" ht="15.75" customHeight="1">
      <c r="A373" s="196"/>
      <c r="B373" s="196"/>
      <c r="C373" s="196"/>
      <c r="D373" s="196"/>
      <c r="E373" s="196"/>
      <c r="F373" s="196"/>
      <c r="G373" s="196"/>
      <c r="H373" s="196"/>
      <c r="I373" s="196"/>
      <c r="J373" s="196"/>
      <c r="K373" s="196"/>
    </row>
    <row r="374" spans="1:11" ht="15.75" customHeight="1">
      <c r="A374" s="196"/>
      <c r="B374" s="196"/>
      <c r="C374" s="196"/>
      <c r="D374" s="196"/>
      <c r="E374" s="196"/>
      <c r="F374" s="196"/>
      <c r="G374" s="196"/>
      <c r="H374" s="196"/>
      <c r="I374" s="196"/>
      <c r="J374" s="196"/>
      <c r="K374" s="196"/>
    </row>
    <row r="375" spans="1:11" ht="15.75" customHeight="1">
      <c r="A375" s="196"/>
      <c r="B375" s="196"/>
      <c r="C375" s="196"/>
      <c r="D375" s="196"/>
      <c r="E375" s="196"/>
      <c r="F375" s="196"/>
      <c r="G375" s="196"/>
      <c r="H375" s="196"/>
      <c r="I375" s="196"/>
      <c r="J375" s="196"/>
      <c r="K375" s="196"/>
    </row>
    <row r="376" spans="1:11" ht="15.75" customHeight="1">
      <c r="A376" s="196"/>
      <c r="B376" s="196"/>
      <c r="C376" s="196"/>
      <c r="D376" s="196"/>
      <c r="E376" s="196"/>
      <c r="F376" s="196"/>
      <c r="G376" s="196"/>
      <c r="H376" s="196"/>
      <c r="I376" s="196"/>
      <c r="J376" s="196"/>
      <c r="K376" s="196"/>
    </row>
    <row r="377" spans="1:11" ht="15.75" customHeight="1">
      <c r="A377" s="196"/>
      <c r="B377" s="196"/>
      <c r="C377" s="196"/>
      <c r="D377" s="196"/>
      <c r="E377" s="196"/>
      <c r="F377" s="196"/>
      <c r="G377" s="196"/>
      <c r="H377" s="196"/>
      <c r="I377" s="196"/>
      <c r="J377" s="196"/>
      <c r="K377" s="196"/>
    </row>
    <row r="378" spans="1:11" ht="15.75" customHeight="1">
      <c r="A378" s="196"/>
      <c r="B378" s="196"/>
      <c r="C378" s="196"/>
      <c r="D378" s="196"/>
      <c r="E378" s="196"/>
      <c r="F378" s="196"/>
      <c r="G378" s="196"/>
      <c r="H378" s="196"/>
      <c r="I378" s="196"/>
      <c r="J378" s="196"/>
      <c r="K378" s="196"/>
    </row>
    <row r="379" spans="1:11" ht="15.75" customHeight="1">
      <c r="A379" s="196"/>
      <c r="B379" s="196"/>
      <c r="C379" s="196"/>
      <c r="D379" s="196"/>
      <c r="E379" s="196"/>
      <c r="F379" s="196"/>
      <c r="G379" s="196"/>
      <c r="H379" s="196"/>
      <c r="I379" s="196"/>
      <c r="J379" s="196"/>
      <c r="K379" s="196"/>
    </row>
    <row r="380" spans="1:11" ht="15.75" customHeight="1">
      <c r="A380" s="196"/>
      <c r="B380" s="196"/>
      <c r="C380" s="196"/>
      <c r="D380" s="196"/>
      <c r="E380" s="196"/>
      <c r="F380" s="196"/>
      <c r="G380" s="196"/>
      <c r="H380" s="196"/>
      <c r="I380" s="196"/>
      <c r="J380" s="196"/>
      <c r="K380" s="196"/>
    </row>
    <row r="381" spans="1:11" ht="15.75" customHeight="1">
      <c r="A381" s="196"/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</row>
    <row r="382" spans="1:11" ht="15.75" customHeight="1">
      <c r="A382" s="196"/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</row>
    <row r="383" spans="1:11" ht="15.75" customHeight="1">
      <c r="A383" s="196"/>
      <c r="B383" s="196"/>
      <c r="C383" s="196"/>
      <c r="D383" s="196"/>
      <c r="E383" s="196"/>
      <c r="F383" s="196"/>
      <c r="G383" s="196"/>
      <c r="H383" s="196"/>
      <c r="I383" s="196"/>
      <c r="J383" s="196"/>
      <c r="K383" s="196"/>
    </row>
    <row r="384" spans="1:11" ht="15.75" customHeight="1">
      <c r="A384" s="196"/>
      <c r="B384" s="196"/>
      <c r="C384" s="196"/>
      <c r="D384" s="196"/>
      <c r="E384" s="196"/>
      <c r="F384" s="196"/>
      <c r="G384" s="196"/>
      <c r="H384" s="196"/>
      <c r="I384" s="196"/>
      <c r="J384" s="196"/>
      <c r="K384" s="196"/>
    </row>
    <row r="385" spans="1:11" ht="15.75" customHeight="1">
      <c r="A385" s="196"/>
      <c r="B385" s="196"/>
      <c r="C385" s="196"/>
      <c r="D385" s="196"/>
      <c r="E385" s="196"/>
      <c r="F385" s="196"/>
      <c r="G385" s="196"/>
      <c r="H385" s="196"/>
      <c r="I385" s="196"/>
      <c r="J385" s="196"/>
      <c r="K385" s="196"/>
    </row>
    <row r="386" spans="1:11" ht="15.75" customHeight="1">
      <c r="A386" s="196"/>
      <c r="B386" s="196"/>
      <c r="C386" s="196"/>
      <c r="D386" s="196"/>
      <c r="E386" s="196"/>
      <c r="F386" s="196"/>
      <c r="G386" s="196"/>
      <c r="H386" s="196"/>
      <c r="I386" s="196"/>
      <c r="J386" s="196"/>
      <c r="K386" s="196"/>
    </row>
    <row r="387" spans="1:11" ht="15.75" customHeight="1">
      <c r="A387" s="196"/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</row>
    <row r="388" spans="1:11" ht="15.75" customHeight="1">
      <c r="A388" s="196"/>
      <c r="B388" s="196"/>
      <c r="C388" s="196"/>
      <c r="D388" s="196"/>
      <c r="E388" s="196"/>
      <c r="F388" s="196"/>
      <c r="G388" s="196"/>
      <c r="H388" s="196"/>
      <c r="I388" s="196"/>
      <c r="J388" s="196"/>
      <c r="K388" s="196"/>
    </row>
    <row r="389" spans="1:11" ht="15.75" customHeight="1">
      <c r="A389" s="196"/>
      <c r="B389" s="196"/>
      <c r="C389" s="196"/>
      <c r="D389" s="196"/>
      <c r="E389" s="196"/>
      <c r="F389" s="196"/>
      <c r="G389" s="196"/>
      <c r="H389" s="196"/>
      <c r="I389" s="196"/>
      <c r="J389" s="196"/>
      <c r="K389" s="196"/>
    </row>
    <row r="390" spans="1:11" ht="15.75" customHeight="1">
      <c r="A390" s="196"/>
      <c r="B390" s="196"/>
      <c r="C390" s="196"/>
      <c r="D390" s="196"/>
      <c r="E390" s="196"/>
      <c r="F390" s="196"/>
      <c r="G390" s="196"/>
      <c r="H390" s="196"/>
      <c r="I390" s="196"/>
      <c r="J390" s="196"/>
      <c r="K390" s="196"/>
    </row>
    <row r="391" spans="1:11" ht="15.75" customHeight="1">
      <c r="A391" s="196"/>
      <c r="B391" s="196"/>
      <c r="C391" s="196"/>
      <c r="D391" s="196"/>
      <c r="E391" s="196"/>
      <c r="F391" s="196"/>
      <c r="G391" s="196"/>
      <c r="H391" s="196"/>
      <c r="I391" s="196"/>
      <c r="J391" s="196"/>
      <c r="K391" s="196"/>
    </row>
    <row r="392" spans="1:11" ht="15.75" customHeight="1">
      <c r="A392" s="196"/>
      <c r="B392" s="196"/>
      <c r="C392" s="196"/>
      <c r="D392" s="196"/>
      <c r="E392" s="196"/>
      <c r="F392" s="196"/>
      <c r="G392" s="196"/>
      <c r="H392" s="196"/>
      <c r="I392" s="196"/>
      <c r="J392" s="196"/>
      <c r="K392" s="196"/>
    </row>
    <row r="393" spans="1:11" ht="15.75" customHeight="1">
      <c r="A393" s="196"/>
      <c r="B393" s="196"/>
      <c r="C393" s="196"/>
      <c r="D393" s="196"/>
      <c r="E393" s="196"/>
      <c r="F393" s="196"/>
      <c r="G393" s="196"/>
      <c r="H393" s="196"/>
      <c r="I393" s="196"/>
      <c r="J393" s="196"/>
      <c r="K393" s="196"/>
    </row>
    <row r="394" spans="1:11" ht="15.75" customHeight="1">
      <c r="A394" s="196"/>
      <c r="B394" s="196"/>
      <c r="C394" s="196"/>
      <c r="D394" s="196"/>
      <c r="E394" s="196"/>
      <c r="F394" s="196"/>
      <c r="G394" s="196"/>
      <c r="H394" s="196"/>
      <c r="I394" s="196"/>
      <c r="J394" s="196"/>
      <c r="K394" s="196"/>
    </row>
    <row r="395" spans="1:11" ht="15.75" customHeight="1">
      <c r="A395" s="196"/>
      <c r="B395" s="196"/>
      <c r="C395" s="196"/>
      <c r="D395" s="196"/>
      <c r="E395" s="196"/>
      <c r="F395" s="196"/>
      <c r="G395" s="196"/>
      <c r="H395" s="196"/>
      <c r="I395" s="196"/>
      <c r="J395" s="196"/>
      <c r="K395" s="196"/>
    </row>
    <row r="396" spans="1:11" ht="15.75" customHeight="1">
      <c r="A396" s="196"/>
      <c r="B396" s="196"/>
      <c r="C396" s="196"/>
      <c r="D396" s="196"/>
      <c r="E396" s="196"/>
      <c r="F396" s="196"/>
      <c r="G396" s="196"/>
      <c r="H396" s="196"/>
      <c r="I396" s="196"/>
      <c r="J396" s="196"/>
      <c r="K396" s="196"/>
    </row>
    <row r="397" spans="1:11" ht="15.75" customHeight="1">
      <c r="A397" s="196"/>
      <c r="B397" s="196"/>
      <c r="C397" s="196"/>
      <c r="D397" s="196"/>
      <c r="E397" s="196"/>
      <c r="F397" s="196"/>
      <c r="G397" s="196"/>
      <c r="H397" s="196"/>
      <c r="I397" s="196"/>
      <c r="J397" s="196"/>
      <c r="K397" s="196"/>
    </row>
    <row r="398" spans="1:11" ht="15.75" customHeight="1">
      <c r="A398" s="196"/>
      <c r="B398" s="196"/>
      <c r="C398" s="196"/>
      <c r="D398" s="196"/>
      <c r="E398" s="196"/>
      <c r="F398" s="196"/>
      <c r="G398" s="196"/>
      <c r="H398" s="196"/>
      <c r="I398" s="196"/>
      <c r="J398" s="196"/>
      <c r="K398" s="196"/>
    </row>
    <row r="399" spans="1:11" ht="15.75" customHeight="1">
      <c r="A399" s="196"/>
      <c r="B399" s="196"/>
      <c r="C399" s="196"/>
      <c r="D399" s="196"/>
      <c r="E399" s="196"/>
      <c r="F399" s="196"/>
      <c r="G399" s="196"/>
      <c r="H399" s="196"/>
      <c r="I399" s="196"/>
      <c r="J399" s="196"/>
      <c r="K399" s="196"/>
    </row>
    <row r="400" spans="1:11" ht="15.75" customHeight="1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6"/>
    </row>
    <row r="401" spans="1:11" ht="15.75" customHeight="1">
      <c r="A401" s="196"/>
      <c r="B401" s="196"/>
      <c r="C401" s="196"/>
      <c r="D401" s="196"/>
      <c r="E401" s="196"/>
      <c r="F401" s="196"/>
      <c r="G401" s="196"/>
      <c r="H401" s="196"/>
      <c r="I401" s="196"/>
      <c r="J401" s="196"/>
      <c r="K401" s="196"/>
    </row>
    <row r="402" spans="1:11" ht="15.75" customHeight="1">
      <c r="A402" s="196"/>
      <c r="B402" s="196"/>
      <c r="C402" s="196"/>
      <c r="D402" s="196"/>
      <c r="E402" s="196"/>
      <c r="F402" s="196"/>
      <c r="G402" s="196"/>
      <c r="H402" s="196"/>
      <c r="I402" s="196"/>
      <c r="J402" s="196"/>
      <c r="K402" s="196"/>
    </row>
    <row r="403" spans="1:11" ht="15.75" customHeight="1">
      <c r="A403" s="196"/>
      <c r="B403" s="196"/>
      <c r="C403" s="196"/>
      <c r="D403" s="196"/>
      <c r="E403" s="196"/>
      <c r="F403" s="196"/>
      <c r="G403" s="196"/>
      <c r="H403" s="196"/>
      <c r="I403" s="196"/>
      <c r="J403" s="196"/>
      <c r="K403" s="196"/>
    </row>
    <row r="404" spans="1:11" ht="15.75" customHeight="1">
      <c r="A404" s="196"/>
      <c r="B404" s="196"/>
      <c r="C404" s="196"/>
      <c r="D404" s="196"/>
      <c r="E404" s="196"/>
      <c r="F404" s="196"/>
      <c r="G404" s="196"/>
      <c r="H404" s="196"/>
      <c r="I404" s="196"/>
      <c r="J404" s="196"/>
      <c r="K404" s="196"/>
    </row>
    <row r="405" spans="1:11" ht="15.75" customHeight="1">
      <c r="A405" s="196"/>
      <c r="B405" s="196"/>
      <c r="C405" s="196"/>
      <c r="D405" s="196"/>
      <c r="E405" s="196"/>
      <c r="F405" s="196"/>
      <c r="G405" s="196"/>
      <c r="H405" s="196"/>
      <c r="I405" s="196"/>
      <c r="J405" s="196"/>
      <c r="K405" s="196"/>
    </row>
    <row r="406" spans="1:11" ht="15.75" customHeight="1">
      <c r="A406" s="196"/>
      <c r="B406" s="196"/>
      <c r="C406" s="196"/>
      <c r="D406" s="196"/>
      <c r="E406" s="196"/>
      <c r="F406" s="196"/>
      <c r="G406" s="196"/>
      <c r="H406" s="196"/>
      <c r="I406" s="196"/>
      <c r="J406" s="196"/>
      <c r="K406" s="196"/>
    </row>
    <row r="407" spans="1:11" ht="15.75" customHeight="1">
      <c r="A407" s="196"/>
      <c r="B407" s="196"/>
      <c r="C407" s="196"/>
      <c r="D407" s="196"/>
      <c r="E407" s="196"/>
      <c r="F407" s="196"/>
      <c r="G407" s="196"/>
      <c r="H407" s="196"/>
      <c r="I407" s="196"/>
      <c r="J407" s="196"/>
      <c r="K407" s="196"/>
    </row>
    <row r="408" spans="1:11" ht="15.75" customHeight="1">
      <c r="A408" s="196"/>
      <c r="B408" s="196"/>
      <c r="C408" s="196"/>
      <c r="D408" s="196"/>
      <c r="E408" s="196"/>
      <c r="F408" s="196"/>
      <c r="G408" s="196"/>
      <c r="H408" s="196"/>
      <c r="I408" s="196"/>
      <c r="J408" s="196"/>
      <c r="K408" s="196"/>
    </row>
    <row r="409" spans="1:11" ht="15.75" customHeight="1">
      <c r="A409" s="196"/>
      <c r="B409" s="196"/>
      <c r="C409" s="196"/>
      <c r="D409" s="196"/>
      <c r="E409" s="196"/>
      <c r="F409" s="196"/>
      <c r="G409" s="196"/>
      <c r="H409" s="196"/>
      <c r="I409" s="196"/>
      <c r="J409" s="196"/>
      <c r="K409" s="196"/>
    </row>
    <row r="410" spans="1:11" ht="15.75" customHeight="1">
      <c r="A410" s="196"/>
      <c r="B410" s="196"/>
      <c r="C410" s="196"/>
      <c r="D410" s="196"/>
      <c r="E410" s="196"/>
      <c r="F410" s="196"/>
      <c r="G410" s="196"/>
      <c r="H410" s="196"/>
      <c r="I410" s="196"/>
      <c r="J410" s="196"/>
      <c r="K410" s="196"/>
    </row>
    <row r="411" spans="1:11" ht="15.75" customHeight="1">
      <c r="A411" s="196"/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</row>
    <row r="412" spans="1:11" ht="15.75" customHeight="1">
      <c r="A412" s="196"/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</row>
    <row r="413" spans="1:11" ht="15.75" customHeight="1">
      <c r="A413" s="196"/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</row>
    <row r="414" spans="1:11" ht="15.75" customHeight="1">
      <c r="A414" s="196"/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</row>
    <row r="415" spans="1:11" ht="15.75" customHeight="1">
      <c r="A415" s="196"/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</row>
    <row r="416" spans="1:11" ht="15.75" customHeight="1">
      <c r="A416" s="196"/>
      <c r="B416" s="196"/>
      <c r="C416" s="196"/>
      <c r="D416" s="196"/>
      <c r="E416" s="196"/>
      <c r="F416" s="196"/>
      <c r="G416" s="196"/>
      <c r="H416" s="196"/>
      <c r="I416" s="196"/>
      <c r="J416" s="196"/>
      <c r="K416" s="196"/>
    </row>
    <row r="417" spans="1:11" ht="15.75" customHeight="1">
      <c r="A417" s="196"/>
      <c r="B417" s="196"/>
      <c r="C417" s="196"/>
      <c r="D417" s="196"/>
      <c r="E417" s="196"/>
      <c r="F417" s="196"/>
      <c r="G417" s="196"/>
      <c r="H417" s="196"/>
      <c r="I417" s="196"/>
      <c r="J417" s="196"/>
      <c r="K417" s="196"/>
    </row>
    <row r="418" spans="1:11" ht="15.75" customHeight="1">
      <c r="A418" s="196"/>
      <c r="B418" s="196"/>
      <c r="C418" s="196"/>
      <c r="D418" s="196"/>
      <c r="E418" s="196"/>
      <c r="F418" s="196"/>
      <c r="G418" s="196"/>
      <c r="H418" s="196"/>
      <c r="I418" s="196"/>
      <c r="J418" s="196"/>
      <c r="K418" s="196"/>
    </row>
    <row r="419" spans="1:11" ht="15.75" customHeight="1">
      <c r="A419" s="196"/>
      <c r="B419" s="196"/>
      <c r="C419" s="196"/>
      <c r="D419" s="196"/>
      <c r="E419" s="196"/>
      <c r="F419" s="196"/>
      <c r="G419" s="196"/>
      <c r="H419" s="196"/>
      <c r="I419" s="196"/>
      <c r="J419" s="196"/>
      <c r="K419" s="196"/>
    </row>
    <row r="420" spans="1:11" ht="15.75" customHeight="1">
      <c r="A420" s="196"/>
      <c r="B420" s="196"/>
      <c r="C420" s="196"/>
      <c r="D420" s="196"/>
      <c r="E420" s="196"/>
      <c r="F420" s="196"/>
      <c r="G420" s="196"/>
      <c r="H420" s="196"/>
      <c r="I420" s="196"/>
      <c r="J420" s="196"/>
      <c r="K420" s="196"/>
    </row>
    <row r="421" spans="1:11" ht="15.75" customHeight="1">
      <c r="A421" s="196"/>
      <c r="B421" s="196"/>
      <c r="C421" s="196"/>
      <c r="D421" s="196"/>
      <c r="E421" s="196"/>
      <c r="F421" s="196"/>
      <c r="G421" s="196"/>
      <c r="H421" s="196"/>
      <c r="I421" s="196"/>
      <c r="J421" s="196"/>
      <c r="K421" s="196"/>
    </row>
    <row r="422" spans="1:11" ht="15.75" customHeight="1">
      <c r="A422" s="196"/>
      <c r="B422" s="196"/>
      <c r="C422" s="196"/>
      <c r="D422" s="196"/>
      <c r="E422" s="196"/>
      <c r="F422" s="196"/>
      <c r="G422" s="196"/>
      <c r="H422" s="196"/>
      <c r="I422" s="196"/>
      <c r="J422" s="196"/>
      <c r="K422" s="196"/>
    </row>
    <row r="423" spans="1:11" ht="15.75" customHeight="1">
      <c r="A423" s="196"/>
      <c r="B423" s="196"/>
      <c r="C423" s="196"/>
      <c r="D423" s="196"/>
      <c r="E423" s="196"/>
      <c r="F423" s="196"/>
      <c r="G423" s="196"/>
      <c r="H423" s="196"/>
      <c r="I423" s="196"/>
      <c r="J423" s="196"/>
      <c r="K423" s="196"/>
    </row>
    <row r="424" spans="1:11" ht="15.75" customHeight="1">
      <c r="A424" s="196"/>
      <c r="B424" s="196"/>
      <c r="C424" s="196"/>
      <c r="D424" s="196"/>
      <c r="E424" s="196"/>
      <c r="F424" s="196"/>
      <c r="G424" s="196"/>
      <c r="H424" s="196"/>
      <c r="I424" s="196"/>
      <c r="J424" s="196"/>
      <c r="K424" s="196"/>
    </row>
    <row r="425" spans="1:11" ht="15.75" customHeight="1">
      <c r="A425" s="196"/>
      <c r="B425" s="196"/>
      <c r="C425" s="196"/>
      <c r="D425" s="196"/>
      <c r="E425" s="196"/>
      <c r="F425" s="196"/>
      <c r="G425" s="196"/>
      <c r="H425" s="196"/>
      <c r="I425" s="196"/>
      <c r="J425" s="196"/>
      <c r="K425" s="196"/>
    </row>
    <row r="426" spans="1:11" ht="15.75" customHeight="1">
      <c r="A426" s="196"/>
      <c r="B426" s="196"/>
      <c r="C426" s="196"/>
      <c r="D426" s="196"/>
      <c r="E426" s="196"/>
      <c r="F426" s="196"/>
      <c r="G426" s="196"/>
      <c r="H426" s="196"/>
      <c r="I426" s="196"/>
      <c r="J426" s="196"/>
      <c r="K426" s="196"/>
    </row>
    <row r="427" spans="1:11" ht="15.75" customHeight="1">
      <c r="A427" s="196"/>
      <c r="B427" s="196"/>
      <c r="C427" s="196"/>
      <c r="D427" s="196"/>
      <c r="E427" s="196"/>
      <c r="F427" s="196"/>
      <c r="G427" s="196"/>
      <c r="H427" s="196"/>
      <c r="I427" s="196"/>
      <c r="J427" s="196"/>
      <c r="K427" s="196"/>
    </row>
    <row r="428" spans="1:11" ht="15.75" customHeight="1">
      <c r="A428" s="196"/>
      <c r="B428" s="196"/>
      <c r="C428" s="196"/>
      <c r="D428" s="196"/>
      <c r="E428" s="196"/>
      <c r="F428" s="196"/>
      <c r="G428" s="196"/>
      <c r="H428" s="196"/>
      <c r="I428" s="196"/>
      <c r="J428" s="196"/>
      <c r="K428" s="196"/>
    </row>
    <row r="429" spans="1:11" ht="15.75" customHeight="1">
      <c r="A429" s="196"/>
      <c r="B429" s="196"/>
      <c r="C429" s="196"/>
      <c r="D429" s="196"/>
      <c r="E429" s="196"/>
      <c r="F429" s="196"/>
      <c r="G429" s="196"/>
      <c r="H429" s="196"/>
      <c r="I429" s="196"/>
      <c r="J429" s="196"/>
      <c r="K429" s="196"/>
    </row>
    <row r="430" spans="1:11" ht="15.75" customHeight="1">
      <c r="A430" s="196"/>
      <c r="B430" s="196"/>
      <c r="C430" s="196"/>
      <c r="D430" s="196"/>
      <c r="E430" s="196"/>
      <c r="F430" s="196"/>
      <c r="G430" s="196"/>
      <c r="H430" s="196"/>
      <c r="I430" s="196"/>
      <c r="J430" s="196"/>
      <c r="K430" s="196"/>
    </row>
    <row r="431" spans="1:11" ht="15.75" customHeight="1">
      <c r="A431" s="196"/>
      <c r="B431" s="196"/>
      <c r="C431" s="196"/>
      <c r="D431" s="196"/>
      <c r="E431" s="196"/>
      <c r="F431" s="196"/>
      <c r="G431" s="196"/>
      <c r="H431" s="196"/>
      <c r="I431" s="196"/>
      <c r="J431" s="196"/>
      <c r="K431" s="196"/>
    </row>
    <row r="432" spans="1:11" ht="15.75" customHeight="1">
      <c r="A432" s="196"/>
      <c r="B432" s="196"/>
      <c r="C432" s="196"/>
      <c r="D432" s="196"/>
      <c r="E432" s="196"/>
      <c r="F432" s="196"/>
      <c r="G432" s="196"/>
      <c r="H432" s="196"/>
      <c r="I432" s="196"/>
      <c r="J432" s="196"/>
      <c r="K432" s="196"/>
    </row>
    <row r="433" spans="1:11" ht="15.75" customHeight="1">
      <c r="A433" s="196"/>
      <c r="B433" s="196"/>
      <c r="C433" s="196"/>
      <c r="D433" s="196"/>
      <c r="E433" s="196"/>
      <c r="F433" s="196"/>
      <c r="G433" s="196"/>
      <c r="H433" s="196"/>
      <c r="I433" s="196"/>
      <c r="J433" s="196"/>
      <c r="K433" s="196"/>
    </row>
    <row r="434" spans="1:11" ht="15.75" customHeight="1">
      <c r="A434" s="196"/>
      <c r="B434" s="196"/>
      <c r="C434" s="196"/>
      <c r="D434" s="196"/>
      <c r="E434" s="196"/>
      <c r="F434" s="196"/>
      <c r="G434" s="196"/>
      <c r="H434" s="196"/>
      <c r="I434" s="196"/>
      <c r="J434" s="196"/>
      <c r="K434" s="196"/>
    </row>
    <row r="435" spans="1:11" ht="15.75" customHeight="1">
      <c r="A435" s="196"/>
      <c r="B435" s="196"/>
      <c r="C435" s="196"/>
      <c r="D435" s="196"/>
      <c r="E435" s="196"/>
      <c r="F435" s="196"/>
      <c r="G435" s="196"/>
      <c r="H435" s="196"/>
      <c r="I435" s="196"/>
      <c r="J435" s="196"/>
      <c r="K435" s="196"/>
    </row>
    <row r="436" spans="1:11" ht="15.75" customHeight="1">
      <c r="A436" s="196"/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</row>
    <row r="437" spans="1:11" ht="15.75" customHeight="1">
      <c r="A437" s="196"/>
      <c r="B437" s="196"/>
      <c r="C437" s="196"/>
      <c r="D437" s="196"/>
      <c r="E437" s="196"/>
      <c r="F437" s="196"/>
      <c r="G437" s="196"/>
      <c r="H437" s="196"/>
      <c r="I437" s="196"/>
      <c r="J437" s="196"/>
      <c r="K437" s="196"/>
    </row>
    <row r="438" spans="1:11" ht="15.75" customHeight="1">
      <c r="A438" s="196"/>
      <c r="B438" s="196"/>
      <c r="C438" s="196"/>
      <c r="D438" s="196"/>
      <c r="E438" s="196"/>
      <c r="F438" s="196"/>
      <c r="G438" s="196"/>
      <c r="H438" s="196"/>
      <c r="I438" s="196"/>
      <c r="J438" s="196"/>
      <c r="K438" s="196"/>
    </row>
    <row r="439" spans="1:11" ht="15.75" customHeight="1">
      <c r="A439" s="196"/>
      <c r="B439" s="196"/>
      <c r="C439" s="196"/>
      <c r="D439" s="196"/>
      <c r="E439" s="196"/>
      <c r="F439" s="196"/>
      <c r="G439" s="196"/>
      <c r="H439" s="196"/>
      <c r="I439" s="196"/>
      <c r="J439" s="196"/>
      <c r="K439" s="196"/>
    </row>
    <row r="440" spans="1:11" ht="15.75" customHeight="1">
      <c r="A440" s="196"/>
      <c r="B440" s="196"/>
      <c r="C440" s="196"/>
      <c r="D440" s="196"/>
      <c r="E440" s="196"/>
      <c r="F440" s="196"/>
      <c r="G440" s="196"/>
      <c r="H440" s="196"/>
      <c r="I440" s="196"/>
      <c r="J440" s="196"/>
      <c r="K440" s="196"/>
    </row>
    <row r="441" spans="1:11" ht="15.75" customHeight="1">
      <c r="A441" s="196"/>
      <c r="B441" s="196"/>
      <c r="C441" s="196"/>
      <c r="D441" s="196"/>
      <c r="E441" s="196"/>
      <c r="F441" s="196"/>
      <c r="G441" s="196"/>
      <c r="H441" s="196"/>
      <c r="I441" s="196"/>
      <c r="J441" s="196"/>
      <c r="K441" s="196"/>
    </row>
    <row r="442" spans="1:11" ht="15.75" customHeight="1">
      <c r="A442" s="196"/>
      <c r="B442" s="196"/>
      <c r="C442" s="196"/>
      <c r="D442" s="196"/>
      <c r="E442" s="196"/>
      <c r="F442" s="196"/>
      <c r="G442" s="196"/>
      <c r="H442" s="196"/>
      <c r="I442" s="196"/>
      <c r="J442" s="196"/>
      <c r="K442" s="196"/>
    </row>
    <row r="443" spans="1:11" ht="15.75" customHeight="1">
      <c r="A443" s="196"/>
      <c r="B443" s="196"/>
      <c r="C443" s="196"/>
      <c r="D443" s="196"/>
      <c r="E443" s="196"/>
      <c r="F443" s="196"/>
      <c r="G443" s="196"/>
      <c r="H443" s="196"/>
      <c r="I443" s="196"/>
      <c r="J443" s="196"/>
      <c r="K443" s="196"/>
    </row>
    <row r="444" spans="1:11" ht="15.75" customHeight="1">
      <c r="A444" s="196"/>
      <c r="B444" s="196"/>
      <c r="C444" s="196"/>
      <c r="D444" s="196"/>
      <c r="E444" s="196"/>
      <c r="F444" s="196"/>
      <c r="G444" s="196"/>
      <c r="H444" s="196"/>
      <c r="I444" s="196"/>
      <c r="J444" s="196"/>
      <c r="K444" s="196"/>
    </row>
    <row r="445" spans="1:11" ht="15.75" customHeight="1">
      <c r="A445" s="196"/>
      <c r="B445" s="196"/>
      <c r="C445" s="196"/>
      <c r="D445" s="196"/>
      <c r="E445" s="196"/>
      <c r="F445" s="196"/>
      <c r="G445" s="196"/>
      <c r="H445" s="196"/>
      <c r="I445" s="196"/>
      <c r="J445" s="196"/>
      <c r="K445" s="196"/>
    </row>
    <row r="446" spans="1:11" ht="15.75" customHeight="1">
      <c r="A446" s="196"/>
      <c r="B446" s="196"/>
      <c r="C446" s="196"/>
      <c r="D446" s="196"/>
      <c r="E446" s="196"/>
      <c r="F446" s="196"/>
      <c r="G446" s="196"/>
      <c r="H446" s="196"/>
      <c r="I446" s="196"/>
      <c r="J446" s="196"/>
      <c r="K446" s="196"/>
    </row>
    <row r="447" spans="1:11" ht="15.75" customHeight="1">
      <c r="A447" s="196"/>
      <c r="B447" s="196"/>
      <c r="C447" s="196"/>
      <c r="D447" s="196"/>
      <c r="E447" s="196"/>
      <c r="F447" s="196"/>
      <c r="G447" s="196"/>
      <c r="H447" s="196"/>
      <c r="I447" s="196"/>
      <c r="J447" s="196"/>
      <c r="K447" s="196"/>
    </row>
    <row r="448" spans="1:11" ht="15.75" customHeight="1">
      <c r="A448" s="196"/>
      <c r="B448" s="196"/>
      <c r="C448" s="196"/>
      <c r="D448" s="196"/>
      <c r="E448" s="196"/>
      <c r="F448" s="196"/>
      <c r="G448" s="196"/>
      <c r="H448" s="196"/>
      <c r="I448" s="196"/>
      <c r="J448" s="196"/>
      <c r="K448" s="196"/>
    </row>
    <row r="449" spans="1:11" ht="15.75" customHeight="1">
      <c r="A449" s="196"/>
      <c r="B449" s="196"/>
      <c r="C449" s="196"/>
      <c r="D449" s="196"/>
      <c r="E449" s="196"/>
      <c r="F449" s="196"/>
      <c r="G449" s="196"/>
      <c r="H449" s="196"/>
      <c r="I449" s="196"/>
      <c r="J449" s="196"/>
      <c r="K449" s="196"/>
    </row>
    <row r="450" spans="1:11" ht="15.75" customHeight="1">
      <c r="A450" s="196"/>
      <c r="B450" s="196"/>
      <c r="C450" s="196"/>
      <c r="D450" s="196"/>
      <c r="E450" s="196"/>
      <c r="F450" s="196"/>
      <c r="G450" s="196"/>
      <c r="H450" s="196"/>
      <c r="I450" s="196"/>
      <c r="J450" s="196"/>
      <c r="K450" s="196"/>
    </row>
    <row r="451" spans="1:11" ht="15.75" customHeight="1">
      <c r="A451" s="196"/>
      <c r="B451" s="196"/>
      <c r="C451" s="196"/>
      <c r="D451" s="196"/>
      <c r="E451" s="196"/>
      <c r="F451" s="196"/>
      <c r="G451" s="196"/>
      <c r="H451" s="196"/>
      <c r="I451" s="196"/>
      <c r="J451" s="196"/>
      <c r="K451" s="196"/>
    </row>
    <row r="452" spans="1:11" ht="15.75" customHeight="1">
      <c r="A452" s="196"/>
      <c r="B452" s="196"/>
      <c r="C452" s="196"/>
      <c r="D452" s="196"/>
      <c r="E452" s="196"/>
      <c r="F452" s="196"/>
      <c r="G452" s="196"/>
      <c r="H452" s="196"/>
      <c r="I452" s="196"/>
      <c r="J452" s="196"/>
      <c r="K452" s="196"/>
    </row>
    <row r="453" spans="1:11" ht="15.75" customHeight="1">
      <c r="A453" s="196"/>
      <c r="B453" s="196"/>
      <c r="C453" s="196"/>
      <c r="D453" s="196"/>
      <c r="E453" s="196"/>
      <c r="F453" s="196"/>
      <c r="G453" s="196"/>
      <c r="H453" s="196"/>
      <c r="I453" s="196"/>
      <c r="J453" s="196"/>
      <c r="K453" s="196"/>
    </row>
    <row r="454" spans="1:11" ht="15.75" customHeight="1">
      <c r="A454" s="196"/>
      <c r="B454" s="196"/>
      <c r="C454" s="196"/>
      <c r="D454" s="196"/>
      <c r="E454" s="196"/>
      <c r="F454" s="196"/>
      <c r="G454" s="196"/>
      <c r="H454" s="196"/>
      <c r="I454" s="196"/>
      <c r="J454" s="196"/>
      <c r="K454" s="196"/>
    </row>
    <row r="455" spans="1:11" ht="15.75" customHeight="1">
      <c r="A455" s="196"/>
      <c r="B455" s="196"/>
      <c r="C455" s="196"/>
      <c r="D455" s="196"/>
      <c r="E455" s="196"/>
      <c r="F455" s="196"/>
      <c r="G455" s="196"/>
      <c r="H455" s="196"/>
      <c r="I455" s="196"/>
      <c r="J455" s="196"/>
      <c r="K455" s="196"/>
    </row>
    <row r="456" spans="1:11" ht="15.75" customHeight="1">
      <c r="A456" s="196"/>
      <c r="B456" s="196"/>
      <c r="C456" s="196"/>
      <c r="D456" s="196"/>
      <c r="E456" s="196"/>
      <c r="F456" s="196"/>
      <c r="G456" s="196"/>
      <c r="H456" s="196"/>
      <c r="I456" s="196"/>
      <c r="J456" s="196"/>
      <c r="K456" s="196"/>
    </row>
    <row r="457" spans="1:11" ht="15.75" customHeight="1">
      <c r="A457" s="196"/>
      <c r="B457" s="196"/>
      <c r="C457" s="196"/>
      <c r="D457" s="196"/>
      <c r="E457" s="196"/>
      <c r="F457" s="196"/>
      <c r="G457" s="196"/>
      <c r="H457" s="196"/>
      <c r="I457" s="196"/>
      <c r="J457" s="196"/>
      <c r="K457" s="196"/>
    </row>
    <row r="458" spans="1:11" ht="15.75" customHeight="1">
      <c r="A458" s="196"/>
      <c r="B458" s="196"/>
      <c r="C458" s="196"/>
      <c r="D458" s="196"/>
      <c r="E458" s="196"/>
      <c r="F458" s="196"/>
      <c r="G458" s="196"/>
      <c r="H458" s="196"/>
      <c r="I458" s="196"/>
      <c r="J458" s="196"/>
      <c r="K458" s="196"/>
    </row>
    <row r="459" spans="1:11" ht="15.75" customHeight="1">
      <c r="A459" s="196"/>
      <c r="B459" s="196"/>
      <c r="C459" s="196"/>
      <c r="D459" s="196"/>
      <c r="E459" s="196"/>
      <c r="F459" s="196"/>
      <c r="G459" s="196"/>
      <c r="H459" s="196"/>
      <c r="I459" s="196"/>
      <c r="J459" s="196"/>
      <c r="K459" s="196"/>
    </row>
    <row r="460" spans="1:11" ht="15.75" customHeight="1">
      <c r="A460" s="196"/>
      <c r="B460" s="196"/>
      <c r="C460" s="196"/>
      <c r="D460" s="196"/>
      <c r="E460" s="196"/>
      <c r="F460" s="196"/>
      <c r="G460" s="196"/>
      <c r="H460" s="196"/>
      <c r="I460" s="196"/>
      <c r="J460" s="196"/>
      <c r="K460" s="196"/>
    </row>
    <row r="461" spans="1:11" ht="15.75" customHeight="1">
      <c r="A461" s="196"/>
      <c r="B461" s="196"/>
      <c r="C461" s="196"/>
      <c r="D461" s="196"/>
      <c r="E461" s="196"/>
      <c r="F461" s="196"/>
      <c r="G461" s="196"/>
      <c r="H461" s="196"/>
      <c r="I461" s="196"/>
      <c r="J461" s="196"/>
      <c r="K461" s="196"/>
    </row>
    <row r="462" spans="1:11" ht="15.75" customHeight="1">
      <c r="A462" s="196"/>
      <c r="B462" s="196"/>
      <c r="C462" s="196"/>
      <c r="D462" s="196"/>
      <c r="E462" s="196"/>
      <c r="F462" s="196"/>
      <c r="G462" s="196"/>
      <c r="H462" s="196"/>
      <c r="I462" s="196"/>
      <c r="J462" s="196"/>
      <c r="K462" s="196"/>
    </row>
    <row r="463" spans="1:11" ht="15.75" customHeight="1">
      <c r="A463" s="196"/>
      <c r="B463" s="196"/>
      <c r="C463" s="196"/>
      <c r="D463" s="196"/>
      <c r="E463" s="196"/>
      <c r="F463" s="196"/>
      <c r="G463" s="196"/>
      <c r="H463" s="196"/>
      <c r="I463" s="196"/>
      <c r="J463" s="196"/>
      <c r="K463" s="196"/>
    </row>
    <row r="464" spans="1:11" ht="15.75" customHeight="1">
      <c r="A464" s="196"/>
      <c r="B464" s="196"/>
      <c r="C464" s="196"/>
      <c r="D464" s="196"/>
      <c r="E464" s="196"/>
      <c r="F464" s="196"/>
      <c r="G464" s="196"/>
      <c r="H464" s="196"/>
      <c r="I464" s="196"/>
      <c r="J464" s="196"/>
      <c r="K464" s="196"/>
    </row>
    <row r="465" spans="1:11" ht="15.75" customHeight="1">
      <c r="A465" s="196"/>
      <c r="B465" s="196"/>
      <c r="C465" s="196"/>
      <c r="D465" s="196"/>
      <c r="E465" s="196"/>
      <c r="F465" s="196"/>
      <c r="G465" s="196"/>
      <c r="H465" s="196"/>
      <c r="I465" s="196"/>
      <c r="J465" s="196"/>
      <c r="K465" s="196"/>
    </row>
    <row r="466" spans="1:11" ht="15.75" customHeight="1">
      <c r="A466" s="196"/>
      <c r="B466" s="196"/>
      <c r="C466" s="196"/>
      <c r="D466" s="196"/>
      <c r="E466" s="196"/>
      <c r="F466" s="196"/>
      <c r="G466" s="196"/>
      <c r="H466" s="196"/>
      <c r="I466" s="196"/>
      <c r="J466" s="196"/>
      <c r="K466" s="196"/>
    </row>
    <row r="467" spans="1:11" ht="15.75" customHeight="1">
      <c r="A467" s="196"/>
      <c r="B467" s="196"/>
      <c r="C467" s="196"/>
      <c r="D467" s="196"/>
      <c r="E467" s="196"/>
      <c r="F467" s="196"/>
      <c r="G467" s="196"/>
      <c r="H467" s="196"/>
      <c r="I467" s="196"/>
      <c r="J467" s="196"/>
      <c r="K467" s="196"/>
    </row>
    <row r="468" spans="1:11" ht="15.75" customHeight="1">
      <c r="A468" s="196"/>
      <c r="B468" s="196"/>
      <c r="C468" s="196"/>
      <c r="D468" s="196"/>
      <c r="E468" s="196"/>
      <c r="F468" s="196"/>
      <c r="G468" s="196"/>
      <c r="H468" s="196"/>
      <c r="I468" s="196"/>
      <c r="J468" s="196"/>
      <c r="K468" s="196"/>
    </row>
    <row r="469" spans="1:11" ht="15.75" customHeight="1">
      <c r="A469" s="196"/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</row>
    <row r="470" spans="1:11" ht="15.75" customHeight="1">
      <c r="A470" s="196"/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</row>
    <row r="471" spans="1:11" ht="15.75" customHeight="1">
      <c r="A471" s="196"/>
      <c r="B471" s="196"/>
      <c r="C471" s="196"/>
      <c r="D471" s="196"/>
      <c r="E471" s="196"/>
      <c r="F471" s="196"/>
      <c r="G471" s="196"/>
      <c r="H471" s="196"/>
      <c r="I471" s="196"/>
      <c r="J471" s="196"/>
      <c r="K471" s="196"/>
    </row>
    <row r="472" spans="1:11" ht="15.75" customHeight="1">
      <c r="A472" s="196"/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</row>
    <row r="473" spans="1:11" ht="15.75" customHeight="1">
      <c r="A473" s="196"/>
      <c r="B473" s="196"/>
      <c r="C473" s="196"/>
      <c r="D473" s="196"/>
      <c r="E473" s="196"/>
      <c r="F473" s="196"/>
      <c r="G473" s="196"/>
      <c r="H473" s="196"/>
      <c r="I473" s="196"/>
      <c r="J473" s="196"/>
      <c r="K473" s="196"/>
    </row>
    <row r="474" spans="1:11" ht="15.75" customHeight="1">
      <c r="A474" s="196"/>
      <c r="B474" s="196"/>
      <c r="C474" s="196"/>
      <c r="D474" s="196"/>
      <c r="E474" s="196"/>
      <c r="F474" s="196"/>
      <c r="G474" s="196"/>
      <c r="H474" s="196"/>
      <c r="I474" s="196"/>
      <c r="J474" s="196"/>
      <c r="K474" s="196"/>
    </row>
    <row r="475" spans="1:11" ht="15.75" customHeight="1">
      <c r="A475" s="196"/>
      <c r="B475" s="196"/>
      <c r="C475" s="196"/>
      <c r="D475" s="196"/>
      <c r="E475" s="196"/>
      <c r="F475" s="196"/>
      <c r="G475" s="196"/>
      <c r="H475" s="196"/>
      <c r="I475" s="196"/>
      <c r="J475" s="196"/>
      <c r="K475" s="196"/>
    </row>
    <row r="476" spans="1:11" ht="15.75" customHeight="1">
      <c r="A476" s="196"/>
      <c r="B476" s="196"/>
      <c r="C476" s="196"/>
      <c r="D476" s="196"/>
      <c r="E476" s="196"/>
      <c r="F476" s="196"/>
      <c r="G476" s="196"/>
      <c r="H476" s="196"/>
      <c r="I476" s="196"/>
      <c r="J476" s="196"/>
      <c r="K476" s="196"/>
    </row>
    <row r="477" spans="1:11" ht="15.75" customHeight="1">
      <c r="A477" s="196"/>
      <c r="B477" s="196"/>
      <c r="C477" s="196"/>
      <c r="D477" s="196"/>
      <c r="E477" s="196"/>
      <c r="F477" s="196"/>
      <c r="G477" s="196"/>
      <c r="H477" s="196"/>
      <c r="I477" s="196"/>
      <c r="J477" s="196"/>
      <c r="K477" s="196"/>
    </row>
    <row r="478" spans="1:11" ht="15.75" customHeight="1">
      <c r="A478" s="196"/>
      <c r="B478" s="196"/>
      <c r="C478" s="196"/>
      <c r="D478" s="196"/>
      <c r="E478" s="196"/>
      <c r="F478" s="196"/>
      <c r="G478" s="196"/>
      <c r="H478" s="196"/>
      <c r="I478" s="196"/>
      <c r="J478" s="196"/>
      <c r="K478" s="196"/>
    </row>
    <row r="479" spans="1:11" ht="15.75" customHeight="1">
      <c r="A479" s="196"/>
      <c r="B479" s="196"/>
      <c r="C479" s="196"/>
      <c r="D479" s="196"/>
      <c r="E479" s="196"/>
      <c r="F479" s="196"/>
      <c r="G479" s="196"/>
      <c r="H479" s="196"/>
      <c r="I479" s="196"/>
      <c r="J479" s="196"/>
      <c r="K479" s="196"/>
    </row>
    <row r="480" spans="1:11" ht="15.75" customHeight="1">
      <c r="A480" s="196"/>
      <c r="B480" s="196"/>
      <c r="C480" s="196"/>
      <c r="D480" s="196"/>
      <c r="E480" s="196"/>
      <c r="F480" s="196"/>
      <c r="G480" s="196"/>
      <c r="H480" s="196"/>
      <c r="I480" s="196"/>
      <c r="J480" s="196"/>
      <c r="K480" s="196"/>
    </row>
    <row r="481" spans="1:11" ht="15.75" customHeight="1">
      <c r="A481" s="196"/>
      <c r="B481" s="196"/>
      <c r="C481" s="196"/>
      <c r="D481" s="196"/>
      <c r="E481" s="196"/>
      <c r="F481" s="196"/>
      <c r="G481" s="196"/>
      <c r="H481" s="196"/>
      <c r="I481" s="196"/>
      <c r="J481" s="196"/>
      <c r="K481" s="196"/>
    </row>
    <row r="482" spans="1:11" ht="15.75" customHeight="1">
      <c r="A482" s="196"/>
      <c r="B482" s="196"/>
      <c r="C482" s="196"/>
      <c r="D482" s="196"/>
      <c r="E482" s="196"/>
      <c r="F482" s="196"/>
      <c r="G482" s="196"/>
      <c r="H482" s="196"/>
      <c r="I482" s="196"/>
      <c r="J482" s="196"/>
      <c r="K482" s="196"/>
    </row>
    <row r="483" spans="1:11" ht="15.75" customHeight="1">
      <c r="A483" s="196"/>
      <c r="B483" s="196"/>
      <c r="C483" s="196"/>
      <c r="D483" s="196"/>
      <c r="E483" s="196"/>
      <c r="F483" s="196"/>
      <c r="G483" s="196"/>
      <c r="H483" s="196"/>
      <c r="I483" s="196"/>
      <c r="J483" s="196"/>
      <c r="K483" s="196"/>
    </row>
    <row r="484" spans="1:11" ht="15.75" customHeight="1">
      <c r="A484" s="196"/>
      <c r="B484" s="196"/>
      <c r="C484" s="196"/>
      <c r="D484" s="196"/>
      <c r="E484" s="196"/>
      <c r="F484" s="196"/>
      <c r="G484" s="196"/>
      <c r="H484" s="196"/>
      <c r="I484" s="196"/>
      <c r="J484" s="196"/>
      <c r="K484" s="196"/>
    </row>
    <row r="485" spans="1:11" ht="15.75" customHeight="1">
      <c r="A485" s="196"/>
      <c r="B485" s="196"/>
      <c r="C485" s="196"/>
      <c r="D485" s="196"/>
      <c r="E485" s="196"/>
      <c r="F485" s="196"/>
      <c r="G485" s="196"/>
      <c r="H485" s="196"/>
      <c r="I485" s="196"/>
      <c r="J485" s="196"/>
      <c r="K485" s="196"/>
    </row>
    <row r="486" spans="1:11" ht="15.75" customHeight="1">
      <c r="A486" s="196"/>
      <c r="B486" s="196"/>
      <c r="C486" s="196"/>
      <c r="D486" s="196"/>
      <c r="E486" s="196"/>
      <c r="F486" s="196"/>
      <c r="G486" s="196"/>
      <c r="H486" s="196"/>
      <c r="I486" s="196"/>
      <c r="J486" s="196"/>
      <c r="K486" s="196"/>
    </row>
    <row r="487" spans="1:11" ht="15.75" customHeight="1">
      <c r="A487" s="196"/>
      <c r="B487" s="196"/>
      <c r="C487" s="196"/>
      <c r="D487" s="196"/>
      <c r="E487" s="196"/>
      <c r="F487" s="196"/>
      <c r="G487" s="196"/>
      <c r="H487" s="196"/>
      <c r="I487" s="196"/>
      <c r="J487" s="196"/>
      <c r="K487" s="196"/>
    </row>
    <row r="488" spans="1:11" ht="15.75" customHeight="1">
      <c r="A488" s="196"/>
      <c r="B488" s="196"/>
      <c r="C488" s="196"/>
      <c r="D488" s="196"/>
      <c r="E488" s="196"/>
      <c r="F488" s="196"/>
      <c r="G488" s="196"/>
      <c r="H488" s="196"/>
      <c r="I488" s="196"/>
      <c r="J488" s="196"/>
      <c r="K488" s="196"/>
    </row>
    <row r="489" spans="1:11" ht="15.75" customHeight="1">
      <c r="A489" s="196"/>
      <c r="B489" s="196"/>
      <c r="C489" s="196"/>
      <c r="D489" s="196"/>
      <c r="E489" s="196"/>
      <c r="F489" s="196"/>
      <c r="G489" s="196"/>
      <c r="H489" s="196"/>
      <c r="I489" s="196"/>
      <c r="J489" s="196"/>
      <c r="K489" s="196"/>
    </row>
    <row r="490" spans="1:11" ht="15.75" customHeight="1">
      <c r="A490" s="196"/>
      <c r="B490" s="196"/>
      <c r="C490" s="196"/>
      <c r="D490" s="196"/>
      <c r="E490" s="196"/>
      <c r="F490" s="196"/>
      <c r="G490" s="196"/>
      <c r="H490" s="196"/>
      <c r="I490" s="196"/>
      <c r="J490" s="196"/>
      <c r="K490" s="196"/>
    </row>
    <row r="491" spans="1:11" ht="15.75" customHeight="1">
      <c r="A491" s="196"/>
      <c r="B491" s="196"/>
      <c r="C491" s="196"/>
      <c r="D491" s="196"/>
      <c r="E491" s="196"/>
      <c r="F491" s="196"/>
      <c r="G491" s="196"/>
      <c r="H491" s="196"/>
      <c r="I491" s="196"/>
      <c r="J491" s="196"/>
      <c r="K491" s="196"/>
    </row>
    <row r="492" spans="1:11" ht="15.75" customHeight="1">
      <c r="A492" s="196"/>
      <c r="B492" s="196"/>
      <c r="C492" s="196"/>
      <c r="D492" s="196"/>
      <c r="E492" s="196"/>
      <c r="F492" s="196"/>
      <c r="G492" s="196"/>
      <c r="H492" s="196"/>
      <c r="I492" s="196"/>
      <c r="J492" s="196"/>
      <c r="K492" s="196"/>
    </row>
    <row r="493" spans="1:11" ht="15.75" customHeight="1">
      <c r="A493" s="196"/>
      <c r="B493" s="196"/>
      <c r="C493" s="196"/>
      <c r="D493" s="196"/>
      <c r="E493" s="196"/>
      <c r="F493" s="196"/>
      <c r="G493" s="196"/>
      <c r="H493" s="196"/>
      <c r="I493" s="196"/>
      <c r="J493" s="196"/>
      <c r="K493" s="196"/>
    </row>
    <row r="494" spans="1:11" ht="15.75" customHeight="1">
      <c r="A494" s="196"/>
      <c r="B494" s="196"/>
      <c r="C494" s="196"/>
      <c r="D494" s="196"/>
      <c r="E494" s="196"/>
      <c r="F494" s="196"/>
      <c r="G494" s="196"/>
      <c r="H494" s="196"/>
      <c r="I494" s="196"/>
      <c r="J494" s="196"/>
      <c r="K494" s="196"/>
    </row>
    <row r="495" spans="1:11" ht="15.75" customHeight="1">
      <c r="A495" s="196"/>
      <c r="B495" s="196"/>
      <c r="C495" s="196"/>
      <c r="D495" s="196"/>
      <c r="E495" s="196"/>
      <c r="F495" s="196"/>
      <c r="G495" s="196"/>
      <c r="H495" s="196"/>
      <c r="I495" s="196"/>
      <c r="J495" s="196"/>
      <c r="K495" s="196"/>
    </row>
    <row r="496" spans="1:11" ht="15.75" customHeight="1">
      <c r="A496" s="196"/>
      <c r="B496" s="196"/>
      <c r="C496" s="196"/>
      <c r="D496" s="196"/>
      <c r="E496" s="196"/>
      <c r="F496" s="196"/>
      <c r="G496" s="196"/>
      <c r="H496" s="196"/>
      <c r="I496" s="196"/>
      <c r="J496" s="196"/>
      <c r="K496" s="196"/>
    </row>
    <row r="497" spans="1:11" ht="15.75" customHeight="1">
      <c r="A497" s="196"/>
      <c r="B497" s="196"/>
      <c r="C497" s="196"/>
      <c r="D497" s="196"/>
      <c r="E497" s="196"/>
      <c r="F497" s="196"/>
      <c r="G497" s="196"/>
      <c r="H497" s="196"/>
      <c r="I497" s="196"/>
      <c r="J497" s="196"/>
      <c r="K497" s="196"/>
    </row>
    <row r="498" spans="1:11" ht="15.75" customHeight="1">
      <c r="A498" s="196"/>
      <c r="B498" s="196"/>
      <c r="C498" s="196"/>
      <c r="D498" s="196"/>
      <c r="E498" s="196"/>
      <c r="F498" s="196"/>
      <c r="G498" s="196"/>
      <c r="H498" s="196"/>
      <c r="I498" s="196"/>
      <c r="J498" s="196"/>
      <c r="K498" s="196"/>
    </row>
    <row r="499" spans="1:11" ht="15.75" customHeight="1">
      <c r="A499" s="196"/>
      <c r="B499" s="196"/>
      <c r="C499" s="196"/>
      <c r="D499" s="196"/>
      <c r="E499" s="196"/>
      <c r="F499" s="196"/>
      <c r="G499" s="196"/>
      <c r="H499" s="196"/>
      <c r="I499" s="196"/>
      <c r="J499" s="196"/>
      <c r="K499" s="196"/>
    </row>
    <row r="500" spans="1:11" ht="15.75" customHeight="1">
      <c r="A500" s="196"/>
      <c r="B500" s="196"/>
      <c r="C500" s="196"/>
      <c r="D500" s="196"/>
      <c r="E500" s="196"/>
      <c r="F500" s="196"/>
      <c r="G500" s="196"/>
      <c r="H500" s="196"/>
      <c r="I500" s="196"/>
      <c r="J500" s="196"/>
      <c r="K500" s="196"/>
    </row>
    <row r="501" spans="1:11" ht="15.75" customHeight="1">
      <c r="A501" s="196"/>
      <c r="B501" s="196"/>
      <c r="C501" s="196"/>
      <c r="D501" s="196"/>
      <c r="E501" s="196"/>
      <c r="F501" s="196"/>
      <c r="G501" s="196"/>
      <c r="H501" s="196"/>
      <c r="I501" s="196"/>
      <c r="J501" s="196"/>
      <c r="K501" s="196"/>
    </row>
    <row r="502" spans="1:11" ht="15.75" customHeight="1">
      <c r="A502" s="196"/>
      <c r="B502" s="196"/>
      <c r="C502" s="196"/>
      <c r="D502" s="196"/>
      <c r="E502" s="196"/>
      <c r="F502" s="196"/>
      <c r="G502" s="196"/>
      <c r="H502" s="196"/>
      <c r="I502" s="196"/>
      <c r="J502" s="196"/>
      <c r="K502" s="196"/>
    </row>
    <row r="503" spans="1:11" ht="15.75" customHeight="1">
      <c r="A503" s="196"/>
      <c r="B503" s="196"/>
      <c r="C503" s="196"/>
      <c r="D503" s="196"/>
      <c r="E503" s="196"/>
      <c r="F503" s="196"/>
      <c r="G503" s="196"/>
      <c r="H503" s="196"/>
      <c r="I503" s="196"/>
      <c r="J503" s="196"/>
      <c r="K503" s="196"/>
    </row>
    <row r="504" spans="1:11" ht="15.75" customHeight="1">
      <c r="A504" s="196"/>
      <c r="B504" s="196"/>
      <c r="C504" s="196"/>
      <c r="D504" s="196"/>
      <c r="E504" s="196"/>
      <c r="F504" s="196"/>
      <c r="G504" s="196"/>
      <c r="H504" s="196"/>
      <c r="I504" s="196"/>
      <c r="J504" s="196"/>
      <c r="K504" s="196"/>
    </row>
    <row r="505" spans="1:11" ht="15.75" customHeight="1">
      <c r="A505" s="196"/>
      <c r="B505" s="196"/>
      <c r="C505" s="196"/>
      <c r="D505" s="196"/>
      <c r="E505" s="196"/>
      <c r="F505" s="196"/>
      <c r="G505" s="196"/>
      <c r="H505" s="196"/>
      <c r="I505" s="196"/>
      <c r="J505" s="196"/>
      <c r="K505" s="196"/>
    </row>
    <row r="506" spans="1:11" ht="15.75" customHeight="1">
      <c r="A506" s="196"/>
      <c r="B506" s="196"/>
      <c r="C506" s="196"/>
      <c r="D506" s="196"/>
      <c r="E506" s="196"/>
      <c r="F506" s="196"/>
      <c r="G506" s="196"/>
      <c r="H506" s="196"/>
      <c r="I506" s="196"/>
      <c r="J506" s="196"/>
      <c r="K506" s="196"/>
    </row>
    <row r="507" spans="1:11" ht="15.75" customHeight="1">
      <c r="A507" s="196"/>
      <c r="B507" s="196"/>
      <c r="C507" s="196"/>
      <c r="D507" s="196"/>
      <c r="E507" s="196"/>
      <c r="F507" s="196"/>
      <c r="G507" s="196"/>
      <c r="H507" s="196"/>
      <c r="I507" s="196"/>
      <c r="J507" s="196"/>
      <c r="K507" s="196"/>
    </row>
    <row r="508" spans="1:11" ht="15.75" customHeight="1">
      <c r="A508" s="196"/>
      <c r="B508" s="196"/>
      <c r="C508" s="196"/>
      <c r="D508" s="196"/>
      <c r="E508" s="196"/>
      <c r="F508" s="196"/>
      <c r="G508" s="196"/>
      <c r="H508" s="196"/>
      <c r="I508" s="196"/>
      <c r="J508" s="196"/>
      <c r="K508" s="196"/>
    </row>
    <row r="509" spans="1:11" ht="15.75" customHeight="1">
      <c r="A509" s="196"/>
      <c r="B509" s="196"/>
      <c r="C509" s="196"/>
      <c r="D509" s="196"/>
      <c r="E509" s="196"/>
      <c r="F509" s="196"/>
      <c r="G509" s="196"/>
      <c r="H509" s="196"/>
      <c r="I509" s="196"/>
      <c r="J509" s="196"/>
      <c r="K509" s="196"/>
    </row>
    <row r="510" spans="1:11" ht="15.75" customHeight="1">
      <c r="A510" s="196"/>
      <c r="B510" s="196"/>
      <c r="C510" s="196"/>
      <c r="D510" s="196"/>
      <c r="E510" s="196"/>
      <c r="F510" s="196"/>
      <c r="G510" s="196"/>
      <c r="H510" s="196"/>
      <c r="I510" s="196"/>
      <c r="J510" s="196"/>
      <c r="K510" s="196"/>
    </row>
    <row r="511" spans="1:11" ht="15.75" customHeight="1">
      <c r="A511" s="196"/>
      <c r="B511" s="196"/>
      <c r="C511" s="196"/>
      <c r="D511" s="196"/>
      <c r="E511" s="196"/>
      <c r="F511" s="196"/>
      <c r="G511" s="196"/>
      <c r="H511" s="196"/>
      <c r="I511" s="196"/>
      <c r="J511" s="196"/>
      <c r="K511" s="196"/>
    </row>
    <row r="512" spans="1:11" ht="15.75" customHeight="1">
      <c r="A512" s="196"/>
      <c r="B512" s="196"/>
      <c r="C512" s="196"/>
      <c r="D512" s="196"/>
      <c r="E512" s="196"/>
      <c r="F512" s="196"/>
      <c r="G512" s="196"/>
      <c r="H512" s="196"/>
      <c r="I512" s="196"/>
      <c r="J512" s="196"/>
      <c r="K512" s="196"/>
    </row>
    <row r="513" spans="1:11" ht="15.75" customHeight="1">
      <c r="A513" s="196"/>
      <c r="B513" s="196"/>
      <c r="C513" s="196"/>
      <c r="D513" s="196"/>
      <c r="E513" s="196"/>
      <c r="F513" s="196"/>
      <c r="G513" s="196"/>
      <c r="H513" s="196"/>
      <c r="I513" s="196"/>
      <c r="J513" s="196"/>
      <c r="K513" s="196"/>
    </row>
    <row r="514" spans="1:11" ht="15.75" customHeight="1">
      <c r="A514" s="196"/>
      <c r="B514" s="196"/>
      <c r="C514" s="196"/>
      <c r="D514" s="196"/>
      <c r="E514" s="196"/>
      <c r="F514" s="196"/>
      <c r="G514" s="196"/>
      <c r="H514" s="196"/>
      <c r="I514" s="196"/>
      <c r="J514" s="196"/>
      <c r="K514" s="196"/>
    </row>
    <row r="515" spans="1:11" ht="15.75" customHeight="1">
      <c r="A515" s="196"/>
      <c r="B515" s="196"/>
      <c r="C515" s="196"/>
      <c r="D515" s="196"/>
      <c r="E515" s="196"/>
      <c r="F515" s="196"/>
      <c r="G515" s="196"/>
      <c r="H515" s="196"/>
      <c r="I515" s="196"/>
      <c r="J515" s="196"/>
      <c r="K515" s="196"/>
    </row>
    <row r="516" spans="1:11" ht="15.75" customHeight="1">
      <c r="A516" s="196"/>
      <c r="B516" s="196"/>
      <c r="C516" s="196"/>
      <c r="D516" s="196"/>
      <c r="E516" s="196"/>
      <c r="F516" s="196"/>
      <c r="G516" s="196"/>
      <c r="H516" s="196"/>
      <c r="I516" s="196"/>
      <c r="J516" s="196"/>
      <c r="K516" s="196"/>
    </row>
    <row r="517" spans="1:11" ht="15.75" customHeight="1">
      <c r="A517" s="196"/>
      <c r="B517" s="196"/>
      <c r="C517" s="196"/>
      <c r="D517" s="196"/>
      <c r="E517" s="196"/>
      <c r="F517" s="196"/>
      <c r="G517" s="196"/>
      <c r="H517" s="196"/>
      <c r="I517" s="196"/>
      <c r="J517" s="196"/>
      <c r="K517" s="196"/>
    </row>
    <row r="518" spans="1:11" ht="15.75" customHeight="1">
      <c r="A518" s="196"/>
      <c r="B518" s="196"/>
      <c r="C518" s="196"/>
      <c r="D518" s="196"/>
      <c r="E518" s="196"/>
      <c r="F518" s="196"/>
      <c r="G518" s="196"/>
      <c r="H518" s="196"/>
      <c r="I518" s="196"/>
      <c r="J518" s="196"/>
      <c r="K518" s="196"/>
    </row>
    <row r="519" spans="1:11" ht="15.75" customHeight="1">
      <c r="A519" s="196"/>
      <c r="B519" s="196"/>
      <c r="C519" s="196"/>
      <c r="D519" s="196"/>
      <c r="E519" s="196"/>
      <c r="F519" s="196"/>
      <c r="G519" s="196"/>
      <c r="H519" s="196"/>
      <c r="I519" s="196"/>
      <c r="J519" s="196"/>
      <c r="K519" s="196"/>
    </row>
    <row r="520" spans="1:11" ht="15.75" customHeight="1">
      <c r="A520" s="196"/>
      <c r="B520" s="196"/>
      <c r="C520" s="196"/>
      <c r="D520" s="196"/>
      <c r="E520" s="196"/>
      <c r="F520" s="196"/>
      <c r="G520" s="196"/>
      <c r="H520" s="196"/>
      <c r="I520" s="196"/>
      <c r="J520" s="196"/>
      <c r="K520" s="196"/>
    </row>
    <row r="521" spans="1:11" ht="15.75" customHeight="1">
      <c r="A521" s="196"/>
      <c r="B521" s="196"/>
      <c r="C521" s="196"/>
      <c r="D521" s="196"/>
      <c r="E521" s="196"/>
      <c r="F521" s="196"/>
      <c r="G521" s="196"/>
      <c r="H521" s="196"/>
      <c r="I521" s="196"/>
      <c r="J521" s="196"/>
      <c r="K521" s="196"/>
    </row>
    <row r="522" spans="1:11" ht="15.75" customHeight="1">
      <c r="A522" s="196"/>
      <c r="B522" s="196"/>
      <c r="C522" s="196"/>
      <c r="D522" s="196"/>
      <c r="E522" s="196"/>
      <c r="F522" s="196"/>
      <c r="G522" s="196"/>
      <c r="H522" s="196"/>
      <c r="I522" s="196"/>
      <c r="J522" s="196"/>
      <c r="K522" s="196"/>
    </row>
    <row r="523" spans="1:11" ht="15.75" customHeight="1">
      <c r="A523" s="196"/>
      <c r="B523" s="196"/>
      <c r="C523" s="196"/>
      <c r="D523" s="196"/>
      <c r="E523" s="196"/>
      <c r="F523" s="196"/>
      <c r="G523" s="196"/>
      <c r="H523" s="196"/>
      <c r="I523" s="196"/>
      <c r="J523" s="196"/>
      <c r="K523" s="196"/>
    </row>
    <row r="524" spans="1:11" ht="15.75" customHeight="1">
      <c r="A524" s="196"/>
      <c r="B524" s="196"/>
      <c r="C524" s="196"/>
      <c r="D524" s="196"/>
      <c r="E524" s="196"/>
      <c r="F524" s="196"/>
      <c r="G524" s="196"/>
      <c r="H524" s="196"/>
      <c r="I524" s="196"/>
      <c r="J524" s="196"/>
      <c r="K524" s="196"/>
    </row>
    <row r="525" spans="1:11" ht="15.75" customHeight="1">
      <c r="A525" s="196"/>
      <c r="B525" s="196"/>
      <c r="C525" s="196"/>
      <c r="D525" s="196"/>
      <c r="E525" s="196"/>
      <c r="F525" s="196"/>
      <c r="G525" s="196"/>
      <c r="H525" s="196"/>
      <c r="I525" s="196"/>
      <c r="J525" s="196"/>
      <c r="K525" s="196"/>
    </row>
    <row r="526" spans="1:11" ht="15.75" customHeight="1">
      <c r="A526" s="196"/>
      <c r="B526" s="196"/>
      <c r="C526" s="196"/>
      <c r="D526" s="196"/>
      <c r="E526" s="196"/>
      <c r="F526" s="196"/>
      <c r="G526" s="196"/>
      <c r="H526" s="196"/>
      <c r="I526" s="196"/>
      <c r="J526" s="196"/>
      <c r="K526" s="196"/>
    </row>
    <row r="527" spans="1:11" ht="15.75" customHeight="1">
      <c r="A527" s="196"/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</row>
    <row r="528" spans="1:11" ht="15.75" customHeight="1">
      <c r="A528" s="196"/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</row>
    <row r="529" spans="1:11" ht="15.75" customHeight="1">
      <c r="A529" s="196"/>
      <c r="B529" s="196"/>
      <c r="C529" s="196"/>
      <c r="D529" s="196"/>
      <c r="E529" s="196"/>
      <c r="F529" s="196"/>
      <c r="G529" s="196"/>
      <c r="H529" s="196"/>
      <c r="I529" s="196"/>
      <c r="J529" s="196"/>
      <c r="K529" s="196"/>
    </row>
    <row r="530" spans="1:11" ht="15.75" customHeight="1">
      <c r="A530" s="196"/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</row>
    <row r="531" spans="1:11" ht="15.75" customHeight="1">
      <c r="A531" s="196"/>
      <c r="B531" s="196"/>
      <c r="C531" s="196"/>
      <c r="D531" s="196"/>
      <c r="E531" s="196"/>
      <c r="F531" s="196"/>
      <c r="G531" s="196"/>
      <c r="H531" s="196"/>
      <c r="I531" s="196"/>
      <c r="J531" s="196"/>
      <c r="K531" s="196"/>
    </row>
    <row r="532" spans="1:11" ht="15.75" customHeight="1">
      <c r="A532" s="196"/>
      <c r="B532" s="196"/>
      <c r="C532" s="196"/>
      <c r="D532" s="196"/>
      <c r="E532" s="196"/>
      <c r="F532" s="196"/>
      <c r="G532" s="196"/>
      <c r="H532" s="196"/>
      <c r="I532" s="196"/>
      <c r="J532" s="196"/>
      <c r="K532" s="196"/>
    </row>
    <row r="533" spans="1:11" ht="15.75" customHeight="1">
      <c r="A533" s="196"/>
      <c r="B533" s="196"/>
      <c r="C533" s="196"/>
      <c r="D533" s="196"/>
      <c r="E533" s="196"/>
      <c r="F533" s="196"/>
      <c r="G533" s="196"/>
      <c r="H533" s="196"/>
      <c r="I533" s="196"/>
      <c r="J533" s="196"/>
      <c r="K533" s="196"/>
    </row>
    <row r="534" spans="1:11" ht="15.75" customHeight="1">
      <c r="A534" s="196"/>
      <c r="B534" s="196"/>
      <c r="C534" s="196"/>
      <c r="D534" s="196"/>
      <c r="E534" s="196"/>
      <c r="F534" s="196"/>
      <c r="G534" s="196"/>
      <c r="H534" s="196"/>
      <c r="I534" s="196"/>
      <c r="J534" s="196"/>
      <c r="K534" s="196"/>
    </row>
    <row r="535" spans="1:11" ht="15.75" customHeight="1">
      <c r="A535" s="196"/>
      <c r="B535" s="196"/>
      <c r="C535" s="196"/>
      <c r="D535" s="196"/>
      <c r="E535" s="196"/>
      <c r="F535" s="196"/>
      <c r="G535" s="196"/>
      <c r="H535" s="196"/>
      <c r="I535" s="196"/>
      <c r="J535" s="196"/>
      <c r="K535" s="196"/>
    </row>
    <row r="536" spans="1:11" ht="15.75" customHeight="1">
      <c r="A536" s="196"/>
      <c r="B536" s="196"/>
      <c r="C536" s="196"/>
      <c r="D536" s="196"/>
      <c r="E536" s="196"/>
      <c r="F536" s="196"/>
      <c r="G536" s="196"/>
      <c r="H536" s="196"/>
      <c r="I536" s="196"/>
      <c r="J536" s="196"/>
      <c r="K536" s="196"/>
    </row>
    <row r="537" spans="1:11" ht="15.75" customHeight="1">
      <c r="A537" s="196"/>
      <c r="B537" s="196"/>
      <c r="C537" s="196"/>
      <c r="D537" s="196"/>
      <c r="E537" s="196"/>
      <c r="F537" s="196"/>
      <c r="G537" s="196"/>
      <c r="H537" s="196"/>
      <c r="I537" s="196"/>
      <c r="J537" s="196"/>
      <c r="K537" s="196"/>
    </row>
    <row r="538" spans="1:11" ht="15.75" customHeight="1">
      <c r="A538" s="196"/>
      <c r="B538" s="196"/>
      <c r="C538" s="196"/>
      <c r="D538" s="196"/>
      <c r="E538" s="196"/>
      <c r="F538" s="196"/>
      <c r="G538" s="196"/>
      <c r="H538" s="196"/>
      <c r="I538" s="196"/>
      <c r="J538" s="196"/>
      <c r="K538" s="196"/>
    </row>
    <row r="539" spans="1:11" ht="15.75" customHeight="1">
      <c r="A539" s="196"/>
      <c r="B539" s="196"/>
      <c r="C539" s="196"/>
      <c r="D539" s="196"/>
      <c r="E539" s="196"/>
      <c r="F539" s="196"/>
      <c r="G539" s="196"/>
      <c r="H539" s="196"/>
      <c r="I539" s="196"/>
      <c r="J539" s="196"/>
      <c r="K539" s="196"/>
    </row>
    <row r="540" spans="1:11" ht="15.75" customHeight="1">
      <c r="A540" s="196"/>
      <c r="B540" s="196"/>
      <c r="C540" s="196"/>
      <c r="D540" s="196"/>
      <c r="E540" s="196"/>
      <c r="F540" s="196"/>
      <c r="G540" s="196"/>
      <c r="H540" s="196"/>
      <c r="I540" s="196"/>
      <c r="J540" s="196"/>
      <c r="K540" s="196"/>
    </row>
    <row r="541" spans="1:11" ht="15.75" customHeight="1">
      <c r="A541" s="196"/>
      <c r="B541" s="196"/>
      <c r="C541" s="196"/>
      <c r="D541" s="196"/>
      <c r="E541" s="196"/>
      <c r="F541" s="196"/>
      <c r="G541" s="196"/>
      <c r="H541" s="196"/>
      <c r="I541" s="196"/>
      <c r="J541" s="196"/>
      <c r="K541" s="196"/>
    </row>
    <row r="542" spans="1:11" ht="15.75" customHeight="1">
      <c r="A542" s="196"/>
      <c r="B542" s="196"/>
      <c r="C542" s="196"/>
      <c r="D542" s="196"/>
      <c r="E542" s="196"/>
      <c r="F542" s="196"/>
      <c r="G542" s="196"/>
      <c r="H542" s="196"/>
      <c r="I542" s="196"/>
      <c r="J542" s="196"/>
      <c r="K542" s="196"/>
    </row>
    <row r="543" spans="1:11" ht="15.75" customHeight="1">
      <c r="A543" s="196"/>
      <c r="B543" s="196"/>
      <c r="C543" s="196"/>
      <c r="D543" s="196"/>
      <c r="E543" s="196"/>
      <c r="F543" s="196"/>
      <c r="G543" s="196"/>
      <c r="H543" s="196"/>
      <c r="I543" s="196"/>
      <c r="J543" s="196"/>
      <c r="K543" s="196"/>
    </row>
    <row r="544" spans="1:11" ht="15.75" customHeight="1">
      <c r="A544" s="196"/>
      <c r="B544" s="196"/>
      <c r="C544" s="196"/>
      <c r="D544" s="196"/>
      <c r="E544" s="196"/>
      <c r="F544" s="196"/>
      <c r="G544" s="196"/>
      <c r="H544" s="196"/>
      <c r="I544" s="196"/>
      <c r="J544" s="196"/>
      <c r="K544" s="196"/>
    </row>
    <row r="545" spans="1:11" ht="15.75" customHeight="1">
      <c r="A545" s="196"/>
      <c r="B545" s="196"/>
      <c r="C545" s="196"/>
      <c r="D545" s="196"/>
      <c r="E545" s="196"/>
      <c r="F545" s="196"/>
      <c r="G545" s="196"/>
      <c r="H545" s="196"/>
      <c r="I545" s="196"/>
      <c r="J545" s="196"/>
      <c r="K545" s="196"/>
    </row>
    <row r="546" spans="1:11" ht="15.75" customHeight="1">
      <c r="A546" s="196"/>
      <c r="B546" s="196"/>
      <c r="C546" s="196"/>
      <c r="D546" s="196"/>
      <c r="E546" s="196"/>
      <c r="F546" s="196"/>
      <c r="G546" s="196"/>
      <c r="H546" s="196"/>
      <c r="I546" s="196"/>
      <c r="J546" s="196"/>
      <c r="K546" s="196"/>
    </row>
    <row r="547" spans="1:11" ht="15.75" customHeight="1">
      <c r="A547" s="196"/>
      <c r="B547" s="196"/>
      <c r="C547" s="196"/>
      <c r="D547" s="196"/>
      <c r="E547" s="196"/>
      <c r="F547" s="196"/>
      <c r="G547" s="196"/>
      <c r="H547" s="196"/>
      <c r="I547" s="196"/>
      <c r="J547" s="196"/>
      <c r="K547" s="196"/>
    </row>
    <row r="548" spans="1:11" ht="15.75" customHeight="1">
      <c r="A548" s="196"/>
      <c r="B548" s="196"/>
      <c r="C548" s="196"/>
      <c r="D548" s="196"/>
      <c r="E548" s="196"/>
      <c r="F548" s="196"/>
      <c r="G548" s="196"/>
      <c r="H548" s="196"/>
      <c r="I548" s="196"/>
      <c r="J548" s="196"/>
      <c r="K548" s="196"/>
    </row>
    <row r="549" spans="1:11" ht="15.75" customHeight="1">
      <c r="A549" s="196"/>
      <c r="B549" s="196"/>
      <c r="C549" s="196"/>
      <c r="D549" s="196"/>
      <c r="E549" s="196"/>
      <c r="F549" s="196"/>
      <c r="G549" s="196"/>
      <c r="H549" s="196"/>
      <c r="I549" s="196"/>
      <c r="J549" s="196"/>
      <c r="K549" s="196"/>
    </row>
    <row r="550" spans="1:11" ht="15.75" customHeight="1">
      <c r="A550" s="196"/>
      <c r="B550" s="196"/>
      <c r="C550" s="196"/>
      <c r="D550" s="196"/>
      <c r="E550" s="196"/>
      <c r="F550" s="196"/>
      <c r="G550" s="196"/>
      <c r="H550" s="196"/>
      <c r="I550" s="196"/>
      <c r="J550" s="196"/>
      <c r="K550" s="196"/>
    </row>
    <row r="551" spans="1:11" ht="15.75" customHeight="1">
      <c r="A551" s="196"/>
      <c r="B551" s="196"/>
      <c r="C551" s="196"/>
      <c r="D551" s="196"/>
      <c r="E551" s="196"/>
      <c r="F551" s="196"/>
      <c r="G551" s="196"/>
      <c r="H551" s="196"/>
      <c r="I551" s="196"/>
      <c r="J551" s="196"/>
      <c r="K551" s="196"/>
    </row>
    <row r="552" spans="1:11" ht="15.75" customHeight="1">
      <c r="A552" s="196"/>
      <c r="B552" s="196"/>
      <c r="C552" s="196"/>
      <c r="D552" s="196"/>
      <c r="E552" s="196"/>
      <c r="F552" s="196"/>
      <c r="G552" s="196"/>
      <c r="H552" s="196"/>
      <c r="I552" s="196"/>
      <c r="J552" s="196"/>
      <c r="K552" s="196"/>
    </row>
    <row r="553" spans="1:11" ht="15.75" customHeight="1">
      <c r="A553" s="196"/>
      <c r="B553" s="196"/>
      <c r="C553" s="196"/>
      <c r="D553" s="196"/>
      <c r="E553" s="196"/>
      <c r="F553" s="196"/>
      <c r="G553" s="196"/>
      <c r="H553" s="196"/>
      <c r="I553" s="196"/>
      <c r="J553" s="196"/>
      <c r="K553" s="196"/>
    </row>
    <row r="554" spans="1:11" ht="15.75" customHeight="1">
      <c r="A554" s="196"/>
      <c r="B554" s="196"/>
      <c r="C554" s="196"/>
      <c r="D554" s="196"/>
      <c r="E554" s="196"/>
      <c r="F554" s="196"/>
      <c r="G554" s="196"/>
      <c r="H554" s="196"/>
      <c r="I554" s="196"/>
      <c r="J554" s="196"/>
      <c r="K554" s="196"/>
    </row>
    <row r="555" spans="1:11" ht="15.75" customHeight="1">
      <c r="A555" s="196"/>
      <c r="B555" s="196"/>
      <c r="C555" s="196"/>
      <c r="D555" s="196"/>
      <c r="E555" s="196"/>
      <c r="F555" s="196"/>
      <c r="G555" s="196"/>
      <c r="H555" s="196"/>
      <c r="I555" s="196"/>
      <c r="J555" s="196"/>
      <c r="K555" s="196"/>
    </row>
    <row r="556" spans="1:11" ht="15.75" customHeight="1">
      <c r="A556" s="196"/>
      <c r="B556" s="196"/>
      <c r="C556" s="196"/>
      <c r="D556" s="196"/>
      <c r="E556" s="196"/>
      <c r="F556" s="196"/>
      <c r="G556" s="196"/>
      <c r="H556" s="196"/>
      <c r="I556" s="196"/>
      <c r="J556" s="196"/>
      <c r="K556" s="196"/>
    </row>
    <row r="557" spans="1:11" ht="15.75" customHeight="1">
      <c r="A557" s="196"/>
      <c r="B557" s="196"/>
      <c r="C557" s="196"/>
      <c r="D557" s="196"/>
      <c r="E557" s="196"/>
      <c r="F557" s="196"/>
      <c r="G557" s="196"/>
      <c r="H557" s="196"/>
      <c r="I557" s="196"/>
      <c r="J557" s="196"/>
      <c r="K557" s="196"/>
    </row>
    <row r="558" spans="1:11" ht="15.75" customHeight="1">
      <c r="A558" s="196"/>
      <c r="B558" s="196"/>
      <c r="C558" s="196"/>
      <c r="D558" s="196"/>
      <c r="E558" s="196"/>
      <c r="F558" s="196"/>
      <c r="G558" s="196"/>
      <c r="H558" s="196"/>
      <c r="I558" s="196"/>
      <c r="J558" s="196"/>
      <c r="K558" s="196"/>
    </row>
    <row r="559" spans="1:11" ht="15.75" customHeight="1">
      <c r="A559" s="196"/>
      <c r="B559" s="196"/>
      <c r="C559" s="196"/>
      <c r="D559" s="196"/>
      <c r="E559" s="196"/>
      <c r="F559" s="196"/>
      <c r="G559" s="196"/>
      <c r="H559" s="196"/>
      <c r="I559" s="196"/>
      <c r="J559" s="196"/>
      <c r="K559" s="196"/>
    </row>
    <row r="560" spans="1:11" ht="15.75" customHeight="1">
      <c r="A560" s="196"/>
      <c r="B560" s="196"/>
      <c r="C560" s="196"/>
      <c r="D560" s="196"/>
      <c r="E560" s="196"/>
      <c r="F560" s="196"/>
      <c r="G560" s="196"/>
      <c r="H560" s="196"/>
      <c r="I560" s="196"/>
      <c r="J560" s="196"/>
      <c r="K560" s="196"/>
    </row>
    <row r="561" spans="1:11" ht="15.75" customHeight="1">
      <c r="A561" s="196"/>
      <c r="B561" s="196"/>
      <c r="C561" s="196"/>
      <c r="D561" s="196"/>
      <c r="E561" s="196"/>
      <c r="F561" s="196"/>
      <c r="G561" s="196"/>
      <c r="H561" s="196"/>
      <c r="I561" s="196"/>
      <c r="J561" s="196"/>
      <c r="K561" s="196"/>
    </row>
    <row r="562" spans="1:11" ht="15.75" customHeight="1">
      <c r="A562" s="196"/>
      <c r="B562" s="196"/>
      <c r="C562" s="196"/>
      <c r="D562" s="196"/>
      <c r="E562" s="196"/>
      <c r="F562" s="196"/>
      <c r="G562" s="196"/>
      <c r="H562" s="196"/>
      <c r="I562" s="196"/>
      <c r="J562" s="196"/>
      <c r="K562" s="196"/>
    </row>
    <row r="563" spans="1:11" ht="15.75" customHeight="1">
      <c r="A563" s="196"/>
      <c r="B563" s="196"/>
      <c r="C563" s="196"/>
      <c r="D563" s="196"/>
      <c r="E563" s="196"/>
      <c r="F563" s="196"/>
      <c r="G563" s="196"/>
      <c r="H563" s="196"/>
      <c r="I563" s="196"/>
      <c r="J563" s="196"/>
      <c r="K563" s="196"/>
    </row>
    <row r="564" spans="1:11" ht="15.75" customHeight="1">
      <c r="A564" s="196"/>
      <c r="B564" s="196"/>
      <c r="C564" s="196"/>
      <c r="D564" s="196"/>
      <c r="E564" s="196"/>
      <c r="F564" s="196"/>
      <c r="G564" s="196"/>
      <c r="H564" s="196"/>
      <c r="I564" s="196"/>
      <c r="J564" s="196"/>
      <c r="K564" s="196"/>
    </row>
    <row r="565" spans="1:11" ht="15.75" customHeight="1">
      <c r="A565" s="196"/>
      <c r="B565" s="196"/>
      <c r="C565" s="196"/>
      <c r="D565" s="196"/>
      <c r="E565" s="196"/>
      <c r="F565" s="196"/>
      <c r="G565" s="196"/>
      <c r="H565" s="196"/>
      <c r="I565" s="196"/>
      <c r="J565" s="196"/>
      <c r="K565" s="196"/>
    </row>
    <row r="566" spans="1:11" ht="15.75" customHeight="1">
      <c r="A566" s="196"/>
      <c r="B566" s="196"/>
      <c r="C566" s="196"/>
      <c r="D566" s="196"/>
      <c r="E566" s="196"/>
      <c r="F566" s="196"/>
      <c r="G566" s="196"/>
      <c r="H566" s="196"/>
      <c r="I566" s="196"/>
      <c r="J566" s="196"/>
      <c r="K566" s="196"/>
    </row>
    <row r="567" spans="1:11" ht="15.75" customHeight="1">
      <c r="A567" s="196"/>
      <c r="B567" s="196"/>
      <c r="C567" s="196"/>
      <c r="D567" s="196"/>
      <c r="E567" s="196"/>
      <c r="F567" s="196"/>
      <c r="G567" s="196"/>
      <c r="H567" s="196"/>
      <c r="I567" s="196"/>
      <c r="J567" s="196"/>
      <c r="K567" s="196"/>
    </row>
    <row r="568" spans="1:11" ht="15.75" customHeight="1">
      <c r="A568" s="196"/>
      <c r="B568" s="196"/>
      <c r="C568" s="196"/>
      <c r="D568" s="196"/>
      <c r="E568" s="196"/>
      <c r="F568" s="196"/>
      <c r="G568" s="196"/>
      <c r="H568" s="196"/>
      <c r="I568" s="196"/>
      <c r="J568" s="196"/>
      <c r="K568" s="196"/>
    </row>
    <row r="569" spans="1:11" ht="15.75" customHeight="1">
      <c r="A569" s="196"/>
      <c r="B569" s="196"/>
      <c r="C569" s="196"/>
      <c r="D569" s="196"/>
      <c r="E569" s="196"/>
      <c r="F569" s="196"/>
      <c r="G569" s="196"/>
      <c r="H569" s="196"/>
      <c r="I569" s="196"/>
      <c r="J569" s="196"/>
      <c r="K569" s="196"/>
    </row>
    <row r="570" spans="1:11" ht="15.75" customHeight="1">
      <c r="A570" s="196"/>
      <c r="B570" s="196"/>
      <c r="C570" s="196"/>
      <c r="D570" s="196"/>
      <c r="E570" s="196"/>
      <c r="F570" s="196"/>
      <c r="G570" s="196"/>
      <c r="H570" s="196"/>
      <c r="I570" s="196"/>
      <c r="J570" s="196"/>
      <c r="K570" s="196"/>
    </row>
    <row r="571" spans="1:11" ht="15.75" customHeight="1">
      <c r="A571" s="196"/>
      <c r="B571" s="196"/>
      <c r="C571" s="196"/>
      <c r="D571" s="196"/>
      <c r="E571" s="196"/>
      <c r="F571" s="196"/>
      <c r="G571" s="196"/>
      <c r="H571" s="196"/>
      <c r="I571" s="196"/>
      <c r="J571" s="196"/>
      <c r="K571" s="196"/>
    </row>
    <row r="572" spans="1:11" ht="15.75" customHeight="1">
      <c r="A572" s="196"/>
      <c r="B572" s="196"/>
      <c r="C572" s="196"/>
      <c r="D572" s="196"/>
      <c r="E572" s="196"/>
      <c r="F572" s="196"/>
      <c r="G572" s="196"/>
      <c r="H572" s="196"/>
      <c r="I572" s="196"/>
      <c r="J572" s="196"/>
      <c r="K572" s="196"/>
    </row>
    <row r="573" spans="1:11" ht="15.75" customHeight="1">
      <c r="A573" s="196"/>
      <c r="B573" s="196"/>
      <c r="C573" s="196"/>
      <c r="D573" s="196"/>
      <c r="E573" s="196"/>
      <c r="F573" s="196"/>
      <c r="G573" s="196"/>
      <c r="H573" s="196"/>
      <c r="I573" s="196"/>
      <c r="J573" s="196"/>
      <c r="K573" s="196"/>
    </row>
    <row r="574" spans="1:11" ht="15.75" customHeight="1">
      <c r="A574" s="196"/>
      <c r="B574" s="196"/>
      <c r="C574" s="196"/>
      <c r="D574" s="196"/>
      <c r="E574" s="196"/>
      <c r="F574" s="196"/>
      <c r="G574" s="196"/>
      <c r="H574" s="196"/>
      <c r="I574" s="196"/>
      <c r="J574" s="196"/>
      <c r="K574" s="196"/>
    </row>
    <row r="575" spans="1:11" ht="15.75" customHeight="1">
      <c r="A575" s="196"/>
      <c r="B575" s="196"/>
      <c r="C575" s="196"/>
      <c r="D575" s="196"/>
      <c r="E575" s="196"/>
      <c r="F575" s="196"/>
      <c r="G575" s="196"/>
      <c r="H575" s="196"/>
      <c r="I575" s="196"/>
      <c r="J575" s="196"/>
      <c r="K575" s="196"/>
    </row>
    <row r="576" spans="1:11" ht="15.75" customHeight="1">
      <c r="A576" s="196"/>
      <c r="B576" s="196"/>
      <c r="C576" s="196"/>
      <c r="D576" s="196"/>
      <c r="E576" s="196"/>
      <c r="F576" s="196"/>
      <c r="G576" s="196"/>
      <c r="H576" s="196"/>
      <c r="I576" s="196"/>
      <c r="J576" s="196"/>
      <c r="K576" s="196"/>
    </row>
    <row r="577" spans="1:11" ht="15.75" customHeight="1">
      <c r="A577" s="196"/>
      <c r="B577" s="196"/>
      <c r="C577" s="196"/>
      <c r="D577" s="196"/>
      <c r="E577" s="196"/>
      <c r="F577" s="196"/>
      <c r="G577" s="196"/>
      <c r="H577" s="196"/>
      <c r="I577" s="196"/>
      <c r="J577" s="196"/>
      <c r="K577" s="196"/>
    </row>
    <row r="578" spans="1:11" ht="15.75" customHeight="1">
      <c r="A578" s="196"/>
      <c r="B578" s="196"/>
      <c r="C578" s="196"/>
      <c r="D578" s="196"/>
      <c r="E578" s="196"/>
      <c r="F578" s="196"/>
      <c r="G578" s="196"/>
      <c r="H578" s="196"/>
      <c r="I578" s="196"/>
      <c r="J578" s="196"/>
      <c r="K578" s="196"/>
    </row>
    <row r="579" spans="1:11" ht="15.75" customHeight="1">
      <c r="A579" s="196"/>
      <c r="B579" s="196"/>
      <c r="C579" s="196"/>
      <c r="D579" s="196"/>
      <c r="E579" s="196"/>
      <c r="F579" s="196"/>
      <c r="G579" s="196"/>
      <c r="H579" s="196"/>
      <c r="I579" s="196"/>
      <c r="J579" s="196"/>
      <c r="K579" s="196"/>
    </row>
    <row r="580" spans="1:11" ht="15.75" customHeight="1">
      <c r="A580" s="196"/>
      <c r="B580" s="196"/>
      <c r="C580" s="196"/>
      <c r="D580" s="196"/>
      <c r="E580" s="196"/>
      <c r="F580" s="196"/>
      <c r="G580" s="196"/>
      <c r="H580" s="196"/>
      <c r="I580" s="196"/>
      <c r="J580" s="196"/>
      <c r="K580" s="196"/>
    </row>
    <row r="581" spans="1:11" ht="15.75" customHeight="1">
      <c r="A581" s="196"/>
      <c r="B581" s="196"/>
      <c r="C581" s="196"/>
      <c r="D581" s="196"/>
      <c r="E581" s="196"/>
      <c r="F581" s="196"/>
      <c r="G581" s="196"/>
      <c r="H581" s="196"/>
      <c r="I581" s="196"/>
      <c r="J581" s="196"/>
      <c r="K581" s="196"/>
    </row>
    <row r="582" spans="1:11" ht="15.75" customHeight="1">
      <c r="A582" s="196"/>
      <c r="B582" s="196"/>
      <c r="C582" s="196"/>
      <c r="D582" s="196"/>
      <c r="E582" s="196"/>
      <c r="F582" s="196"/>
      <c r="G582" s="196"/>
      <c r="H582" s="196"/>
      <c r="I582" s="196"/>
      <c r="J582" s="196"/>
      <c r="K582" s="196"/>
    </row>
    <row r="583" spans="1:11" ht="15.75" customHeight="1">
      <c r="A583" s="196"/>
      <c r="B583" s="196"/>
      <c r="C583" s="196"/>
      <c r="D583" s="196"/>
      <c r="E583" s="196"/>
      <c r="F583" s="196"/>
      <c r="G583" s="196"/>
      <c r="H583" s="196"/>
      <c r="I583" s="196"/>
      <c r="J583" s="196"/>
      <c r="K583" s="196"/>
    </row>
    <row r="584" spans="1:11" ht="15.75" customHeight="1">
      <c r="A584" s="196"/>
      <c r="B584" s="196"/>
      <c r="C584" s="196"/>
      <c r="D584" s="196"/>
      <c r="E584" s="196"/>
      <c r="F584" s="196"/>
      <c r="G584" s="196"/>
      <c r="H584" s="196"/>
      <c r="I584" s="196"/>
      <c r="J584" s="196"/>
      <c r="K584" s="196"/>
    </row>
    <row r="585" spans="1:11" ht="15.75" customHeight="1">
      <c r="A585" s="196"/>
      <c r="B585" s="196"/>
      <c r="C585" s="196"/>
      <c r="D585" s="196"/>
      <c r="E585" s="196"/>
      <c r="F585" s="196"/>
      <c r="G585" s="196"/>
      <c r="H585" s="196"/>
      <c r="I585" s="196"/>
      <c r="J585" s="196"/>
      <c r="K585" s="196"/>
    </row>
    <row r="586" spans="1:11" ht="15.75" customHeight="1">
      <c r="A586" s="196"/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</row>
    <row r="587" spans="1:11" ht="15.75" customHeight="1">
      <c r="A587" s="196"/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</row>
    <row r="588" spans="1:11" ht="15.75" customHeight="1">
      <c r="A588" s="196"/>
      <c r="B588" s="196"/>
      <c r="C588" s="196"/>
      <c r="D588" s="196"/>
      <c r="E588" s="196"/>
      <c r="F588" s="196"/>
      <c r="G588" s="196"/>
      <c r="H588" s="196"/>
      <c r="I588" s="196"/>
      <c r="J588" s="196"/>
      <c r="K588" s="196"/>
    </row>
    <row r="589" spans="1:11" ht="15.75" customHeight="1">
      <c r="A589" s="196"/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</row>
    <row r="590" spans="1:11" ht="15.75" customHeight="1">
      <c r="A590" s="196"/>
      <c r="B590" s="196"/>
      <c r="C590" s="196"/>
      <c r="D590" s="196"/>
      <c r="E590" s="196"/>
      <c r="F590" s="196"/>
      <c r="G590" s="196"/>
      <c r="H590" s="196"/>
      <c r="I590" s="196"/>
      <c r="J590" s="196"/>
      <c r="K590" s="196"/>
    </row>
    <row r="591" spans="1:11" ht="15.75" customHeight="1">
      <c r="A591" s="196"/>
      <c r="B591" s="196"/>
      <c r="C591" s="196"/>
      <c r="D591" s="196"/>
      <c r="E591" s="196"/>
      <c r="F591" s="196"/>
      <c r="G591" s="196"/>
      <c r="H591" s="196"/>
      <c r="I591" s="196"/>
      <c r="J591" s="196"/>
      <c r="K591" s="196"/>
    </row>
    <row r="592" spans="1:11" ht="15.75" customHeight="1">
      <c r="A592" s="196"/>
      <c r="B592" s="196"/>
      <c r="C592" s="196"/>
      <c r="D592" s="196"/>
      <c r="E592" s="196"/>
      <c r="F592" s="196"/>
      <c r="G592" s="196"/>
      <c r="H592" s="196"/>
      <c r="I592" s="196"/>
      <c r="J592" s="196"/>
      <c r="K592" s="196"/>
    </row>
    <row r="593" spans="1:11" ht="15.75" customHeight="1">
      <c r="A593" s="196"/>
      <c r="B593" s="196"/>
      <c r="C593" s="196"/>
      <c r="D593" s="196"/>
      <c r="E593" s="196"/>
      <c r="F593" s="196"/>
      <c r="G593" s="196"/>
      <c r="H593" s="196"/>
      <c r="I593" s="196"/>
      <c r="J593" s="196"/>
      <c r="K593" s="196"/>
    </row>
    <row r="594" spans="1:11" ht="15.75" customHeight="1">
      <c r="A594" s="196"/>
      <c r="B594" s="196"/>
      <c r="C594" s="196"/>
      <c r="D594" s="196"/>
      <c r="E594" s="196"/>
      <c r="F594" s="196"/>
      <c r="G594" s="196"/>
      <c r="H594" s="196"/>
      <c r="I594" s="196"/>
      <c r="J594" s="196"/>
      <c r="K594" s="196"/>
    </row>
    <row r="595" spans="1:11" ht="15.75" customHeight="1">
      <c r="A595" s="196"/>
      <c r="B595" s="196"/>
      <c r="C595" s="196"/>
      <c r="D595" s="196"/>
      <c r="E595" s="196"/>
      <c r="F595" s="196"/>
      <c r="G595" s="196"/>
      <c r="H595" s="196"/>
      <c r="I595" s="196"/>
      <c r="J595" s="196"/>
      <c r="K595" s="196"/>
    </row>
    <row r="596" spans="1:11" ht="15.75" customHeight="1">
      <c r="A596" s="196"/>
      <c r="B596" s="196"/>
      <c r="C596" s="196"/>
      <c r="D596" s="196"/>
      <c r="E596" s="196"/>
      <c r="F596" s="196"/>
      <c r="G596" s="196"/>
      <c r="H596" s="196"/>
      <c r="I596" s="196"/>
      <c r="J596" s="196"/>
      <c r="K596" s="196"/>
    </row>
    <row r="597" spans="1:11" ht="15.75" customHeight="1">
      <c r="A597" s="196"/>
      <c r="B597" s="196"/>
      <c r="C597" s="196"/>
      <c r="D597" s="196"/>
      <c r="E597" s="196"/>
      <c r="F597" s="196"/>
      <c r="G597" s="196"/>
      <c r="H597" s="196"/>
      <c r="I597" s="196"/>
      <c r="J597" s="196"/>
      <c r="K597" s="196"/>
    </row>
    <row r="598" spans="1:11" ht="15.75" customHeight="1">
      <c r="A598" s="196"/>
      <c r="B598" s="196"/>
      <c r="C598" s="196"/>
      <c r="D598" s="196"/>
      <c r="E598" s="196"/>
      <c r="F598" s="196"/>
      <c r="G598" s="196"/>
      <c r="H598" s="196"/>
      <c r="I598" s="196"/>
      <c r="J598" s="196"/>
      <c r="K598" s="196"/>
    </row>
    <row r="599" spans="1:11" ht="15.75" customHeight="1">
      <c r="A599" s="196"/>
      <c r="B599" s="196"/>
      <c r="C599" s="196"/>
      <c r="D599" s="196"/>
      <c r="E599" s="196"/>
      <c r="F599" s="196"/>
      <c r="G599" s="196"/>
      <c r="H599" s="196"/>
      <c r="I599" s="196"/>
      <c r="J599" s="196"/>
      <c r="K599" s="196"/>
    </row>
    <row r="600" spans="1:11" ht="15.75" customHeight="1">
      <c r="A600" s="196"/>
      <c r="B600" s="196"/>
      <c r="C600" s="196"/>
      <c r="D600" s="196"/>
      <c r="E600" s="196"/>
      <c r="F600" s="196"/>
      <c r="G600" s="196"/>
      <c r="H600" s="196"/>
      <c r="I600" s="196"/>
      <c r="J600" s="196"/>
      <c r="K600" s="196"/>
    </row>
    <row r="601" spans="1:11" ht="15.75" customHeight="1">
      <c r="A601" s="196"/>
      <c r="B601" s="196"/>
      <c r="C601" s="196"/>
      <c r="D601" s="196"/>
      <c r="E601" s="196"/>
      <c r="F601" s="196"/>
      <c r="G601" s="196"/>
      <c r="H601" s="196"/>
      <c r="I601" s="196"/>
      <c r="J601" s="196"/>
      <c r="K601" s="196"/>
    </row>
    <row r="602" spans="1:11" ht="15.75" customHeight="1">
      <c r="A602" s="196"/>
      <c r="B602" s="196"/>
      <c r="C602" s="196"/>
      <c r="D602" s="196"/>
      <c r="E602" s="196"/>
      <c r="F602" s="196"/>
      <c r="G602" s="196"/>
      <c r="H602" s="196"/>
      <c r="I602" s="196"/>
      <c r="J602" s="196"/>
      <c r="K602" s="196"/>
    </row>
    <row r="603" spans="1:11" ht="15.75" customHeight="1">
      <c r="A603" s="196"/>
      <c r="B603" s="196"/>
      <c r="C603" s="196"/>
      <c r="D603" s="196"/>
      <c r="E603" s="196"/>
      <c r="F603" s="196"/>
      <c r="G603" s="196"/>
      <c r="H603" s="196"/>
      <c r="I603" s="196"/>
      <c r="J603" s="196"/>
      <c r="K603" s="196"/>
    </row>
    <row r="604" spans="1:11" ht="15.75" customHeight="1">
      <c r="A604" s="196"/>
      <c r="B604" s="196"/>
      <c r="C604" s="196"/>
      <c r="D604" s="196"/>
      <c r="E604" s="196"/>
      <c r="F604" s="196"/>
      <c r="G604" s="196"/>
      <c r="H604" s="196"/>
      <c r="I604" s="196"/>
      <c r="J604" s="196"/>
      <c r="K604" s="196"/>
    </row>
    <row r="605" spans="1:11" ht="15.75" customHeight="1">
      <c r="A605" s="196"/>
      <c r="B605" s="196"/>
      <c r="C605" s="196"/>
      <c r="D605" s="196"/>
      <c r="E605" s="196"/>
      <c r="F605" s="196"/>
      <c r="G605" s="196"/>
      <c r="H605" s="196"/>
      <c r="I605" s="196"/>
      <c r="J605" s="196"/>
      <c r="K605" s="196"/>
    </row>
    <row r="606" spans="1:11" ht="15.75" customHeight="1">
      <c r="A606" s="196"/>
      <c r="B606" s="196"/>
      <c r="C606" s="196"/>
      <c r="D606" s="196"/>
      <c r="E606" s="196"/>
      <c r="F606" s="196"/>
      <c r="G606" s="196"/>
      <c r="H606" s="196"/>
      <c r="I606" s="196"/>
      <c r="J606" s="196"/>
      <c r="K606" s="196"/>
    </row>
    <row r="607" spans="1:11" ht="15.75" customHeight="1">
      <c r="A607" s="196"/>
      <c r="B607" s="196"/>
      <c r="C607" s="196"/>
      <c r="D607" s="196"/>
      <c r="E607" s="196"/>
      <c r="F607" s="196"/>
      <c r="G607" s="196"/>
      <c r="H607" s="196"/>
      <c r="I607" s="196"/>
      <c r="J607" s="196"/>
      <c r="K607" s="196"/>
    </row>
    <row r="608" spans="1:11" ht="15.75" customHeight="1">
      <c r="A608" s="196"/>
      <c r="B608" s="196"/>
      <c r="C608" s="196"/>
      <c r="D608" s="196"/>
      <c r="E608" s="196"/>
      <c r="F608" s="196"/>
      <c r="G608" s="196"/>
      <c r="H608" s="196"/>
      <c r="I608" s="196"/>
      <c r="J608" s="196"/>
      <c r="K608" s="196"/>
    </row>
    <row r="609" spans="1:11" ht="15.75" customHeight="1">
      <c r="A609" s="196"/>
      <c r="B609" s="196"/>
      <c r="C609" s="196"/>
      <c r="D609" s="196"/>
      <c r="E609" s="196"/>
      <c r="F609" s="196"/>
      <c r="G609" s="196"/>
      <c r="H609" s="196"/>
      <c r="I609" s="196"/>
      <c r="J609" s="196"/>
      <c r="K609" s="196"/>
    </row>
    <row r="610" spans="1:11" ht="15.75" customHeight="1">
      <c r="A610" s="196"/>
      <c r="B610" s="196"/>
      <c r="C610" s="196"/>
      <c r="D610" s="196"/>
      <c r="E610" s="196"/>
      <c r="F610" s="196"/>
      <c r="G610" s="196"/>
      <c r="H610" s="196"/>
      <c r="I610" s="196"/>
      <c r="J610" s="196"/>
      <c r="K610" s="196"/>
    </row>
    <row r="611" spans="1:11" ht="15.75" customHeight="1">
      <c r="A611" s="196"/>
      <c r="B611" s="196"/>
      <c r="C611" s="196"/>
      <c r="D611" s="196"/>
      <c r="E611" s="196"/>
      <c r="F611" s="196"/>
      <c r="G611" s="196"/>
      <c r="H611" s="196"/>
      <c r="I611" s="196"/>
      <c r="J611" s="196"/>
      <c r="K611" s="196"/>
    </row>
    <row r="612" spans="1:11" ht="15.75" customHeight="1">
      <c r="A612" s="196"/>
      <c r="B612" s="196"/>
      <c r="C612" s="196"/>
      <c r="D612" s="196"/>
      <c r="E612" s="196"/>
      <c r="F612" s="196"/>
      <c r="G612" s="196"/>
      <c r="H612" s="196"/>
      <c r="I612" s="196"/>
      <c r="J612" s="196"/>
      <c r="K612" s="196"/>
    </row>
    <row r="613" spans="1:11" ht="15.75" customHeight="1">
      <c r="A613" s="196"/>
      <c r="B613" s="196"/>
      <c r="C613" s="196"/>
      <c r="D613" s="196"/>
      <c r="E613" s="196"/>
      <c r="F613" s="196"/>
      <c r="G613" s="196"/>
      <c r="H613" s="196"/>
      <c r="I613" s="196"/>
      <c r="J613" s="196"/>
      <c r="K613" s="196"/>
    </row>
    <row r="614" spans="1:11" ht="15.75" customHeight="1">
      <c r="A614" s="196"/>
      <c r="B614" s="196"/>
      <c r="C614" s="196"/>
      <c r="D614" s="196"/>
      <c r="E614" s="196"/>
      <c r="F614" s="196"/>
      <c r="G614" s="196"/>
      <c r="H614" s="196"/>
      <c r="I614" s="196"/>
      <c r="J614" s="196"/>
      <c r="K614" s="196"/>
    </row>
    <row r="615" spans="1:11" ht="15.75" customHeight="1">
      <c r="A615" s="196"/>
      <c r="B615" s="196"/>
      <c r="C615" s="196"/>
      <c r="D615" s="196"/>
      <c r="E615" s="196"/>
      <c r="F615" s="196"/>
      <c r="G615" s="196"/>
      <c r="H615" s="196"/>
      <c r="I615" s="196"/>
      <c r="J615" s="196"/>
      <c r="K615" s="196"/>
    </row>
    <row r="616" spans="1:11" ht="15.75" customHeight="1">
      <c r="A616" s="196"/>
      <c r="B616" s="196"/>
      <c r="C616" s="196"/>
      <c r="D616" s="196"/>
      <c r="E616" s="196"/>
      <c r="F616" s="196"/>
      <c r="G616" s="196"/>
      <c r="H616" s="196"/>
      <c r="I616" s="196"/>
      <c r="J616" s="196"/>
      <c r="K616" s="196"/>
    </row>
    <row r="617" spans="1:11" ht="15.75" customHeight="1">
      <c r="A617" s="196"/>
      <c r="B617" s="196"/>
      <c r="C617" s="196"/>
      <c r="D617" s="196"/>
      <c r="E617" s="196"/>
      <c r="F617" s="196"/>
      <c r="G617" s="196"/>
      <c r="H617" s="196"/>
      <c r="I617" s="196"/>
      <c r="J617" s="196"/>
      <c r="K617" s="196"/>
    </row>
    <row r="618" spans="1:11" ht="15.75" customHeight="1">
      <c r="A618" s="196"/>
      <c r="B618" s="196"/>
      <c r="C618" s="196"/>
      <c r="D618" s="196"/>
      <c r="E618" s="196"/>
      <c r="F618" s="196"/>
      <c r="G618" s="196"/>
      <c r="H618" s="196"/>
      <c r="I618" s="196"/>
      <c r="J618" s="196"/>
      <c r="K618" s="196"/>
    </row>
    <row r="619" spans="1:11" ht="15.75" customHeight="1">
      <c r="A619" s="196"/>
      <c r="B619" s="196"/>
      <c r="C619" s="196"/>
      <c r="D619" s="196"/>
      <c r="E619" s="196"/>
      <c r="F619" s="196"/>
      <c r="G619" s="196"/>
      <c r="H619" s="196"/>
      <c r="I619" s="196"/>
      <c r="J619" s="196"/>
      <c r="K619" s="196"/>
    </row>
    <row r="620" spans="1:11" ht="15.75" customHeight="1">
      <c r="A620" s="196"/>
      <c r="B620" s="196"/>
      <c r="C620" s="196"/>
      <c r="D620" s="196"/>
      <c r="E620" s="196"/>
      <c r="F620" s="196"/>
      <c r="G620" s="196"/>
      <c r="H620" s="196"/>
      <c r="I620" s="196"/>
      <c r="J620" s="196"/>
      <c r="K620" s="196"/>
    </row>
    <row r="621" spans="1:11" ht="15.75" customHeight="1">
      <c r="A621" s="196"/>
      <c r="B621" s="196"/>
      <c r="C621" s="196"/>
      <c r="D621" s="196"/>
      <c r="E621" s="196"/>
      <c r="F621" s="196"/>
      <c r="G621" s="196"/>
      <c r="H621" s="196"/>
      <c r="I621" s="196"/>
      <c r="J621" s="196"/>
      <c r="K621" s="196"/>
    </row>
    <row r="622" spans="1:11" ht="15.75" customHeight="1">
      <c r="A622" s="196"/>
      <c r="B622" s="196"/>
      <c r="C622" s="196"/>
      <c r="D622" s="196"/>
      <c r="E622" s="196"/>
      <c r="F622" s="196"/>
      <c r="G622" s="196"/>
      <c r="H622" s="196"/>
      <c r="I622" s="196"/>
      <c r="J622" s="196"/>
      <c r="K622" s="196"/>
    </row>
    <row r="623" spans="1:11" ht="15.75" customHeight="1">
      <c r="A623" s="196"/>
      <c r="B623" s="196"/>
      <c r="C623" s="196"/>
      <c r="D623" s="196"/>
      <c r="E623" s="196"/>
      <c r="F623" s="196"/>
      <c r="G623" s="196"/>
      <c r="H623" s="196"/>
      <c r="I623" s="196"/>
      <c r="J623" s="196"/>
      <c r="K623" s="196"/>
    </row>
    <row r="624" spans="1:11" ht="15.75" customHeight="1">
      <c r="A624" s="196"/>
      <c r="B624" s="196"/>
      <c r="C624" s="196"/>
      <c r="D624" s="196"/>
      <c r="E624" s="196"/>
      <c r="F624" s="196"/>
      <c r="G624" s="196"/>
      <c r="H624" s="196"/>
      <c r="I624" s="196"/>
      <c r="J624" s="196"/>
      <c r="K624" s="196"/>
    </row>
    <row r="625" spans="1:11" ht="15.75" customHeight="1">
      <c r="A625" s="196"/>
      <c r="B625" s="196"/>
      <c r="C625" s="196"/>
      <c r="D625" s="196"/>
      <c r="E625" s="196"/>
      <c r="F625" s="196"/>
      <c r="G625" s="196"/>
      <c r="H625" s="196"/>
      <c r="I625" s="196"/>
      <c r="J625" s="196"/>
      <c r="K625" s="196"/>
    </row>
    <row r="626" spans="1:11" ht="15.75" customHeight="1">
      <c r="A626" s="196"/>
      <c r="B626" s="196"/>
      <c r="C626" s="196"/>
      <c r="D626" s="196"/>
      <c r="E626" s="196"/>
      <c r="F626" s="196"/>
      <c r="G626" s="196"/>
      <c r="H626" s="196"/>
      <c r="I626" s="196"/>
      <c r="J626" s="196"/>
      <c r="K626" s="196"/>
    </row>
    <row r="627" spans="1:11" ht="15.75" customHeight="1">
      <c r="A627" s="196"/>
      <c r="B627" s="196"/>
      <c r="C627" s="196"/>
      <c r="D627" s="196"/>
      <c r="E627" s="196"/>
      <c r="F627" s="196"/>
      <c r="G627" s="196"/>
      <c r="H627" s="196"/>
      <c r="I627" s="196"/>
      <c r="J627" s="196"/>
      <c r="K627" s="196"/>
    </row>
    <row r="628" spans="1:11" ht="15.75" customHeight="1">
      <c r="A628" s="196"/>
      <c r="B628" s="196"/>
      <c r="C628" s="196"/>
      <c r="D628" s="196"/>
      <c r="E628" s="196"/>
      <c r="F628" s="196"/>
      <c r="G628" s="196"/>
      <c r="H628" s="196"/>
      <c r="I628" s="196"/>
      <c r="J628" s="196"/>
      <c r="K628" s="196"/>
    </row>
    <row r="629" spans="1:11" ht="15.75" customHeight="1">
      <c r="A629" s="196"/>
      <c r="B629" s="196"/>
      <c r="C629" s="196"/>
      <c r="D629" s="196"/>
      <c r="E629" s="196"/>
      <c r="F629" s="196"/>
      <c r="G629" s="196"/>
      <c r="H629" s="196"/>
      <c r="I629" s="196"/>
      <c r="J629" s="196"/>
      <c r="K629" s="196"/>
    </row>
    <row r="630" spans="1:11" ht="15.75" customHeight="1">
      <c r="A630" s="196"/>
      <c r="B630" s="196"/>
      <c r="C630" s="196"/>
      <c r="D630" s="196"/>
      <c r="E630" s="196"/>
      <c r="F630" s="196"/>
      <c r="G630" s="196"/>
      <c r="H630" s="196"/>
      <c r="I630" s="196"/>
      <c r="J630" s="196"/>
      <c r="K630" s="196"/>
    </row>
    <row r="631" spans="1:11" ht="15.75" customHeight="1">
      <c r="A631" s="196"/>
      <c r="B631" s="196"/>
      <c r="C631" s="196"/>
      <c r="D631" s="196"/>
      <c r="E631" s="196"/>
      <c r="F631" s="196"/>
      <c r="G631" s="196"/>
      <c r="H631" s="196"/>
      <c r="I631" s="196"/>
      <c r="J631" s="196"/>
      <c r="K631" s="196"/>
    </row>
    <row r="632" spans="1:11" ht="15.75" customHeight="1">
      <c r="A632" s="196"/>
      <c r="B632" s="196"/>
      <c r="C632" s="196"/>
      <c r="D632" s="196"/>
      <c r="E632" s="196"/>
      <c r="F632" s="196"/>
      <c r="G632" s="196"/>
      <c r="H632" s="196"/>
      <c r="I632" s="196"/>
      <c r="J632" s="196"/>
      <c r="K632" s="196"/>
    </row>
    <row r="633" spans="1:11" ht="15.75" customHeight="1">
      <c r="A633" s="196"/>
      <c r="B633" s="196"/>
      <c r="C633" s="196"/>
      <c r="D633" s="196"/>
      <c r="E633" s="196"/>
      <c r="F633" s="196"/>
      <c r="G633" s="196"/>
      <c r="H633" s="196"/>
      <c r="I633" s="196"/>
      <c r="J633" s="196"/>
      <c r="K633" s="196"/>
    </row>
    <row r="634" spans="1:11" ht="15.75" customHeight="1">
      <c r="A634" s="196"/>
      <c r="B634" s="196"/>
      <c r="C634" s="196"/>
      <c r="D634" s="196"/>
      <c r="E634" s="196"/>
      <c r="F634" s="196"/>
      <c r="G634" s="196"/>
      <c r="H634" s="196"/>
      <c r="I634" s="196"/>
      <c r="J634" s="196"/>
      <c r="K634" s="196"/>
    </row>
    <row r="635" spans="1:11" ht="15.75" customHeight="1">
      <c r="A635" s="196"/>
      <c r="B635" s="196"/>
      <c r="C635" s="196"/>
      <c r="D635" s="196"/>
      <c r="E635" s="196"/>
      <c r="F635" s="196"/>
      <c r="G635" s="196"/>
      <c r="H635" s="196"/>
      <c r="I635" s="196"/>
      <c r="J635" s="196"/>
      <c r="K635" s="196"/>
    </row>
    <row r="636" spans="1:11" ht="15.75" customHeight="1">
      <c r="A636" s="196"/>
      <c r="B636" s="196"/>
      <c r="C636" s="196"/>
      <c r="D636" s="196"/>
      <c r="E636" s="196"/>
      <c r="F636" s="196"/>
      <c r="G636" s="196"/>
      <c r="H636" s="196"/>
      <c r="I636" s="196"/>
      <c r="J636" s="196"/>
      <c r="K636" s="196"/>
    </row>
    <row r="637" spans="1:11" ht="15.75" customHeight="1">
      <c r="A637" s="196"/>
      <c r="B637" s="196"/>
      <c r="C637" s="196"/>
      <c r="D637" s="196"/>
      <c r="E637" s="196"/>
      <c r="F637" s="196"/>
      <c r="G637" s="196"/>
      <c r="H637" s="196"/>
      <c r="I637" s="196"/>
      <c r="J637" s="196"/>
      <c r="K637" s="196"/>
    </row>
    <row r="638" spans="1:11" ht="15.75" customHeight="1">
      <c r="A638" s="196"/>
      <c r="B638" s="196"/>
      <c r="C638" s="196"/>
      <c r="D638" s="196"/>
      <c r="E638" s="196"/>
      <c r="F638" s="196"/>
      <c r="G638" s="196"/>
      <c r="H638" s="196"/>
      <c r="I638" s="196"/>
      <c r="J638" s="196"/>
      <c r="K638" s="196"/>
    </row>
    <row r="639" spans="1:11" ht="15.75" customHeight="1">
      <c r="A639" s="196"/>
      <c r="B639" s="196"/>
      <c r="C639" s="196"/>
      <c r="D639" s="196"/>
      <c r="E639" s="196"/>
      <c r="F639" s="196"/>
      <c r="G639" s="196"/>
      <c r="H639" s="196"/>
      <c r="I639" s="196"/>
      <c r="J639" s="196"/>
      <c r="K639" s="196"/>
    </row>
    <row r="640" spans="1:11" ht="15.75" customHeight="1">
      <c r="A640" s="196"/>
      <c r="B640" s="196"/>
      <c r="C640" s="196"/>
      <c r="D640" s="196"/>
      <c r="E640" s="196"/>
      <c r="F640" s="196"/>
      <c r="G640" s="196"/>
      <c r="H640" s="196"/>
      <c r="I640" s="196"/>
      <c r="J640" s="196"/>
      <c r="K640" s="196"/>
    </row>
    <row r="641" spans="1:11" ht="15.75" customHeight="1">
      <c r="A641" s="196"/>
      <c r="B641" s="196"/>
      <c r="C641" s="196"/>
      <c r="D641" s="196"/>
      <c r="E641" s="196"/>
      <c r="F641" s="196"/>
      <c r="G641" s="196"/>
      <c r="H641" s="196"/>
      <c r="I641" s="196"/>
      <c r="J641" s="196"/>
      <c r="K641" s="196"/>
    </row>
    <row r="642" spans="1:11" ht="15.75" customHeight="1">
      <c r="A642" s="196"/>
      <c r="B642" s="196"/>
      <c r="C642" s="196"/>
      <c r="D642" s="196"/>
      <c r="E642" s="196"/>
      <c r="F642" s="196"/>
      <c r="G642" s="196"/>
      <c r="H642" s="196"/>
      <c r="I642" s="196"/>
      <c r="J642" s="196"/>
      <c r="K642" s="196"/>
    </row>
    <row r="643" spans="1:11" ht="15.75" customHeight="1">
      <c r="A643" s="196"/>
      <c r="B643" s="196"/>
      <c r="C643" s="196"/>
      <c r="D643" s="196"/>
      <c r="E643" s="196"/>
      <c r="F643" s="196"/>
      <c r="G643" s="196"/>
      <c r="H643" s="196"/>
      <c r="I643" s="196"/>
      <c r="J643" s="196"/>
      <c r="K643" s="196"/>
    </row>
    <row r="644" spans="1:11" ht="15.75" customHeight="1">
      <c r="A644" s="196"/>
      <c r="B644" s="196"/>
      <c r="C644" s="196"/>
      <c r="D644" s="196"/>
      <c r="E644" s="196"/>
      <c r="F644" s="196"/>
      <c r="G644" s="196"/>
      <c r="H644" s="196"/>
      <c r="I644" s="196"/>
      <c r="J644" s="196"/>
      <c r="K644" s="196"/>
    </row>
    <row r="645" spans="1:11" ht="15.75" customHeight="1">
      <c r="A645" s="196"/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</row>
    <row r="646" spans="1:11" ht="15.75" customHeight="1">
      <c r="A646" s="196"/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</row>
    <row r="647" spans="1:11" ht="15.75" customHeight="1">
      <c r="A647" s="196"/>
      <c r="B647" s="196"/>
      <c r="C647" s="196"/>
      <c r="D647" s="196"/>
      <c r="E647" s="196"/>
      <c r="F647" s="196"/>
      <c r="G647" s="196"/>
      <c r="H647" s="196"/>
      <c r="I647" s="196"/>
      <c r="J647" s="196"/>
      <c r="K647" s="196"/>
    </row>
    <row r="648" spans="1:11" ht="15.75" customHeight="1">
      <c r="A648" s="196"/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</row>
    <row r="649" spans="1:11" ht="15.75" customHeight="1">
      <c r="A649" s="196"/>
      <c r="B649" s="196"/>
      <c r="C649" s="196"/>
      <c r="D649" s="196"/>
      <c r="E649" s="196"/>
      <c r="F649" s="196"/>
      <c r="G649" s="196"/>
      <c r="H649" s="196"/>
      <c r="I649" s="196"/>
      <c r="J649" s="196"/>
      <c r="K649" s="196"/>
    </row>
    <row r="650" spans="1:11" ht="15.75" customHeight="1">
      <c r="A650" s="196"/>
      <c r="B650" s="196"/>
      <c r="C650" s="196"/>
      <c r="D650" s="196"/>
      <c r="E650" s="196"/>
      <c r="F650" s="196"/>
      <c r="G650" s="196"/>
      <c r="H650" s="196"/>
      <c r="I650" s="196"/>
      <c r="J650" s="196"/>
      <c r="K650" s="196"/>
    </row>
    <row r="651" spans="1:11" ht="15.75" customHeight="1">
      <c r="A651" s="196"/>
      <c r="B651" s="196"/>
      <c r="C651" s="196"/>
      <c r="D651" s="196"/>
      <c r="E651" s="196"/>
      <c r="F651" s="196"/>
      <c r="G651" s="196"/>
      <c r="H651" s="196"/>
      <c r="I651" s="196"/>
      <c r="J651" s="196"/>
      <c r="K651" s="196"/>
    </row>
    <row r="652" spans="1:11" ht="15.75" customHeight="1">
      <c r="A652" s="196"/>
      <c r="B652" s="196"/>
      <c r="C652" s="196"/>
      <c r="D652" s="196"/>
      <c r="E652" s="196"/>
      <c r="F652" s="196"/>
      <c r="G652" s="196"/>
      <c r="H652" s="196"/>
      <c r="I652" s="196"/>
      <c r="J652" s="196"/>
      <c r="K652" s="196"/>
    </row>
    <row r="653" spans="1:11" ht="15.75" customHeight="1">
      <c r="A653" s="196"/>
      <c r="B653" s="196"/>
      <c r="C653" s="196"/>
      <c r="D653" s="196"/>
      <c r="E653" s="196"/>
      <c r="F653" s="196"/>
      <c r="G653" s="196"/>
      <c r="H653" s="196"/>
      <c r="I653" s="196"/>
      <c r="J653" s="196"/>
      <c r="K653" s="196"/>
    </row>
    <row r="654" spans="1:11" ht="15.75" customHeight="1">
      <c r="A654" s="196"/>
      <c r="B654" s="196"/>
      <c r="C654" s="196"/>
      <c r="D654" s="196"/>
      <c r="E654" s="196"/>
      <c r="F654" s="196"/>
      <c r="G654" s="196"/>
      <c r="H654" s="196"/>
      <c r="I654" s="196"/>
      <c r="J654" s="196"/>
      <c r="K654" s="196"/>
    </row>
    <row r="655" spans="1:11" ht="15.75" customHeight="1">
      <c r="A655" s="196"/>
      <c r="B655" s="196"/>
      <c r="C655" s="196"/>
      <c r="D655" s="196"/>
      <c r="E655" s="196"/>
      <c r="F655" s="196"/>
      <c r="G655" s="196"/>
      <c r="H655" s="196"/>
      <c r="I655" s="196"/>
      <c r="J655" s="196"/>
      <c r="K655" s="196"/>
    </row>
    <row r="656" spans="1:11" ht="15.75" customHeight="1">
      <c r="A656" s="196"/>
      <c r="B656" s="196"/>
      <c r="C656" s="196"/>
      <c r="D656" s="196"/>
      <c r="E656" s="196"/>
      <c r="F656" s="196"/>
      <c r="G656" s="196"/>
      <c r="H656" s="196"/>
      <c r="I656" s="196"/>
      <c r="J656" s="196"/>
      <c r="K656" s="196"/>
    </row>
    <row r="657" spans="1:11" ht="15.75" customHeight="1">
      <c r="A657" s="196"/>
      <c r="B657" s="196"/>
      <c r="C657" s="196"/>
      <c r="D657" s="196"/>
      <c r="E657" s="196"/>
      <c r="F657" s="196"/>
      <c r="G657" s="196"/>
      <c r="H657" s="196"/>
      <c r="I657" s="196"/>
      <c r="J657" s="196"/>
      <c r="K657" s="196"/>
    </row>
    <row r="658" spans="1:11" ht="15.75" customHeight="1">
      <c r="A658" s="196"/>
      <c r="B658" s="196"/>
      <c r="C658" s="196"/>
      <c r="D658" s="196"/>
      <c r="E658" s="196"/>
      <c r="F658" s="196"/>
      <c r="G658" s="196"/>
      <c r="H658" s="196"/>
      <c r="I658" s="196"/>
      <c r="J658" s="196"/>
      <c r="K658" s="196"/>
    </row>
    <row r="659" spans="1:11" ht="15.75" customHeight="1">
      <c r="A659" s="196"/>
      <c r="B659" s="196"/>
      <c r="C659" s="196"/>
      <c r="D659" s="196"/>
      <c r="E659" s="196"/>
      <c r="F659" s="196"/>
      <c r="G659" s="196"/>
      <c r="H659" s="196"/>
      <c r="I659" s="196"/>
      <c r="J659" s="196"/>
      <c r="K659" s="196"/>
    </row>
    <row r="660" spans="1:11" ht="15.75" customHeight="1">
      <c r="A660" s="196"/>
      <c r="B660" s="196"/>
      <c r="C660" s="196"/>
      <c r="D660" s="196"/>
      <c r="E660" s="196"/>
      <c r="F660" s="196"/>
      <c r="G660" s="196"/>
      <c r="H660" s="196"/>
      <c r="I660" s="196"/>
      <c r="J660" s="196"/>
      <c r="K660" s="196"/>
    </row>
    <row r="661" spans="1:11" ht="15.75" customHeight="1">
      <c r="A661" s="196"/>
      <c r="B661" s="196"/>
      <c r="C661" s="196"/>
      <c r="D661" s="196"/>
      <c r="E661" s="196"/>
      <c r="F661" s="196"/>
      <c r="G661" s="196"/>
      <c r="H661" s="196"/>
      <c r="I661" s="196"/>
      <c r="J661" s="196"/>
      <c r="K661" s="196"/>
    </row>
    <row r="662" spans="1:11" ht="15.75" customHeight="1">
      <c r="A662" s="196"/>
      <c r="B662" s="196"/>
      <c r="C662" s="196"/>
      <c r="D662" s="196"/>
      <c r="E662" s="196"/>
      <c r="F662" s="196"/>
      <c r="G662" s="196"/>
      <c r="H662" s="196"/>
      <c r="I662" s="196"/>
      <c r="J662" s="196"/>
      <c r="K662" s="196"/>
    </row>
    <row r="663" spans="1:11" ht="15.75" customHeight="1">
      <c r="A663" s="196"/>
      <c r="B663" s="196"/>
      <c r="C663" s="196"/>
      <c r="D663" s="196"/>
      <c r="E663" s="196"/>
      <c r="F663" s="196"/>
      <c r="G663" s="196"/>
      <c r="H663" s="196"/>
      <c r="I663" s="196"/>
      <c r="J663" s="196"/>
      <c r="K663" s="196"/>
    </row>
    <row r="664" spans="1:11" ht="15.75" customHeight="1">
      <c r="A664" s="196"/>
      <c r="B664" s="196"/>
      <c r="C664" s="196"/>
      <c r="D664" s="196"/>
      <c r="E664" s="196"/>
      <c r="F664" s="196"/>
      <c r="G664" s="196"/>
      <c r="H664" s="196"/>
      <c r="I664" s="196"/>
      <c r="J664" s="196"/>
      <c r="K664" s="196"/>
    </row>
    <row r="665" spans="1:11" ht="15.75" customHeight="1">
      <c r="A665" s="196"/>
      <c r="B665" s="196"/>
      <c r="C665" s="196"/>
      <c r="D665" s="196"/>
      <c r="E665" s="196"/>
      <c r="F665" s="196"/>
      <c r="G665" s="196"/>
      <c r="H665" s="196"/>
      <c r="I665" s="196"/>
      <c r="J665" s="196"/>
      <c r="K665" s="196"/>
    </row>
    <row r="666" spans="1:11" ht="15.75" customHeight="1">
      <c r="A666" s="196"/>
      <c r="B666" s="196"/>
      <c r="C666" s="196"/>
      <c r="D666" s="196"/>
      <c r="E666" s="196"/>
      <c r="F666" s="196"/>
      <c r="G666" s="196"/>
      <c r="H666" s="196"/>
      <c r="I666" s="196"/>
      <c r="J666" s="196"/>
      <c r="K666" s="196"/>
    </row>
    <row r="667" spans="1:11" ht="15.75" customHeight="1">
      <c r="A667" s="196"/>
      <c r="B667" s="196"/>
      <c r="C667" s="196"/>
      <c r="D667" s="196"/>
      <c r="E667" s="196"/>
      <c r="F667" s="196"/>
      <c r="G667" s="196"/>
      <c r="H667" s="196"/>
      <c r="I667" s="196"/>
      <c r="J667" s="196"/>
      <c r="K667" s="196"/>
    </row>
    <row r="668" spans="1:11" ht="15.75" customHeight="1">
      <c r="A668" s="196"/>
      <c r="B668" s="196"/>
      <c r="C668" s="196"/>
      <c r="D668" s="196"/>
      <c r="E668" s="196"/>
      <c r="F668" s="196"/>
      <c r="G668" s="196"/>
      <c r="H668" s="196"/>
      <c r="I668" s="196"/>
      <c r="J668" s="196"/>
      <c r="K668" s="196"/>
    </row>
    <row r="669" spans="1:11" ht="15.75" customHeight="1">
      <c r="A669" s="196"/>
      <c r="B669" s="196"/>
      <c r="C669" s="196"/>
      <c r="D669" s="196"/>
      <c r="E669" s="196"/>
      <c r="F669" s="196"/>
      <c r="G669" s="196"/>
      <c r="H669" s="196"/>
      <c r="I669" s="196"/>
      <c r="J669" s="196"/>
      <c r="K669" s="196"/>
    </row>
    <row r="670" spans="1:11" ht="15.75" customHeight="1">
      <c r="A670" s="196"/>
      <c r="B670" s="196"/>
      <c r="C670" s="196"/>
      <c r="D670" s="196"/>
      <c r="E670" s="196"/>
      <c r="F670" s="196"/>
      <c r="G670" s="196"/>
      <c r="H670" s="196"/>
      <c r="I670" s="196"/>
      <c r="J670" s="196"/>
      <c r="K670" s="196"/>
    </row>
    <row r="671" spans="1:11" ht="15.75" customHeight="1">
      <c r="A671" s="196"/>
      <c r="B671" s="196"/>
      <c r="C671" s="196"/>
      <c r="D671" s="196"/>
      <c r="E671" s="196"/>
      <c r="F671" s="196"/>
      <c r="G671" s="196"/>
      <c r="H671" s="196"/>
      <c r="I671" s="196"/>
      <c r="J671" s="196"/>
      <c r="K671" s="196"/>
    </row>
    <row r="672" spans="1:11" ht="15.75" customHeight="1">
      <c r="A672" s="196"/>
      <c r="B672" s="196"/>
      <c r="C672" s="196"/>
      <c r="D672" s="196"/>
      <c r="E672" s="196"/>
      <c r="F672" s="196"/>
      <c r="G672" s="196"/>
      <c r="H672" s="196"/>
      <c r="I672" s="196"/>
      <c r="J672" s="196"/>
      <c r="K672" s="196"/>
    </row>
    <row r="673" spans="1:11" ht="15.75" customHeight="1">
      <c r="A673" s="196"/>
      <c r="B673" s="196"/>
      <c r="C673" s="196"/>
      <c r="D673" s="196"/>
      <c r="E673" s="196"/>
      <c r="F673" s="196"/>
      <c r="G673" s="196"/>
      <c r="H673" s="196"/>
      <c r="I673" s="196"/>
      <c r="J673" s="196"/>
      <c r="K673" s="196"/>
    </row>
    <row r="674" spans="1:11" ht="15.75" customHeight="1">
      <c r="A674" s="196"/>
      <c r="B674" s="196"/>
      <c r="C674" s="196"/>
      <c r="D674" s="196"/>
      <c r="E674" s="196"/>
      <c r="F674" s="196"/>
      <c r="G674" s="196"/>
      <c r="H674" s="196"/>
      <c r="I674" s="196"/>
      <c r="J674" s="196"/>
      <c r="K674" s="196"/>
    </row>
    <row r="675" spans="1:11" ht="15.75" customHeight="1">
      <c r="A675" s="196"/>
      <c r="B675" s="196"/>
      <c r="C675" s="196"/>
      <c r="D675" s="196"/>
      <c r="E675" s="196"/>
      <c r="F675" s="196"/>
      <c r="G675" s="196"/>
      <c r="H675" s="196"/>
      <c r="I675" s="196"/>
      <c r="J675" s="196"/>
      <c r="K675" s="196"/>
    </row>
    <row r="676" spans="1:11" ht="15.75" customHeight="1">
      <c r="A676" s="196"/>
      <c r="B676" s="196"/>
      <c r="C676" s="196"/>
      <c r="D676" s="196"/>
      <c r="E676" s="196"/>
      <c r="F676" s="196"/>
      <c r="G676" s="196"/>
      <c r="H676" s="196"/>
      <c r="I676" s="196"/>
      <c r="J676" s="196"/>
      <c r="K676" s="196"/>
    </row>
    <row r="677" spans="1:11" ht="15.75" customHeight="1">
      <c r="A677" s="196"/>
      <c r="B677" s="196"/>
      <c r="C677" s="196"/>
      <c r="D677" s="196"/>
      <c r="E677" s="196"/>
      <c r="F677" s="196"/>
      <c r="G677" s="196"/>
      <c r="H677" s="196"/>
      <c r="I677" s="196"/>
      <c r="J677" s="196"/>
      <c r="K677" s="196"/>
    </row>
    <row r="678" spans="1:11" ht="15.75" customHeight="1">
      <c r="A678" s="196"/>
      <c r="B678" s="196"/>
      <c r="C678" s="196"/>
      <c r="D678" s="196"/>
      <c r="E678" s="196"/>
      <c r="F678" s="196"/>
      <c r="G678" s="196"/>
      <c r="H678" s="196"/>
      <c r="I678" s="196"/>
      <c r="J678" s="196"/>
      <c r="K678" s="196"/>
    </row>
    <row r="679" spans="1:11" ht="15.75" customHeight="1">
      <c r="A679" s="196"/>
      <c r="B679" s="196"/>
      <c r="C679" s="196"/>
      <c r="D679" s="196"/>
      <c r="E679" s="196"/>
      <c r="F679" s="196"/>
      <c r="G679" s="196"/>
      <c r="H679" s="196"/>
      <c r="I679" s="196"/>
      <c r="J679" s="196"/>
      <c r="K679" s="196"/>
    </row>
    <row r="680" spans="1:11" ht="15.75" customHeight="1">
      <c r="A680" s="196"/>
      <c r="B680" s="196"/>
      <c r="C680" s="196"/>
      <c r="D680" s="196"/>
      <c r="E680" s="196"/>
      <c r="F680" s="196"/>
      <c r="G680" s="196"/>
      <c r="H680" s="196"/>
      <c r="I680" s="196"/>
      <c r="J680" s="196"/>
      <c r="K680" s="196"/>
    </row>
    <row r="681" spans="1:11" ht="15.75" customHeight="1">
      <c r="A681" s="196"/>
      <c r="B681" s="196"/>
      <c r="C681" s="196"/>
      <c r="D681" s="196"/>
      <c r="E681" s="196"/>
      <c r="F681" s="196"/>
      <c r="G681" s="196"/>
      <c r="H681" s="196"/>
      <c r="I681" s="196"/>
      <c r="J681" s="196"/>
      <c r="K681" s="196"/>
    </row>
    <row r="682" spans="1:11" ht="15.75" customHeight="1">
      <c r="A682" s="196"/>
      <c r="B682" s="196"/>
      <c r="C682" s="196"/>
      <c r="D682" s="196"/>
      <c r="E682" s="196"/>
      <c r="F682" s="196"/>
      <c r="G682" s="196"/>
      <c r="H682" s="196"/>
      <c r="I682" s="196"/>
      <c r="J682" s="196"/>
      <c r="K682" s="196"/>
    </row>
    <row r="683" spans="1:11" ht="15.75" customHeight="1">
      <c r="A683" s="196"/>
      <c r="B683" s="196"/>
      <c r="C683" s="196"/>
      <c r="D683" s="196"/>
      <c r="E683" s="196"/>
      <c r="F683" s="196"/>
      <c r="G683" s="196"/>
      <c r="H683" s="196"/>
      <c r="I683" s="196"/>
      <c r="J683" s="196"/>
      <c r="K683" s="196"/>
    </row>
    <row r="684" spans="1:11" ht="15.75" customHeight="1">
      <c r="A684" s="196"/>
      <c r="B684" s="196"/>
      <c r="C684" s="196"/>
      <c r="D684" s="196"/>
      <c r="E684" s="196"/>
      <c r="F684" s="196"/>
      <c r="G684" s="196"/>
      <c r="H684" s="196"/>
      <c r="I684" s="196"/>
      <c r="J684" s="196"/>
      <c r="K684" s="196"/>
    </row>
    <row r="685" spans="1:11" ht="15.75" customHeight="1">
      <c r="A685" s="196"/>
      <c r="B685" s="196"/>
      <c r="C685" s="196"/>
      <c r="D685" s="196"/>
      <c r="E685" s="196"/>
      <c r="F685" s="196"/>
      <c r="G685" s="196"/>
      <c r="H685" s="196"/>
      <c r="I685" s="196"/>
      <c r="J685" s="196"/>
      <c r="K685" s="196"/>
    </row>
    <row r="686" spans="1:11" ht="15.75" customHeight="1">
      <c r="A686" s="196"/>
      <c r="B686" s="196"/>
      <c r="C686" s="196"/>
      <c r="D686" s="196"/>
      <c r="E686" s="196"/>
      <c r="F686" s="196"/>
      <c r="G686" s="196"/>
      <c r="H686" s="196"/>
      <c r="I686" s="196"/>
      <c r="J686" s="196"/>
      <c r="K686" s="196"/>
    </row>
    <row r="687" spans="1:11" ht="15.75" customHeight="1">
      <c r="A687" s="196"/>
      <c r="B687" s="196"/>
      <c r="C687" s="196"/>
      <c r="D687" s="196"/>
      <c r="E687" s="196"/>
      <c r="F687" s="196"/>
      <c r="G687" s="196"/>
      <c r="H687" s="196"/>
      <c r="I687" s="196"/>
      <c r="J687" s="196"/>
      <c r="K687" s="196"/>
    </row>
    <row r="688" spans="1:11" ht="15.75" customHeight="1">
      <c r="A688" s="196"/>
      <c r="B688" s="196"/>
      <c r="C688" s="196"/>
      <c r="D688" s="196"/>
      <c r="E688" s="196"/>
      <c r="F688" s="196"/>
      <c r="G688" s="196"/>
      <c r="H688" s="196"/>
      <c r="I688" s="196"/>
      <c r="J688" s="196"/>
      <c r="K688" s="196"/>
    </row>
    <row r="689" spans="1:11" ht="15.75" customHeight="1">
      <c r="A689" s="196"/>
      <c r="B689" s="196"/>
      <c r="C689" s="196"/>
      <c r="D689" s="196"/>
      <c r="E689" s="196"/>
      <c r="F689" s="196"/>
      <c r="G689" s="196"/>
      <c r="H689" s="196"/>
      <c r="I689" s="196"/>
      <c r="J689" s="196"/>
      <c r="K689" s="196"/>
    </row>
    <row r="690" spans="1:11" ht="15.75" customHeight="1">
      <c r="A690" s="196"/>
      <c r="B690" s="196"/>
      <c r="C690" s="196"/>
      <c r="D690" s="196"/>
      <c r="E690" s="196"/>
      <c r="F690" s="196"/>
      <c r="G690" s="196"/>
      <c r="H690" s="196"/>
      <c r="I690" s="196"/>
      <c r="J690" s="196"/>
      <c r="K690" s="196"/>
    </row>
    <row r="691" spans="1:11" ht="15.75" customHeight="1">
      <c r="A691" s="196"/>
      <c r="B691" s="196"/>
      <c r="C691" s="196"/>
      <c r="D691" s="196"/>
      <c r="E691" s="196"/>
      <c r="F691" s="196"/>
      <c r="G691" s="196"/>
      <c r="H691" s="196"/>
      <c r="I691" s="196"/>
      <c r="J691" s="196"/>
      <c r="K691" s="196"/>
    </row>
    <row r="692" spans="1:11" ht="15.75" customHeight="1">
      <c r="A692" s="196"/>
      <c r="B692" s="196"/>
      <c r="C692" s="196"/>
      <c r="D692" s="196"/>
      <c r="E692" s="196"/>
      <c r="F692" s="196"/>
      <c r="G692" s="196"/>
      <c r="H692" s="196"/>
      <c r="I692" s="196"/>
      <c r="J692" s="196"/>
      <c r="K692" s="196"/>
    </row>
    <row r="693" spans="1:11" ht="15.75" customHeight="1">
      <c r="A693" s="196"/>
      <c r="B693" s="196"/>
      <c r="C693" s="196"/>
      <c r="D693" s="196"/>
      <c r="E693" s="196"/>
      <c r="F693" s="196"/>
      <c r="G693" s="196"/>
      <c r="H693" s="196"/>
      <c r="I693" s="196"/>
      <c r="J693" s="196"/>
      <c r="K693" s="196"/>
    </row>
    <row r="694" spans="1:11" ht="15.75" customHeight="1">
      <c r="A694" s="196"/>
      <c r="B694" s="196"/>
      <c r="C694" s="196"/>
      <c r="D694" s="196"/>
      <c r="E694" s="196"/>
      <c r="F694" s="196"/>
      <c r="G694" s="196"/>
      <c r="H694" s="196"/>
      <c r="I694" s="196"/>
      <c r="J694" s="196"/>
      <c r="K694" s="196"/>
    </row>
    <row r="695" spans="1:11" ht="15.75" customHeight="1">
      <c r="A695" s="196"/>
      <c r="B695" s="196"/>
      <c r="C695" s="196"/>
      <c r="D695" s="196"/>
      <c r="E695" s="196"/>
      <c r="F695" s="196"/>
      <c r="G695" s="196"/>
      <c r="H695" s="196"/>
      <c r="I695" s="196"/>
      <c r="J695" s="196"/>
      <c r="K695" s="196"/>
    </row>
    <row r="696" spans="1:11" ht="15.75" customHeight="1">
      <c r="A696" s="196"/>
      <c r="B696" s="196"/>
      <c r="C696" s="196"/>
      <c r="D696" s="196"/>
      <c r="E696" s="196"/>
      <c r="F696" s="196"/>
      <c r="G696" s="196"/>
      <c r="H696" s="196"/>
      <c r="I696" s="196"/>
      <c r="J696" s="196"/>
      <c r="K696" s="196"/>
    </row>
    <row r="697" spans="1:11" ht="15.75" customHeight="1">
      <c r="A697" s="196"/>
      <c r="B697" s="196"/>
      <c r="C697" s="196"/>
      <c r="D697" s="196"/>
      <c r="E697" s="196"/>
      <c r="F697" s="196"/>
      <c r="G697" s="196"/>
      <c r="H697" s="196"/>
      <c r="I697" s="196"/>
      <c r="J697" s="196"/>
      <c r="K697" s="196"/>
    </row>
    <row r="698" spans="1:11" ht="15.75" customHeight="1">
      <c r="A698" s="196"/>
      <c r="B698" s="196"/>
      <c r="C698" s="196"/>
      <c r="D698" s="196"/>
      <c r="E698" s="196"/>
      <c r="F698" s="196"/>
      <c r="G698" s="196"/>
      <c r="H698" s="196"/>
      <c r="I698" s="196"/>
      <c r="J698" s="196"/>
      <c r="K698" s="196"/>
    </row>
    <row r="699" spans="1:11" ht="15.75" customHeight="1">
      <c r="A699" s="196"/>
      <c r="B699" s="196"/>
      <c r="C699" s="196"/>
      <c r="D699" s="196"/>
      <c r="E699" s="196"/>
      <c r="F699" s="196"/>
      <c r="G699" s="196"/>
      <c r="H699" s="196"/>
      <c r="I699" s="196"/>
      <c r="J699" s="196"/>
      <c r="K699" s="196"/>
    </row>
    <row r="700" spans="1:11" ht="15.75" customHeight="1">
      <c r="A700" s="196"/>
      <c r="B700" s="196"/>
      <c r="C700" s="196"/>
      <c r="D700" s="196"/>
      <c r="E700" s="196"/>
      <c r="F700" s="196"/>
      <c r="G700" s="196"/>
      <c r="H700" s="196"/>
      <c r="I700" s="196"/>
      <c r="J700" s="196"/>
      <c r="K700" s="196"/>
    </row>
    <row r="701" spans="1:11" ht="15.75" customHeight="1">
      <c r="A701" s="196"/>
      <c r="B701" s="196"/>
      <c r="C701" s="196"/>
      <c r="D701" s="196"/>
      <c r="E701" s="196"/>
      <c r="F701" s="196"/>
      <c r="G701" s="196"/>
      <c r="H701" s="196"/>
      <c r="I701" s="196"/>
      <c r="J701" s="196"/>
      <c r="K701" s="196"/>
    </row>
    <row r="702" spans="1:11" ht="15.75" customHeight="1">
      <c r="A702" s="196"/>
      <c r="B702" s="196"/>
      <c r="C702" s="196"/>
      <c r="D702" s="196"/>
      <c r="E702" s="196"/>
      <c r="F702" s="196"/>
      <c r="G702" s="196"/>
      <c r="H702" s="196"/>
      <c r="I702" s="196"/>
      <c r="J702" s="196"/>
      <c r="K702" s="196"/>
    </row>
    <row r="703" spans="1:11" ht="15.75" customHeight="1">
      <c r="A703" s="196"/>
      <c r="B703" s="196"/>
      <c r="C703" s="196"/>
      <c r="D703" s="196"/>
      <c r="E703" s="196"/>
      <c r="F703" s="196"/>
      <c r="G703" s="196"/>
      <c r="H703" s="196"/>
      <c r="I703" s="196"/>
      <c r="J703" s="196"/>
      <c r="K703" s="196"/>
    </row>
    <row r="704" spans="1:11" ht="15.75" customHeight="1">
      <c r="A704" s="196"/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</row>
    <row r="705" spans="1:11" ht="15.75" customHeight="1">
      <c r="A705" s="196"/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</row>
    <row r="706" spans="1:11" ht="15.75" customHeight="1">
      <c r="A706" s="196"/>
      <c r="B706" s="196"/>
      <c r="C706" s="196"/>
      <c r="D706" s="196"/>
      <c r="E706" s="196"/>
      <c r="F706" s="196"/>
      <c r="G706" s="196"/>
      <c r="H706" s="196"/>
      <c r="I706" s="196"/>
      <c r="J706" s="196"/>
      <c r="K706" s="196"/>
    </row>
    <row r="707" spans="1:11" ht="15.75" customHeight="1">
      <c r="A707" s="196"/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</row>
    <row r="708" spans="1:11" ht="15.75" customHeight="1">
      <c r="A708" s="196"/>
      <c r="B708" s="196"/>
      <c r="C708" s="196"/>
      <c r="D708" s="196"/>
      <c r="E708" s="196"/>
      <c r="F708" s="196"/>
      <c r="G708" s="196"/>
      <c r="H708" s="196"/>
      <c r="I708" s="196"/>
      <c r="J708" s="196"/>
      <c r="K708" s="196"/>
    </row>
    <row r="709" spans="1:11" ht="15.75" customHeight="1">
      <c r="A709" s="196"/>
      <c r="B709" s="196"/>
      <c r="C709" s="196"/>
      <c r="D709" s="196"/>
      <c r="E709" s="196"/>
      <c r="F709" s="196"/>
      <c r="G709" s="196"/>
      <c r="H709" s="196"/>
      <c r="I709" s="196"/>
      <c r="J709" s="196"/>
      <c r="K709" s="196"/>
    </row>
    <row r="710" spans="1:11" ht="15.75" customHeight="1">
      <c r="A710" s="196"/>
      <c r="B710" s="196"/>
      <c r="C710" s="196"/>
      <c r="D710" s="196"/>
      <c r="E710" s="196"/>
      <c r="F710" s="196"/>
      <c r="G710" s="196"/>
      <c r="H710" s="196"/>
      <c r="I710" s="196"/>
      <c r="J710" s="196"/>
      <c r="K710" s="196"/>
    </row>
    <row r="711" spans="1:11" ht="15.75" customHeight="1">
      <c r="A711" s="196"/>
      <c r="B711" s="196"/>
      <c r="C711" s="196"/>
      <c r="D711" s="196"/>
      <c r="E711" s="196"/>
      <c r="F711" s="196"/>
      <c r="G711" s="196"/>
      <c r="H711" s="196"/>
      <c r="I711" s="196"/>
      <c r="J711" s="196"/>
      <c r="K711" s="196"/>
    </row>
    <row r="712" spans="1:11" ht="15.75" customHeight="1">
      <c r="A712" s="196"/>
      <c r="B712" s="196"/>
      <c r="C712" s="196"/>
      <c r="D712" s="196"/>
      <c r="E712" s="196"/>
      <c r="F712" s="196"/>
      <c r="G712" s="196"/>
      <c r="H712" s="196"/>
      <c r="I712" s="196"/>
      <c r="J712" s="196"/>
      <c r="K712" s="196"/>
    </row>
    <row r="713" spans="1:11" ht="15.75" customHeight="1">
      <c r="A713" s="196"/>
      <c r="B713" s="196"/>
      <c r="C713" s="196"/>
      <c r="D713" s="196"/>
      <c r="E713" s="196"/>
      <c r="F713" s="196"/>
      <c r="G713" s="196"/>
      <c r="H713" s="196"/>
      <c r="I713" s="196"/>
      <c r="J713" s="196"/>
      <c r="K713" s="196"/>
    </row>
    <row r="714" spans="1:11" ht="15.75" customHeight="1">
      <c r="A714" s="196"/>
      <c r="B714" s="196"/>
      <c r="C714" s="196"/>
      <c r="D714" s="196"/>
      <c r="E714" s="196"/>
      <c r="F714" s="196"/>
      <c r="G714" s="196"/>
      <c r="H714" s="196"/>
      <c r="I714" s="196"/>
      <c r="J714" s="196"/>
      <c r="K714" s="196"/>
    </row>
    <row r="715" spans="1:11" ht="15.75" customHeight="1">
      <c r="A715" s="196"/>
      <c r="B715" s="196"/>
      <c r="C715" s="196"/>
      <c r="D715" s="196"/>
      <c r="E715" s="196"/>
      <c r="F715" s="196"/>
      <c r="G715" s="196"/>
      <c r="H715" s="196"/>
      <c r="I715" s="196"/>
      <c r="J715" s="196"/>
      <c r="K715" s="196"/>
    </row>
    <row r="716" spans="1:11" ht="15.75" customHeight="1">
      <c r="A716" s="196"/>
      <c r="B716" s="196"/>
      <c r="C716" s="196"/>
      <c r="D716" s="196"/>
      <c r="E716" s="196"/>
      <c r="F716" s="196"/>
      <c r="G716" s="196"/>
      <c r="H716" s="196"/>
      <c r="I716" s="196"/>
      <c r="J716" s="196"/>
      <c r="K716" s="196"/>
    </row>
    <row r="717" spans="1:11" ht="15.75" customHeight="1">
      <c r="A717" s="196"/>
      <c r="B717" s="196"/>
      <c r="C717" s="196"/>
      <c r="D717" s="196"/>
      <c r="E717" s="196"/>
      <c r="F717" s="196"/>
      <c r="G717" s="196"/>
      <c r="H717" s="196"/>
      <c r="I717" s="196"/>
      <c r="J717" s="196"/>
      <c r="K717" s="196"/>
    </row>
    <row r="718" spans="1:11" ht="15.75" customHeight="1">
      <c r="A718" s="196"/>
      <c r="B718" s="196"/>
      <c r="C718" s="196"/>
      <c r="D718" s="196"/>
      <c r="E718" s="196"/>
      <c r="F718" s="196"/>
      <c r="G718" s="196"/>
      <c r="H718" s="196"/>
      <c r="I718" s="196"/>
      <c r="J718" s="196"/>
      <c r="K718" s="196"/>
    </row>
    <row r="719" spans="1:11" ht="15.75" customHeight="1">
      <c r="A719" s="196"/>
      <c r="B719" s="196"/>
      <c r="C719" s="196"/>
      <c r="D719" s="196"/>
      <c r="E719" s="196"/>
      <c r="F719" s="196"/>
      <c r="G719" s="196"/>
      <c r="H719" s="196"/>
      <c r="I719" s="196"/>
      <c r="J719" s="196"/>
      <c r="K719" s="196"/>
    </row>
    <row r="720" spans="1:11" ht="15.75" customHeight="1">
      <c r="A720" s="196"/>
      <c r="B720" s="196"/>
      <c r="C720" s="196"/>
      <c r="D720" s="196"/>
      <c r="E720" s="196"/>
      <c r="F720" s="196"/>
      <c r="G720" s="196"/>
      <c r="H720" s="196"/>
      <c r="I720" s="196"/>
      <c r="J720" s="196"/>
      <c r="K720" s="196"/>
    </row>
    <row r="721" spans="1:11" ht="15.75" customHeight="1">
      <c r="A721" s="196"/>
      <c r="B721" s="196"/>
      <c r="C721" s="196"/>
      <c r="D721" s="196"/>
      <c r="E721" s="196"/>
      <c r="F721" s="196"/>
      <c r="G721" s="196"/>
      <c r="H721" s="196"/>
      <c r="I721" s="196"/>
      <c r="J721" s="196"/>
      <c r="K721" s="196"/>
    </row>
    <row r="722" spans="1:11" ht="15.75" customHeight="1">
      <c r="A722" s="196"/>
      <c r="B722" s="196"/>
      <c r="C722" s="196"/>
      <c r="D722" s="196"/>
      <c r="E722" s="196"/>
      <c r="F722" s="196"/>
      <c r="G722" s="196"/>
      <c r="H722" s="196"/>
      <c r="I722" s="196"/>
      <c r="J722" s="196"/>
      <c r="K722" s="196"/>
    </row>
    <row r="723" spans="1:11" ht="15.75" customHeight="1">
      <c r="A723" s="196"/>
      <c r="B723" s="196"/>
      <c r="C723" s="196"/>
      <c r="D723" s="196"/>
      <c r="E723" s="196"/>
      <c r="F723" s="196"/>
      <c r="G723" s="196"/>
      <c r="H723" s="196"/>
      <c r="I723" s="196"/>
      <c r="J723" s="196"/>
      <c r="K723" s="196"/>
    </row>
    <row r="724" spans="1:11" ht="15.75" customHeight="1">
      <c r="A724" s="196"/>
      <c r="B724" s="196"/>
      <c r="C724" s="196"/>
      <c r="D724" s="196"/>
      <c r="E724" s="196"/>
      <c r="F724" s="196"/>
      <c r="G724" s="196"/>
      <c r="H724" s="196"/>
      <c r="I724" s="196"/>
      <c r="J724" s="196"/>
      <c r="K724" s="196"/>
    </row>
    <row r="725" spans="1:11" ht="15.75" customHeight="1">
      <c r="A725" s="196"/>
      <c r="B725" s="196"/>
      <c r="C725" s="196"/>
      <c r="D725" s="196"/>
      <c r="E725" s="196"/>
      <c r="F725" s="196"/>
      <c r="G725" s="196"/>
      <c r="H725" s="196"/>
      <c r="I725" s="196"/>
      <c r="J725" s="196"/>
      <c r="K725" s="196"/>
    </row>
    <row r="726" spans="1:11" ht="15.75" customHeight="1">
      <c r="A726" s="196"/>
      <c r="B726" s="196"/>
      <c r="C726" s="196"/>
      <c r="D726" s="196"/>
      <c r="E726" s="196"/>
      <c r="F726" s="196"/>
      <c r="G726" s="196"/>
      <c r="H726" s="196"/>
      <c r="I726" s="196"/>
      <c r="J726" s="196"/>
      <c r="K726" s="196"/>
    </row>
    <row r="727" spans="1:11" ht="15.75" customHeight="1">
      <c r="A727" s="196"/>
      <c r="B727" s="196"/>
      <c r="C727" s="196"/>
      <c r="D727" s="196"/>
      <c r="E727" s="196"/>
      <c r="F727" s="196"/>
      <c r="G727" s="196"/>
      <c r="H727" s="196"/>
      <c r="I727" s="196"/>
      <c r="J727" s="196"/>
      <c r="K727" s="196"/>
    </row>
    <row r="728" spans="1:11" ht="15.75" customHeight="1">
      <c r="A728" s="196"/>
      <c r="B728" s="196"/>
      <c r="C728" s="196"/>
      <c r="D728" s="196"/>
      <c r="E728" s="196"/>
      <c r="F728" s="196"/>
      <c r="G728" s="196"/>
      <c r="H728" s="196"/>
      <c r="I728" s="196"/>
      <c r="J728" s="196"/>
      <c r="K728" s="196"/>
    </row>
    <row r="729" spans="1:11" ht="15.75" customHeight="1">
      <c r="A729" s="196"/>
      <c r="B729" s="196"/>
      <c r="C729" s="196"/>
      <c r="D729" s="196"/>
      <c r="E729" s="196"/>
      <c r="F729" s="196"/>
      <c r="G729" s="196"/>
      <c r="H729" s="196"/>
      <c r="I729" s="196"/>
      <c r="J729" s="196"/>
      <c r="K729" s="196"/>
    </row>
    <row r="730" spans="1:11" ht="15.75" customHeight="1">
      <c r="A730" s="196"/>
      <c r="B730" s="196"/>
      <c r="C730" s="196"/>
      <c r="D730" s="196"/>
      <c r="E730" s="196"/>
      <c r="F730" s="196"/>
      <c r="G730" s="196"/>
      <c r="H730" s="196"/>
      <c r="I730" s="196"/>
      <c r="J730" s="196"/>
      <c r="K730" s="196"/>
    </row>
    <row r="731" spans="1:11" ht="15.75" customHeight="1">
      <c r="A731" s="196"/>
      <c r="B731" s="196"/>
      <c r="C731" s="196"/>
      <c r="D731" s="196"/>
      <c r="E731" s="196"/>
      <c r="F731" s="196"/>
      <c r="G731" s="196"/>
      <c r="H731" s="196"/>
      <c r="I731" s="196"/>
      <c r="J731" s="196"/>
      <c r="K731" s="196"/>
    </row>
    <row r="732" spans="1:11" ht="15.75" customHeight="1">
      <c r="A732" s="196"/>
      <c r="B732" s="196"/>
      <c r="C732" s="196"/>
      <c r="D732" s="196"/>
      <c r="E732" s="196"/>
      <c r="F732" s="196"/>
      <c r="G732" s="196"/>
      <c r="H732" s="196"/>
      <c r="I732" s="196"/>
      <c r="J732" s="196"/>
      <c r="K732" s="196"/>
    </row>
    <row r="733" spans="1:11" ht="15.75" customHeight="1">
      <c r="A733" s="196"/>
      <c r="B733" s="196"/>
      <c r="C733" s="196"/>
      <c r="D733" s="196"/>
      <c r="E733" s="196"/>
      <c r="F733" s="196"/>
      <c r="G733" s="196"/>
      <c r="H733" s="196"/>
      <c r="I733" s="196"/>
      <c r="J733" s="196"/>
      <c r="K733" s="196"/>
    </row>
    <row r="734" spans="1:11" ht="15.75" customHeight="1">
      <c r="A734" s="196"/>
      <c r="B734" s="196"/>
      <c r="C734" s="196"/>
      <c r="D734" s="196"/>
      <c r="E734" s="196"/>
      <c r="F734" s="196"/>
      <c r="G734" s="196"/>
      <c r="H734" s="196"/>
      <c r="I734" s="196"/>
      <c r="J734" s="196"/>
      <c r="K734" s="196"/>
    </row>
    <row r="735" spans="1:11" ht="15.75" customHeight="1">
      <c r="A735" s="196"/>
      <c r="B735" s="196"/>
      <c r="C735" s="196"/>
      <c r="D735" s="196"/>
      <c r="E735" s="196"/>
      <c r="F735" s="196"/>
      <c r="G735" s="196"/>
      <c r="H735" s="196"/>
      <c r="I735" s="196"/>
      <c r="J735" s="196"/>
      <c r="K735" s="196"/>
    </row>
    <row r="736" spans="1:11" ht="15.75" customHeight="1">
      <c r="A736" s="196"/>
      <c r="B736" s="196"/>
      <c r="C736" s="196"/>
      <c r="D736" s="196"/>
      <c r="E736" s="196"/>
      <c r="F736" s="196"/>
      <c r="G736" s="196"/>
      <c r="H736" s="196"/>
      <c r="I736" s="196"/>
      <c r="J736" s="196"/>
      <c r="K736" s="196"/>
    </row>
    <row r="737" spans="1:11" ht="15.75" customHeight="1">
      <c r="A737" s="196"/>
      <c r="B737" s="196"/>
      <c r="C737" s="196"/>
      <c r="D737" s="196"/>
      <c r="E737" s="196"/>
      <c r="F737" s="196"/>
      <c r="G737" s="196"/>
      <c r="H737" s="196"/>
      <c r="I737" s="196"/>
      <c r="J737" s="196"/>
      <c r="K737" s="196"/>
    </row>
    <row r="738" spans="1:11" ht="15.75" customHeight="1">
      <c r="A738" s="196"/>
      <c r="B738" s="196"/>
      <c r="C738" s="196"/>
      <c r="D738" s="196"/>
      <c r="E738" s="196"/>
      <c r="F738" s="196"/>
      <c r="G738" s="196"/>
      <c r="H738" s="196"/>
      <c r="I738" s="196"/>
      <c r="J738" s="196"/>
      <c r="K738" s="196"/>
    </row>
    <row r="739" spans="1:11" ht="15.75" customHeight="1">
      <c r="A739" s="196"/>
      <c r="B739" s="196"/>
      <c r="C739" s="196"/>
      <c r="D739" s="196"/>
      <c r="E739" s="196"/>
      <c r="F739" s="196"/>
      <c r="G739" s="196"/>
      <c r="H739" s="196"/>
      <c r="I739" s="196"/>
      <c r="J739" s="196"/>
      <c r="K739" s="196"/>
    </row>
    <row r="740" spans="1:11" ht="15.75" customHeight="1">
      <c r="A740" s="196"/>
      <c r="B740" s="196"/>
      <c r="C740" s="196"/>
      <c r="D740" s="196"/>
      <c r="E740" s="196"/>
      <c r="F740" s="196"/>
      <c r="G740" s="196"/>
      <c r="H740" s="196"/>
      <c r="I740" s="196"/>
      <c r="J740" s="196"/>
      <c r="K740" s="196"/>
    </row>
    <row r="741" spans="1:11" ht="15.75" customHeight="1">
      <c r="A741" s="196"/>
      <c r="B741" s="196"/>
      <c r="C741" s="196"/>
      <c r="D741" s="196"/>
      <c r="E741" s="196"/>
      <c r="F741" s="196"/>
      <c r="G741" s="196"/>
      <c r="H741" s="196"/>
      <c r="I741" s="196"/>
      <c r="J741" s="196"/>
      <c r="K741" s="196"/>
    </row>
    <row r="742" spans="1:11" ht="15.75" customHeight="1">
      <c r="A742" s="196"/>
      <c r="B742" s="196"/>
      <c r="C742" s="196"/>
      <c r="D742" s="196"/>
      <c r="E742" s="196"/>
      <c r="F742" s="196"/>
      <c r="G742" s="196"/>
      <c r="H742" s="196"/>
      <c r="I742" s="196"/>
      <c r="J742" s="196"/>
      <c r="K742" s="196"/>
    </row>
    <row r="743" spans="1:11" ht="15.75" customHeight="1">
      <c r="A743" s="196"/>
      <c r="B743" s="196"/>
      <c r="C743" s="196"/>
      <c r="D743" s="196"/>
      <c r="E743" s="196"/>
      <c r="F743" s="196"/>
      <c r="G743" s="196"/>
      <c r="H743" s="196"/>
      <c r="I743" s="196"/>
      <c r="J743" s="196"/>
      <c r="K743" s="196"/>
    </row>
    <row r="744" spans="1:11" ht="15.75" customHeight="1">
      <c r="A744" s="196"/>
      <c r="B744" s="196"/>
      <c r="C744" s="196"/>
      <c r="D744" s="196"/>
      <c r="E744" s="196"/>
      <c r="F744" s="196"/>
      <c r="G744" s="196"/>
      <c r="H744" s="196"/>
      <c r="I744" s="196"/>
      <c r="J744" s="196"/>
      <c r="K744" s="196"/>
    </row>
    <row r="745" spans="1:11" ht="15.75" customHeight="1">
      <c r="A745" s="196"/>
      <c r="B745" s="196"/>
      <c r="C745" s="196"/>
      <c r="D745" s="196"/>
      <c r="E745" s="196"/>
      <c r="F745" s="196"/>
      <c r="G745" s="196"/>
      <c r="H745" s="196"/>
      <c r="I745" s="196"/>
      <c r="J745" s="196"/>
      <c r="K745" s="196"/>
    </row>
    <row r="746" spans="1:11" ht="15.75" customHeight="1">
      <c r="A746" s="196"/>
      <c r="B746" s="196"/>
      <c r="C746" s="196"/>
      <c r="D746" s="196"/>
      <c r="E746" s="196"/>
      <c r="F746" s="196"/>
      <c r="G746" s="196"/>
      <c r="H746" s="196"/>
      <c r="I746" s="196"/>
      <c r="J746" s="196"/>
      <c r="K746" s="196"/>
    </row>
    <row r="747" spans="1:11" ht="15.75" customHeight="1">
      <c r="A747" s="196"/>
      <c r="B747" s="196"/>
      <c r="C747" s="196"/>
      <c r="D747" s="196"/>
      <c r="E747" s="196"/>
      <c r="F747" s="196"/>
      <c r="G747" s="196"/>
      <c r="H747" s="196"/>
      <c r="I747" s="196"/>
      <c r="J747" s="196"/>
      <c r="K747" s="196"/>
    </row>
    <row r="748" spans="1:11" ht="15.75" customHeight="1">
      <c r="A748" s="196"/>
      <c r="B748" s="196"/>
      <c r="C748" s="196"/>
      <c r="D748" s="196"/>
      <c r="E748" s="196"/>
      <c r="F748" s="196"/>
      <c r="G748" s="196"/>
      <c r="H748" s="196"/>
      <c r="I748" s="196"/>
      <c r="J748" s="196"/>
      <c r="K748" s="196"/>
    </row>
    <row r="749" spans="1:11" ht="15.75" customHeight="1">
      <c r="A749" s="196"/>
      <c r="B749" s="196"/>
      <c r="C749" s="196"/>
      <c r="D749" s="196"/>
      <c r="E749" s="196"/>
      <c r="F749" s="196"/>
      <c r="G749" s="196"/>
      <c r="H749" s="196"/>
      <c r="I749" s="196"/>
      <c r="J749" s="196"/>
      <c r="K749" s="196"/>
    </row>
    <row r="750" spans="1:11" ht="15.75" customHeight="1">
      <c r="A750" s="196"/>
      <c r="B750" s="196"/>
      <c r="C750" s="196"/>
      <c r="D750" s="196"/>
      <c r="E750" s="196"/>
      <c r="F750" s="196"/>
      <c r="G750" s="196"/>
      <c r="H750" s="196"/>
      <c r="I750" s="196"/>
      <c r="J750" s="196"/>
      <c r="K750" s="196"/>
    </row>
    <row r="751" spans="1:11" ht="15.75" customHeight="1">
      <c r="A751" s="196"/>
      <c r="B751" s="196"/>
      <c r="C751" s="196"/>
      <c r="D751" s="196"/>
      <c r="E751" s="196"/>
      <c r="F751" s="196"/>
      <c r="G751" s="196"/>
      <c r="H751" s="196"/>
      <c r="I751" s="196"/>
      <c r="J751" s="196"/>
      <c r="K751" s="196"/>
    </row>
    <row r="752" spans="1:11" ht="15.75" customHeight="1">
      <c r="A752" s="196"/>
      <c r="B752" s="196"/>
      <c r="C752" s="196"/>
      <c r="D752" s="196"/>
      <c r="E752" s="196"/>
      <c r="F752" s="196"/>
      <c r="G752" s="196"/>
      <c r="H752" s="196"/>
      <c r="I752" s="196"/>
      <c r="J752" s="196"/>
      <c r="K752" s="196"/>
    </row>
    <row r="753" spans="1:11" ht="15.75" customHeight="1">
      <c r="A753" s="196"/>
      <c r="B753" s="196"/>
      <c r="C753" s="196"/>
      <c r="D753" s="196"/>
      <c r="E753" s="196"/>
      <c r="F753" s="196"/>
      <c r="G753" s="196"/>
      <c r="H753" s="196"/>
      <c r="I753" s="196"/>
      <c r="J753" s="196"/>
      <c r="K753" s="196"/>
    </row>
    <row r="754" spans="1:11" ht="15.75" customHeight="1">
      <c r="A754" s="196"/>
      <c r="B754" s="196"/>
      <c r="C754" s="196"/>
      <c r="D754" s="196"/>
      <c r="E754" s="196"/>
      <c r="F754" s="196"/>
      <c r="G754" s="196"/>
      <c r="H754" s="196"/>
      <c r="I754" s="196"/>
      <c r="J754" s="196"/>
      <c r="K754" s="196"/>
    </row>
    <row r="755" spans="1:11" ht="15.75" customHeight="1">
      <c r="A755" s="196"/>
      <c r="B755" s="196"/>
      <c r="C755" s="196"/>
      <c r="D755" s="196"/>
      <c r="E755" s="196"/>
      <c r="F755" s="196"/>
      <c r="G755" s="196"/>
      <c r="H755" s="196"/>
      <c r="I755" s="196"/>
      <c r="J755" s="196"/>
      <c r="K755" s="196"/>
    </row>
    <row r="756" spans="1:11" ht="15.75" customHeight="1">
      <c r="A756" s="196"/>
      <c r="B756" s="196"/>
      <c r="C756" s="196"/>
      <c r="D756" s="196"/>
      <c r="E756" s="196"/>
      <c r="F756" s="196"/>
      <c r="G756" s="196"/>
      <c r="H756" s="196"/>
      <c r="I756" s="196"/>
      <c r="J756" s="196"/>
      <c r="K756" s="196"/>
    </row>
    <row r="757" spans="1:11" ht="15.75" customHeight="1">
      <c r="A757" s="196"/>
      <c r="B757" s="196"/>
      <c r="C757" s="196"/>
      <c r="D757" s="196"/>
      <c r="E757" s="196"/>
      <c r="F757" s="196"/>
      <c r="G757" s="196"/>
      <c r="H757" s="196"/>
      <c r="I757" s="196"/>
      <c r="J757" s="196"/>
      <c r="K757" s="196"/>
    </row>
    <row r="758" spans="1:11" ht="15.75" customHeight="1">
      <c r="A758" s="196"/>
      <c r="B758" s="196"/>
      <c r="C758" s="196"/>
      <c r="D758" s="196"/>
      <c r="E758" s="196"/>
      <c r="F758" s="196"/>
      <c r="G758" s="196"/>
      <c r="H758" s="196"/>
      <c r="I758" s="196"/>
      <c r="J758" s="196"/>
      <c r="K758" s="196"/>
    </row>
    <row r="759" spans="1:11" ht="15.75" customHeight="1">
      <c r="A759" s="196"/>
      <c r="B759" s="196"/>
      <c r="C759" s="196"/>
      <c r="D759" s="196"/>
      <c r="E759" s="196"/>
      <c r="F759" s="196"/>
      <c r="G759" s="196"/>
      <c r="H759" s="196"/>
      <c r="I759" s="196"/>
      <c r="J759" s="196"/>
      <c r="K759" s="196"/>
    </row>
    <row r="760" spans="1:11" ht="15.75" customHeight="1">
      <c r="A760" s="196"/>
      <c r="B760" s="196"/>
      <c r="C760" s="196"/>
      <c r="D760" s="196"/>
      <c r="E760" s="196"/>
      <c r="F760" s="196"/>
      <c r="G760" s="196"/>
      <c r="H760" s="196"/>
      <c r="I760" s="196"/>
      <c r="J760" s="196"/>
      <c r="K760" s="196"/>
    </row>
    <row r="761" spans="1:11" ht="15.75" customHeight="1">
      <c r="A761" s="196"/>
      <c r="B761" s="196"/>
      <c r="C761" s="196"/>
      <c r="D761" s="196"/>
      <c r="E761" s="196"/>
      <c r="F761" s="196"/>
      <c r="G761" s="196"/>
      <c r="H761" s="196"/>
      <c r="I761" s="196"/>
      <c r="J761" s="196"/>
      <c r="K761" s="196"/>
    </row>
    <row r="762" spans="1:11" ht="15.75" customHeight="1">
      <c r="A762" s="196"/>
      <c r="B762" s="196"/>
      <c r="C762" s="196"/>
      <c r="D762" s="196"/>
      <c r="E762" s="196"/>
      <c r="F762" s="196"/>
      <c r="G762" s="196"/>
      <c r="H762" s="196"/>
      <c r="I762" s="196"/>
      <c r="J762" s="196"/>
      <c r="K762" s="196"/>
    </row>
    <row r="763" spans="1:11" ht="15.75" customHeight="1">
      <c r="A763" s="196"/>
      <c r="B763" s="196"/>
      <c r="C763" s="196"/>
      <c r="D763" s="196"/>
      <c r="E763" s="196"/>
      <c r="F763" s="196"/>
      <c r="G763" s="196"/>
      <c r="H763" s="196"/>
      <c r="I763" s="196"/>
      <c r="J763" s="196"/>
      <c r="K763" s="196"/>
    </row>
    <row r="764" spans="1:11" ht="15.75" customHeight="1">
      <c r="A764" s="196"/>
      <c r="B764" s="196"/>
      <c r="C764" s="196"/>
      <c r="D764" s="196"/>
      <c r="E764" s="196"/>
      <c r="F764" s="196"/>
      <c r="G764" s="196"/>
      <c r="H764" s="196"/>
      <c r="I764" s="196"/>
      <c r="J764" s="196"/>
      <c r="K764" s="196"/>
    </row>
    <row r="765" spans="1:11" ht="15.75" customHeight="1">
      <c r="A765" s="196"/>
      <c r="B765" s="196"/>
      <c r="C765" s="196"/>
      <c r="D765" s="196"/>
      <c r="E765" s="196"/>
      <c r="F765" s="196"/>
      <c r="G765" s="196"/>
      <c r="H765" s="196"/>
      <c r="I765" s="196"/>
      <c r="J765" s="196"/>
      <c r="K765" s="196"/>
    </row>
    <row r="766" spans="1:11" ht="15.75" customHeight="1">
      <c r="A766" s="196"/>
      <c r="B766" s="196"/>
      <c r="C766" s="196"/>
      <c r="D766" s="196"/>
      <c r="E766" s="196"/>
      <c r="F766" s="196"/>
      <c r="G766" s="196"/>
      <c r="H766" s="196"/>
      <c r="I766" s="196"/>
      <c r="J766" s="196"/>
      <c r="K766" s="196"/>
    </row>
    <row r="767" spans="1:11" ht="15.75" customHeight="1">
      <c r="A767" s="196"/>
      <c r="B767" s="196"/>
      <c r="C767" s="196"/>
      <c r="D767" s="196"/>
      <c r="E767" s="196"/>
      <c r="F767" s="196"/>
      <c r="G767" s="196"/>
      <c r="H767" s="196"/>
      <c r="I767" s="196"/>
      <c r="J767" s="196"/>
      <c r="K767" s="196"/>
    </row>
    <row r="768" spans="1:11" ht="15.75" customHeight="1">
      <c r="A768" s="196"/>
      <c r="B768" s="196"/>
      <c r="C768" s="196"/>
      <c r="D768" s="196"/>
      <c r="E768" s="196"/>
      <c r="F768" s="196"/>
      <c r="G768" s="196"/>
      <c r="H768" s="196"/>
      <c r="I768" s="196"/>
      <c r="J768" s="196"/>
      <c r="K768" s="196"/>
    </row>
    <row r="769" spans="1:11" ht="15.75" customHeight="1">
      <c r="A769" s="196"/>
      <c r="B769" s="196"/>
      <c r="C769" s="196"/>
      <c r="D769" s="196"/>
      <c r="E769" s="196"/>
      <c r="F769" s="196"/>
      <c r="G769" s="196"/>
      <c r="H769" s="196"/>
      <c r="I769" s="196"/>
      <c r="J769" s="196"/>
      <c r="K769" s="196"/>
    </row>
    <row r="770" spans="1:11" ht="15.75" customHeight="1">
      <c r="A770" s="196"/>
      <c r="B770" s="196"/>
      <c r="C770" s="196"/>
      <c r="D770" s="196"/>
      <c r="E770" s="196"/>
      <c r="F770" s="196"/>
      <c r="G770" s="196"/>
      <c r="H770" s="196"/>
      <c r="I770" s="196"/>
      <c r="J770" s="196"/>
      <c r="K770" s="196"/>
    </row>
    <row r="771" spans="1:11" ht="15.75" customHeight="1">
      <c r="A771" s="196"/>
      <c r="B771" s="196"/>
      <c r="C771" s="196"/>
      <c r="D771" s="196"/>
      <c r="E771" s="196"/>
      <c r="F771" s="196"/>
      <c r="G771" s="196"/>
      <c r="H771" s="196"/>
      <c r="I771" s="196"/>
      <c r="J771" s="196"/>
      <c r="K771" s="196"/>
    </row>
    <row r="772" spans="1:11" ht="15.75" customHeight="1">
      <c r="A772" s="196"/>
      <c r="B772" s="196"/>
      <c r="C772" s="196"/>
      <c r="D772" s="196"/>
      <c r="E772" s="196"/>
      <c r="F772" s="196"/>
      <c r="G772" s="196"/>
      <c r="H772" s="196"/>
      <c r="I772" s="196"/>
      <c r="J772" s="196"/>
      <c r="K772" s="196"/>
    </row>
    <row r="773" spans="1:11" ht="15.75" customHeight="1">
      <c r="A773" s="196"/>
      <c r="B773" s="196"/>
      <c r="C773" s="196"/>
      <c r="D773" s="196"/>
      <c r="E773" s="196"/>
      <c r="F773" s="196"/>
      <c r="G773" s="196"/>
      <c r="H773" s="196"/>
      <c r="I773" s="196"/>
      <c r="J773" s="196"/>
      <c r="K773" s="196"/>
    </row>
    <row r="774" spans="1:11" ht="15.75" customHeight="1">
      <c r="A774" s="196"/>
      <c r="B774" s="196"/>
      <c r="C774" s="196"/>
      <c r="D774" s="196"/>
      <c r="E774" s="196"/>
      <c r="F774" s="196"/>
      <c r="G774" s="196"/>
      <c r="H774" s="196"/>
      <c r="I774" s="196"/>
      <c r="J774" s="196"/>
      <c r="K774" s="196"/>
    </row>
    <row r="775" spans="1:11" ht="15.75" customHeight="1">
      <c r="A775" s="196"/>
      <c r="B775" s="196"/>
      <c r="C775" s="196"/>
      <c r="D775" s="196"/>
      <c r="E775" s="196"/>
      <c r="F775" s="196"/>
      <c r="G775" s="196"/>
      <c r="H775" s="196"/>
      <c r="I775" s="196"/>
      <c r="J775" s="196"/>
      <c r="K775" s="196"/>
    </row>
    <row r="776" spans="1:11" ht="15.75" customHeight="1">
      <c r="A776" s="196"/>
      <c r="B776" s="196"/>
      <c r="C776" s="196"/>
      <c r="D776" s="196"/>
      <c r="E776" s="196"/>
      <c r="F776" s="196"/>
      <c r="G776" s="196"/>
      <c r="H776" s="196"/>
      <c r="I776" s="196"/>
      <c r="J776" s="196"/>
      <c r="K776" s="196"/>
    </row>
    <row r="777" spans="1:11" ht="15.75" customHeight="1">
      <c r="A777" s="196"/>
      <c r="B777" s="196"/>
      <c r="C777" s="196"/>
      <c r="D777" s="196"/>
      <c r="E777" s="196"/>
      <c r="F777" s="196"/>
      <c r="G777" s="196"/>
      <c r="H777" s="196"/>
      <c r="I777" s="196"/>
      <c r="J777" s="196"/>
      <c r="K777" s="196"/>
    </row>
    <row r="778" spans="1:11" ht="15.75" customHeight="1">
      <c r="A778" s="196"/>
      <c r="B778" s="196"/>
      <c r="C778" s="196"/>
      <c r="D778" s="196"/>
      <c r="E778" s="196"/>
      <c r="F778" s="196"/>
      <c r="G778" s="196"/>
      <c r="H778" s="196"/>
      <c r="I778" s="196"/>
      <c r="J778" s="196"/>
      <c r="K778" s="196"/>
    </row>
    <row r="779" spans="1:11" ht="15.75" customHeight="1">
      <c r="A779" s="196"/>
      <c r="B779" s="196"/>
      <c r="C779" s="196"/>
      <c r="D779" s="196"/>
      <c r="E779" s="196"/>
      <c r="F779" s="196"/>
      <c r="G779" s="196"/>
      <c r="H779" s="196"/>
      <c r="I779" s="196"/>
      <c r="J779" s="196"/>
      <c r="K779" s="196"/>
    </row>
    <row r="780" spans="1:11" ht="15.75" customHeight="1">
      <c r="A780" s="196"/>
      <c r="B780" s="196"/>
      <c r="C780" s="196"/>
      <c r="D780" s="196"/>
      <c r="E780" s="196"/>
      <c r="F780" s="196"/>
      <c r="G780" s="196"/>
      <c r="H780" s="196"/>
      <c r="I780" s="196"/>
      <c r="J780" s="196"/>
      <c r="K780" s="196"/>
    </row>
    <row r="781" spans="1:11" ht="15.75" customHeight="1">
      <c r="A781" s="196"/>
      <c r="B781" s="196"/>
      <c r="C781" s="196"/>
      <c r="D781" s="196"/>
      <c r="E781" s="196"/>
      <c r="F781" s="196"/>
      <c r="G781" s="196"/>
      <c r="H781" s="196"/>
      <c r="I781" s="196"/>
      <c r="J781" s="196"/>
      <c r="K781" s="196"/>
    </row>
    <row r="782" spans="1:11" ht="15.75" customHeight="1">
      <c r="A782" s="196"/>
      <c r="B782" s="196"/>
      <c r="C782" s="196"/>
      <c r="D782" s="196"/>
      <c r="E782" s="196"/>
      <c r="F782" s="196"/>
      <c r="G782" s="196"/>
      <c r="H782" s="196"/>
      <c r="I782" s="196"/>
      <c r="J782" s="196"/>
      <c r="K782" s="196"/>
    </row>
    <row r="783" spans="1:11" ht="15.75" customHeight="1">
      <c r="A783" s="196"/>
      <c r="B783" s="196"/>
      <c r="C783" s="196"/>
      <c r="D783" s="196"/>
      <c r="E783" s="196"/>
      <c r="F783" s="196"/>
      <c r="G783" s="196"/>
      <c r="H783" s="196"/>
      <c r="I783" s="196"/>
      <c r="J783" s="196"/>
      <c r="K783" s="196"/>
    </row>
    <row r="784" spans="1:11" ht="15.75" customHeight="1">
      <c r="A784" s="196"/>
      <c r="B784" s="196"/>
      <c r="C784" s="196"/>
      <c r="D784" s="196"/>
      <c r="E784" s="196"/>
      <c r="F784" s="196"/>
      <c r="G784" s="196"/>
      <c r="H784" s="196"/>
      <c r="I784" s="196"/>
      <c r="J784" s="196"/>
      <c r="K784" s="196"/>
    </row>
    <row r="785" spans="1:11" ht="15.75" customHeight="1">
      <c r="A785" s="196"/>
      <c r="B785" s="196"/>
      <c r="C785" s="196"/>
      <c r="D785" s="196"/>
      <c r="E785" s="196"/>
      <c r="F785" s="196"/>
      <c r="G785" s="196"/>
      <c r="H785" s="196"/>
      <c r="I785" s="196"/>
      <c r="J785" s="196"/>
      <c r="K785" s="196"/>
    </row>
    <row r="786" spans="1:11" ht="15.75" customHeight="1">
      <c r="A786" s="196"/>
      <c r="B786" s="196"/>
      <c r="C786" s="196"/>
      <c r="D786" s="196"/>
      <c r="E786" s="196"/>
      <c r="F786" s="196"/>
      <c r="G786" s="196"/>
      <c r="H786" s="196"/>
      <c r="I786" s="196"/>
      <c r="J786" s="196"/>
      <c r="K786" s="196"/>
    </row>
    <row r="787" spans="1:11" ht="15.75" customHeight="1">
      <c r="A787" s="196"/>
      <c r="B787" s="196"/>
      <c r="C787" s="196"/>
      <c r="D787" s="196"/>
      <c r="E787" s="196"/>
      <c r="F787" s="196"/>
      <c r="G787" s="196"/>
      <c r="H787" s="196"/>
      <c r="I787" s="196"/>
      <c r="J787" s="196"/>
      <c r="K787" s="196"/>
    </row>
    <row r="788" spans="1:11" ht="15.75" customHeight="1">
      <c r="A788" s="196"/>
      <c r="B788" s="196"/>
      <c r="C788" s="196"/>
      <c r="D788" s="196"/>
      <c r="E788" s="196"/>
      <c r="F788" s="196"/>
      <c r="G788" s="196"/>
      <c r="H788" s="196"/>
      <c r="I788" s="196"/>
      <c r="J788" s="196"/>
      <c r="K788" s="196"/>
    </row>
    <row r="789" spans="1:11" ht="15.75" customHeight="1">
      <c r="A789" s="196"/>
      <c r="B789" s="196"/>
      <c r="C789" s="196"/>
      <c r="D789" s="196"/>
      <c r="E789" s="196"/>
      <c r="F789" s="196"/>
      <c r="G789" s="196"/>
      <c r="H789" s="196"/>
      <c r="I789" s="196"/>
      <c r="J789" s="196"/>
      <c r="K789" s="196"/>
    </row>
    <row r="790" spans="1:11" ht="15.75" customHeight="1">
      <c r="A790" s="196"/>
      <c r="B790" s="196"/>
      <c r="C790" s="196"/>
      <c r="D790" s="196"/>
      <c r="E790" s="196"/>
      <c r="F790" s="196"/>
      <c r="G790" s="196"/>
      <c r="H790" s="196"/>
      <c r="I790" s="196"/>
      <c r="J790" s="196"/>
      <c r="K790" s="196"/>
    </row>
    <row r="791" spans="1:11" ht="15.75" customHeight="1">
      <c r="A791" s="196"/>
      <c r="B791" s="196"/>
      <c r="C791" s="196"/>
      <c r="D791" s="196"/>
      <c r="E791" s="196"/>
      <c r="F791" s="196"/>
      <c r="G791" s="196"/>
      <c r="H791" s="196"/>
      <c r="I791" s="196"/>
      <c r="J791" s="196"/>
      <c r="K791" s="196"/>
    </row>
    <row r="792" spans="1:11" ht="15.75" customHeight="1">
      <c r="A792" s="196"/>
      <c r="B792" s="196"/>
      <c r="C792" s="196"/>
      <c r="D792" s="196"/>
      <c r="E792" s="196"/>
      <c r="F792" s="196"/>
      <c r="G792" s="196"/>
      <c r="H792" s="196"/>
      <c r="I792" s="196"/>
      <c r="J792" s="196"/>
      <c r="K792" s="196"/>
    </row>
    <row r="793" spans="1:11" ht="15.75" customHeight="1">
      <c r="A793" s="196"/>
      <c r="B793" s="196"/>
      <c r="C793" s="196"/>
      <c r="D793" s="196"/>
      <c r="E793" s="196"/>
      <c r="F793" s="196"/>
      <c r="G793" s="196"/>
      <c r="H793" s="196"/>
      <c r="I793" s="196"/>
      <c r="J793" s="196"/>
      <c r="K793" s="196"/>
    </row>
    <row r="794" spans="1:11" ht="15.75" customHeight="1">
      <c r="A794" s="196"/>
      <c r="B794" s="196"/>
      <c r="C794" s="196"/>
      <c r="D794" s="196"/>
      <c r="E794" s="196"/>
      <c r="F794" s="196"/>
      <c r="G794" s="196"/>
      <c r="H794" s="196"/>
      <c r="I794" s="196"/>
      <c r="J794" s="196"/>
      <c r="K794" s="196"/>
    </row>
    <row r="795" spans="1:11" ht="15.75" customHeight="1">
      <c r="A795" s="196"/>
      <c r="B795" s="196"/>
      <c r="C795" s="196"/>
      <c r="D795" s="196"/>
      <c r="E795" s="196"/>
      <c r="F795" s="196"/>
      <c r="G795" s="196"/>
      <c r="H795" s="196"/>
      <c r="I795" s="196"/>
      <c r="J795" s="196"/>
      <c r="K795" s="196"/>
    </row>
    <row r="796" spans="1:11" ht="15.75" customHeight="1">
      <c r="A796" s="196"/>
      <c r="B796" s="196"/>
      <c r="C796" s="196"/>
      <c r="D796" s="196"/>
      <c r="E796" s="196"/>
      <c r="F796" s="196"/>
      <c r="G796" s="196"/>
      <c r="H796" s="196"/>
      <c r="I796" s="196"/>
      <c r="J796" s="196"/>
      <c r="K796" s="196"/>
    </row>
    <row r="797" spans="1:11" ht="15.75" customHeight="1">
      <c r="A797" s="196"/>
      <c r="B797" s="196"/>
      <c r="C797" s="196"/>
      <c r="D797" s="196"/>
      <c r="E797" s="196"/>
      <c r="F797" s="196"/>
      <c r="G797" s="196"/>
      <c r="H797" s="196"/>
      <c r="I797" s="196"/>
      <c r="J797" s="196"/>
      <c r="K797" s="196"/>
    </row>
    <row r="798" spans="1:11" ht="15.75" customHeight="1">
      <c r="A798" s="196"/>
      <c r="B798" s="196"/>
      <c r="C798" s="196"/>
      <c r="D798" s="196"/>
      <c r="E798" s="196"/>
      <c r="F798" s="196"/>
      <c r="G798" s="196"/>
      <c r="H798" s="196"/>
      <c r="I798" s="196"/>
      <c r="J798" s="196"/>
      <c r="K798" s="196"/>
    </row>
    <row r="799" spans="1:11" ht="15.75" customHeight="1">
      <c r="A799" s="196"/>
      <c r="B799" s="196"/>
      <c r="C799" s="196"/>
      <c r="D799" s="196"/>
      <c r="E799" s="196"/>
      <c r="F799" s="196"/>
      <c r="G799" s="196"/>
      <c r="H799" s="196"/>
      <c r="I799" s="196"/>
      <c r="J799" s="196"/>
      <c r="K799" s="196"/>
    </row>
    <row r="800" spans="1:11" ht="15.75" customHeight="1">
      <c r="A800" s="196"/>
      <c r="B800" s="196"/>
      <c r="C800" s="196"/>
      <c r="D800" s="196"/>
      <c r="E800" s="196"/>
      <c r="F800" s="196"/>
      <c r="G800" s="196"/>
      <c r="H800" s="196"/>
      <c r="I800" s="196"/>
      <c r="J800" s="196"/>
      <c r="K800" s="196"/>
    </row>
    <row r="801" spans="1:11" ht="15.75" customHeight="1">
      <c r="A801" s="196"/>
      <c r="B801" s="196"/>
      <c r="C801" s="196"/>
      <c r="D801" s="196"/>
      <c r="E801" s="196"/>
      <c r="F801" s="196"/>
      <c r="G801" s="196"/>
      <c r="H801" s="196"/>
      <c r="I801" s="196"/>
      <c r="J801" s="196"/>
      <c r="K801" s="196"/>
    </row>
    <row r="802" spans="1:11" ht="15.75" customHeight="1">
      <c r="A802" s="196"/>
      <c r="B802" s="196"/>
      <c r="C802" s="196"/>
      <c r="D802" s="196"/>
      <c r="E802" s="196"/>
      <c r="F802" s="196"/>
      <c r="G802" s="196"/>
      <c r="H802" s="196"/>
      <c r="I802" s="196"/>
      <c r="J802" s="196"/>
      <c r="K802" s="196"/>
    </row>
    <row r="803" spans="1:11" ht="15.75" customHeight="1">
      <c r="A803" s="196"/>
      <c r="B803" s="196"/>
      <c r="C803" s="196"/>
      <c r="D803" s="196"/>
      <c r="E803" s="196"/>
      <c r="F803" s="196"/>
      <c r="G803" s="196"/>
      <c r="H803" s="196"/>
      <c r="I803" s="196"/>
      <c r="J803" s="196"/>
      <c r="K803" s="196"/>
    </row>
    <row r="804" spans="1:11" ht="15.75" customHeight="1">
      <c r="A804" s="196"/>
      <c r="B804" s="196"/>
      <c r="C804" s="196"/>
      <c r="D804" s="196"/>
      <c r="E804" s="196"/>
      <c r="F804" s="196"/>
      <c r="G804" s="196"/>
      <c r="H804" s="196"/>
      <c r="I804" s="196"/>
      <c r="J804" s="196"/>
      <c r="K804" s="196"/>
    </row>
    <row r="805" spans="1:11" ht="15.75" customHeight="1">
      <c r="A805" s="196"/>
      <c r="B805" s="196"/>
      <c r="C805" s="196"/>
      <c r="D805" s="196"/>
      <c r="E805" s="196"/>
      <c r="F805" s="196"/>
      <c r="G805" s="196"/>
      <c r="H805" s="196"/>
      <c r="I805" s="196"/>
      <c r="J805" s="196"/>
      <c r="K805" s="196"/>
    </row>
    <row r="806" spans="1:11" ht="15.75" customHeight="1">
      <c r="A806" s="196"/>
      <c r="B806" s="196"/>
      <c r="C806" s="196"/>
      <c r="D806" s="196"/>
      <c r="E806" s="196"/>
      <c r="F806" s="196"/>
      <c r="G806" s="196"/>
      <c r="H806" s="196"/>
      <c r="I806" s="196"/>
      <c r="J806" s="196"/>
      <c r="K806" s="196"/>
    </row>
    <row r="807" spans="1:11" ht="15.75" customHeight="1">
      <c r="A807" s="196"/>
      <c r="B807" s="196"/>
      <c r="C807" s="196"/>
      <c r="D807" s="196"/>
      <c r="E807" s="196"/>
      <c r="F807" s="196"/>
      <c r="G807" s="196"/>
      <c r="H807" s="196"/>
      <c r="I807" s="196"/>
      <c r="J807" s="196"/>
      <c r="K807" s="196"/>
    </row>
    <row r="808" spans="1:11" ht="15.75" customHeight="1">
      <c r="A808" s="196"/>
      <c r="B808" s="196"/>
      <c r="C808" s="196"/>
      <c r="D808" s="196"/>
      <c r="E808" s="196"/>
      <c r="F808" s="196"/>
      <c r="G808" s="196"/>
      <c r="H808" s="196"/>
      <c r="I808" s="196"/>
      <c r="J808" s="196"/>
      <c r="K808" s="196"/>
    </row>
    <row r="809" spans="1:11" ht="15.75" customHeight="1">
      <c r="A809" s="196"/>
      <c r="B809" s="196"/>
      <c r="C809" s="196"/>
      <c r="D809" s="196"/>
      <c r="E809" s="196"/>
      <c r="F809" s="196"/>
      <c r="G809" s="196"/>
      <c r="H809" s="196"/>
      <c r="I809" s="196"/>
      <c r="J809" s="196"/>
      <c r="K809" s="196"/>
    </row>
    <row r="810" spans="1:11" ht="15.75" customHeight="1">
      <c r="A810" s="196"/>
      <c r="B810" s="196"/>
      <c r="C810" s="196"/>
      <c r="D810" s="196"/>
      <c r="E810" s="196"/>
      <c r="F810" s="196"/>
      <c r="G810" s="196"/>
      <c r="H810" s="196"/>
      <c r="I810" s="196"/>
      <c r="J810" s="196"/>
      <c r="K810" s="196"/>
    </row>
    <row r="811" spans="1:11" ht="15.75" customHeight="1">
      <c r="A811" s="196"/>
      <c r="B811" s="196"/>
      <c r="C811" s="196"/>
      <c r="D811" s="196"/>
      <c r="E811" s="196"/>
      <c r="F811" s="196"/>
      <c r="G811" s="196"/>
      <c r="H811" s="196"/>
      <c r="I811" s="196"/>
      <c r="J811" s="196"/>
      <c r="K811" s="196"/>
    </row>
    <row r="812" spans="1:11" ht="15.75" customHeight="1">
      <c r="A812" s="196"/>
      <c r="B812" s="196"/>
      <c r="C812" s="196"/>
      <c r="D812" s="196"/>
      <c r="E812" s="196"/>
      <c r="F812" s="196"/>
      <c r="G812" s="196"/>
      <c r="H812" s="196"/>
      <c r="I812" s="196"/>
      <c r="J812" s="196"/>
      <c r="K812" s="196"/>
    </row>
    <row r="813" spans="1:11" ht="15.75" customHeight="1">
      <c r="A813" s="196"/>
      <c r="B813" s="196"/>
      <c r="C813" s="196"/>
      <c r="D813" s="196"/>
      <c r="E813" s="196"/>
      <c r="F813" s="196"/>
      <c r="G813" s="196"/>
      <c r="H813" s="196"/>
      <c r="I813" s="196"/>
      <c r="J813" s="196"/>
      <c r="K813" s="196"/>
    </row>
    <row r="814" spans="1:11" ht="15.75" customHeight="1">
      <c r="A814" s="196"/>
      <c r="B814" s="196"/>
      <c r="C814" s="196"/>
      <c r="D814" s="196"/>
      <c r="E814" s="196"/>
      <c r="F814" s="196"/>
      <c r="G814" s="196"/>
      <c r="H814" s="196"/>
      <c r="I814" s="196"/>
      <c r="J814" s="196"/>
      <c r="K814" s="196"/>
    </row>
    <row r="815" spans="1:11" ht="15.75" customHeight="1">
      <c r="A815" s="196"/>
      <c r="B815" s="196"/>
      <c r="C815" s="196"/>
      <c r="D815" s="196"/>
      <c r="E815" s="196"/>
      <c r="F815" s="196"/>
      <c r="G815" s="196"/>
      <c r="H815" s="196"/>
      <c r="I815" s="196"/>
      <c r="J815" s="196"/>
      <c r="K815" s="196"/>
    </row>
    <row r="816" spans="1:11" ht="15.75" customHeight="1">
      <c r="A816" s="196"/>
      <c r="B816" s="196"/>
      <c r="C816" s="196"/>
      <c r="D816" s="196"/>
      <c r="E816" s="196"/>
      <c r="F816" s="196"/>
      <c r="G816" s="196"/>
      <c r="H816" s="196"/>
      <c r="I816" s="196"/>
      <c r="J816" s="196"/>
      <c r="K816" s="196"/>
    </row>
    <row r="817" spans="1:11" ht="15.75" customHeight="1">
      <c r="A817" s="196"/>
      <c r="B817" s="196"/>
      <c r="C817" s="196"/>
      <c r="D817" s="196"/>
      <c r="E817" s="196"/>
      <c r="F817" s="196"/>
      <c r="G817" s="196"/>
      <c r="H817" s="196"/>
      <c r="I817" s="196"/>
      <c r="J817" s="196"/>
      <c r="K817" s="196"/>
    </row>
    <row r="818" spans="1:11" ht="15.75" customHeight="1">
      <c r="A818" s="196"/>
      <c r="B818" s="196"/>
      <c r="C818" s="196"/>
      <c r="D818" s="196"/>
      <c r="E818" s="196"/>
      <c r="F818" s="196"/>
      <c r="G818" s="196"/>
      <c r="H818" s="196"/>
      <c r="I818" s="196"/>
      <c r="J818" s="196"/>
      <c r="K818" s="196"/>
    </row>
    <row r="819" spans="1:11" ht="15.75" customHeight="1">
      <c r="A819" s="196"/>
      <c r="B819" s="196"/>
      <c r="C819" s="196"/>
      <c r="D819" s="196"/>
      <c r="E819" s="196"/>
      <c r="F819" s="196"/>
      <c r="G819" s="196"/>
      <c r="H819" s="196"/>
      <c r="I819" s="196"/>
      <c r="J819" s="196"/>
      <c r="K819" s="196"/>
    </row>
    <row r="820" spans="1:11" ht="15.75" customHeight="1">
      <c r="A820" s="196"/>
      <c r="B820" s="196"/>
      <c r="C820" s="196"/>
      <c r="D820" s="196"/>
      <c r="E820" s="196"/>
      <c r="F820" s="196"/>
      <c r="G820" s="196"/>
      <c r="H820" s="196"/>
      <c r="I820" s="196"/>
      <c r="J820" s="196"/>
      <c r="K820" s="196"/>
    </row>
    <row r="821" spans="1:11" ht="15.75" customHeight="1">
      <c r="A821" s="196"/>
      <c r="B821" s="196"/>
      <c r="C821" s="196"/>
      <c r="D821" s="196"/>
      <c r="E821" s="196"/>
      <c r="F821" s="196"/>
      <c r="G821" s="196"/>
      <c r="H821" s="196"/>
      <c r="I821" s="196"/>
      <c r="J821" s="196"/>
      <c r="K821" s="196"/>
    </row>
    <row r="822" spans="1:11" ht="15.75" customHeight="1">
      <c r="A822" s="196"/>
      <c r="B822" s="196"/>
      <c r="C822" s="196"/>
      <c r="D822" s="196"/>
      <c r="E822" s="196"/>
      <c r="F822" s="196"/>
      <c r="G822" s="196"/>
      <c r="H822" s="196"/>
      <c r="I822" s="196"/>
      <c r="J822" s="196"/>
      <c r="K822" s="196"/>
    </row>
    <row r="823" spans="1:11" ht="15.75" customHeight="1">
      <c r="A823" s="196"/>
      <c r="B823" s="196"/>
      <c r="C823" s="196"/>
      <c r="D823" s="196"/>
      <c r="E823" s="196"/>
      <c r="F823" s="196"/>
      <c r="G823" s="196"/>
      <c r="H823" s="196"/>
      <c r="I823" s="196"/>
      <c r="J823" s="196"/>
      <c r="K823" s="196"/>
    </row>
    <row r="824" spans="1:11" ht="15.75" customHeight="1">
      <c r="A824" s="196"/>
      <c r="B824" s="196"/>
      <c r="C824" s="196"/>
      <c r="D824" s="196"/>
      <c r="E824" s="196"/>
      <c r="F824" s="196"/>
      <c r="G824" s="196"/>
      <c r="H824" s="196"/>
      <c r="I824" s="196"/>
      <c r="J824" s="196"/>
      <c r="K824" s="196"/>
    </row>
    <row r="825" spans="1:11" ht="15.75" customHeight="1">
      <c r="A825" s="196"/>
      <c r="B825" s="196"/>
      <c r="C825" s="196"/>
      <c r="D825" s="196"/>
      <c r="E825" s="196"/>
      <c r="F825" s="196"/>
      <c r="G825" s="196"/>
      <c r="H825" s="196"/>
      <c r="I825" s="196"/>
      <c r="J825" s="196"/>
      <c r="K825" s="196"/>
    </row>
    <row r="826" spans="1:11" ht="15.75" customHeight="1">
      <c r="A826" s="196"/>
      <c r="B826" s="196"/>
      <c r="C826" s="196"/>
      <c r="D826" s="196"/>
      <c r="E826" s="196"/>
      <c r="F826" s="196"/>
      <c r="G826" s="196"/>
      <c r="H826" s="196"/>
      <c r="I826" s="196"/>
      <c r="J826" s="196"/>
      <c r="K826" s="196"/>
    </row>
    <row r="827" spans="1:11" ht="15.75" customHeight="1">
      <c r="A827" s="196"/>
      <c r="B827" s="196"/>
      <c r="C827" s="196"/>
      <c r="D827" s="196"/>
      <c r="E827" s="196"/>
      <c r="F827" s="196"/>
      <c r="G827" s="196"/>
      <c r="H827" s="196"/>
      <c r="I827" s="196"/>
      <c r="J827" s="196"/>
      <c r="K827" s="196"/>
    </row>
    <row r="828" spans="1:11" ht="15.75" customHeight="1">
      <c r="A828" s="196"/>
      <c r="B828" s="196"/>
      <c r="C828" s="196"/>
      <c r="D828" s="196"/>
      <c r="E828" s="196"/>
      <c r="F828" s="196"/>
      <c r="G828" s="196"/>
      <c r="H828" s="196"/>
      <c r="I828" s="196"/>
      <c r="J828" s="196"/>
      <c r="K828" s="196"/>
    </row>
    <row r="829" spans="1:11" ht="15.75" customHeight="1">
      <c r="A829" s="196"/>
      <c r="B829" s="196"/>
      <c r="C829" s="196"/>
      <c r="D829" s="196"/>
      <c r="E829" s="196"/>
      <c r="F829" s="196"/>
      <c r="G829" s="196"/>
      <c r="H829" s="196"/>
      <c r="I829" s="196"/>
      <c r="J829" s="196"/>
      <c r="K829" s="196"/>
    </row>
    <row r="830" spans="1:11" ht="15.75" customHeight="1">
      <c r="A830" s="196"/>
      <c r="B830" s="196"/>
      <c r="C830" s="196"/>
      <c r="D830" s="196"/>
      <c r="E830" s="196"/>
      <c r="F830" s="196"/>
      <c r="G830" s="196"/>
      <c r="H830" s="196"/>
      <c r="I830" s="196"/>
      <c r="J830" s="196"/>
      <c r="K830" s="196"/>
    </row>
    <row r="831" spans="1:11" ht="15.75" customHeight="1">
      <c r="A831" s="196"/>
      <c r="B831" s="196"/>
      <c r="C831" s="196"/>
      <c r="D831" s="196"/>
      <c r="E831" s="196"/>
      <c r="F831" s="196"/>
      <c r="G831" s="196"/>
      <c r="H831" s="196"/>
      <c r="I831" s="196"/>
      <c r="J831" s="196"/>
      <c r="K831" s="196"/>
    </row>
    <row r="832" spans="1:11" ht="15.75" customHeight="1">
      <c r="A832" s="196"/>
      <c r="B832" s="196"/>
      <c r="C832" s="196"/>
      <c r="D832" s="196"/>
      <c r="E832" s="196"/>
      <c r="F832" s="196"/>
      <c r="G832" s="196"/>
      <c r="H832" s="196"/>
      <c r="I832" s="196"/>
      <c r="J832" s="196"/>
      <c r="K832" s="196"/>
    </row>
    <row r="833" spans="1:11" ht="15.75" customHeight="1">
      <c r="A833" s="196"/>
      <c r="B833" s="196"/>
      <c r="C833" s="196"/>
      <c r="D833" s="196"/>
      <c r="E833" s="196"/>
      <c r="F833" s="196"/>
      <c r="G833" s="196"/>
      <c r="H833" s="196"/>
      <c r="I833" s="196"/>
      <c r="J833" s="196"/>
      <c r="K833" s="196"/>
    </row>
    <row r="834" spans="1:11" ht="15.75" customHeight="1">
      <c r="A834" s="196"/>
      <c r="B834" s="196"/>
      <c r="C834" s="196"/>
      <c r="D834" s="196"/>
      <c r="E834" s="196"/>
      <c r="F834" s="196"/>
      <c r="G834" s="196"/>
      <c r="H834" s="196"/>
      <c r="I834" s="196"/>
      <c r="J834" s="196"/>
      <c r="K834" s="196"/>
    </row>
    <row r="835" spans="1:11" ht="15.75" customHeight="1">
      <c r="A835" s="196"/>
      <c r="B835" s="196"/>
      <c r="C835" s="196"/>
      <c r="D835" s="196"/>
      <c r="E835" s="196"/>
      <c r="F835" s="196"/>
      <c r="G835" s="196"/>
      <c r="H835" s="196"/>
      <c r="I835" s="196"/>
      <c r="J835" s="196"/>
      <c r="K835" s="196"/>
    </row>
    <row r="836" spans="1:11" ht="15.75" customHeight="1">
      <c r="A836" s="196"/>
      <c r="B836" s="196"/>
      <c r="C836" s="196"/>
      <c r="D836" s="196"/>
      <c r="E836" s="196"/>
      <c r="F836" s="196"/>
      <c r="G836" s="196"/>
      <c r="H836" s="196"/>
      <c r="I836" s="196"/>
      <c r="J836" s="196"/>
      <c r="K836" s="196"/>
    </row>
    <row r="837" spans="1:11" ht="15.75" customHeight="1">
      <c r="A837" s="196"/>
      <c r="B837" s="196"/>
      <c r="C837" s="196"/>
      <c r="D837" s="196"/>
      <c r="E837" s="196"/>
      <c r="F837" s="196"/>
      <c r="G837" s="196"/>
      <c r="H837" s="196"/>
      <c r="I837" s="196"/>
      <c r="J837" s="196"/>
      <c r="K837" s="196"/>
    </row>
    <row r="838" spans="1:11" ht="15.75" customHeight="1">
      <c r="A838" s="196"/>
      <c r="B838" s="196"/>
      <c r="C838" s="196"/>
      <c r="D838" s="196"/>
      <c r="E838" s="196"/>
      <c r="F838" s="196"/>
      <c r="G838" s="196"/>
      <c r="H838" s="196"/>
      <c r="I838" s="196"/>
      <c r="J838" s="196"/>
      <c r="K838" s="196"/>
    </row>
    <row r="839" spans="1:11" ht="15.75" customHeight="1">
      <c r="A839" s="196"/>
      <c r="B839" s="196"/>
      <c r="C839" s="196"/>
      <c r="D839" s="196"/>
      <c r="E839" s="196"/>
      <c r="F839" s="196"/>
      <c r="G839" s="196"/>
      <c r="H839" s="196"/>
      <c r="I839" s="196"/>
      <c r="J839" s="196"/>
      <c r="K839" s="196"/>
    </row>
    <row r="840" spans="1:11" ht="15.75" customHeight="1">
      <c r="A840" s="196"/>
      <c r="B840" s="196"/>
      <c r="C840" s="196"/>
      <c r="D840" s="196"/>
      <c r="E840" s="196"/>
      <c r="F840" s="196"/>
      <c r="G840" s="196"/>
      <c r="H840" s="196"/>
      <c r="I840" s="196"/>
      <c r="J840" s="196"/>
      <c r="K840" s="196"/>
    </row>
    <row r="841" spans="1:11" ht="15.75" customHeight="1">
      <c r="A841" s="196"/>
      <c r="B841" s="196"/>
      <c r="C841" s="196"/>
      <c r="D841" s="196"/>
      <c r="E841" s="196"/>
      <c r="F841" s="196"/>
      <c r="G841" s="196"/>
      <c r="H841" s="196"/>
      <c r="I841" s="196"/>
      <c r="J841" s="196"/>
      <c r="K841" s="196"/>
    </row>
    <row r="842" spans="1:11" ht="15.75" customHeight="1">
      <c r="A842" s="196"/>
      <c r="B842" s="196"/>
      <c r="C842" s="196"/>
      <c r="D842" s="196"/>
      <c r="E842" s="196"/>
      <c r="F842" s="196"/>
      <c r="G842" s="196"/>
      <c r="H842" s="196"/>
      <c r="I842" s="196"/>
      <c r="J842" s="196"/>
      <c r="K842" s="196"/>
    </row>
    <row r="843" spans="1:11" ht="15.75" customHeight="1">
      <c r="A843" s="196"/>
      <c r="B843" s="196"/>
      <c r="C843" s="196"/>
      <c r="D843" s="196"/>
      <c r="E843" s="196"/>
      <c r="F843" s="196"/>
      <c r="G843" s="196"/>
      <c r="H843" s="196"/>
      <c r="I843" s="196"/>
      <c r="J843" s="196"/>
      <c r="K843" s="196"/>
    </row>
    <row r="844" spans="1:11" ht="15.75" customHeight="1">
      <c r="A844" s="196"/>
      <c r="B844" s="196"/>
      <c r="C844" s="196"/>
      <c r="D844" s="196"/>
      <c r="E844" s="196"/>
      <c r="F844" s="196"/>
      <c r="G844" s="196"/>
      <c r="H844" s="196"/>
      <c r="I844" s="196"/>
      <c r="J844" s="196"/>
      <c r="K844" s="196"/>
    </row>
    <row r="845" spans="1:11" ht="15.75" customHeight="1">
      <c r="A845" s="196"/>
      <c r="B845" s="196"/>
      <c r="C845" s="196"/>
      <c r="D845" s="196"/>
      <c r="E845" s="196"/>
      <c r="F845" s="196"/>
      <c r="G845" s="196"/>
      <c r="H845" s="196"/>
      <c r="I845" s="196"/>
      <c r="J845" s="196"/>
      <c r="K845" s="196"/>
    </row>
    <row r="846" spans="1:11" ht="15.75" customHeight="1">
      <c r="A846" s="196"/>
      <c r="B846" s="196"/>
      <c r="C846" s="196"/>
      <c r="D846" s="196"/>
      <c r="E846" s="196"/>
      <c r="F846" s="196"/>
      <c r="G846" s="196"/>
      <c r="H846" s="196"/>
      <c r="I846" s="196"/>
      <c r="J846" s="196"/>
      <c r="K846" s="196"/>
    </row>
    <row r="847" spans="1:11" ht="15.75" customHeight="1">
      <c r="A847" s="196"/>
      <c r="B847" s="196"/>
      <c r="C847" s="196"/>
      <c r="D847" s="196"/>
      <c r="E847" s="196"/>
      <c r="F847" s="196"/>
      <c r="G847" s="196"/>
      <c r="H847" s="196"/>
      <c r="I847" s="196"/>
      <c r="J847" s="196"/>
      <c r="K847" s="196"/>
    </row>
    <row r="848" spans="1:11" ht="15.75" customHeight="1">
      <c r="A848" s="196"/>
      <c r="B848" s="196"/>
      <c r="C848" s="196"/>
      <c r="D848" s="196"/>
      <c r="E848" s="196"/>
      <c r="F848" s="196"/>
      <c r="G848" s="196"/>
      <c r="H848" s="196"/>
      <c r="I848" s="196"/>
      <c r="J848" s="196"/>
      <c r="K848" s="196"/>
    </row>
    <row r="849" spans="1:11" ht="15.75" customHeight="1">
      <c r="A849" s="196"/>
      <c r="B849" s="196"/>
      <c r="C849" s="196"/>
      <c r="D849" s="196"/>
      <c r="E849" s="196"/>
      <c r="F849" s="196"/>
      <c r="G849" s="196"/>
      <c r="H849" s="196"/>
      <c r="I849" s="196"/>
      <c r="J849" s="196"/>
      <c r="K849" s="196"/>
    </row>
    <row r="850" spans="1:11" ht="15.75" customHeight="1">
      <c r="A850" s="196"/>
      <c r="B850" s="196"/>
      <c r="C850" s="196"/>
      <c r="D850" s="196"/>
      <c r="E850" s="196"/>
      <c r="F850" s="196"/>
      <c r="G850" s="196"/>
      <c r="H850" s="196"/>
      <c r="I850" s="196"/>
      <c r="J850" s="196"/>
      <c r="K850" s="196"/>
    </row>
    <row r="851" spans="1:11" ht="15.75" customHeight="1">
      <c r="A851" s="196"/>
      <c r="B851" s="196"/>
      <c r="C851" s="196"/>
      <c r="D851" s="196"/>
      <c r="E851" s="196"/>
      <c r="F851" s="196"/>
      <c r="G851" s="196"/>
      <c r="H851" s="196"/>
      <c r="I851" s="196"/>
      <c r="J851" s="196"/>
      <c r="K851" s="196"/>
    </row>
    <row r="852" spans="1:11" ht="15.75" customHeight="1">
      <c r="A852" s="196"/>
      <c r="B852" s="196"/>
      <c r="C852" s="196"/>
      <c r="D852" s="196"/>
      <c r="E852" s="196"/>
      <c r="F852" s="196"/>
      <c r="G852" s="196"/>
      <c r="H852" s="196"/>
      <c r="I852" s="196"/>
      <c r="J852" s="196"/>
      <c r="K852" s="196"/>
    </row>
    <row r="853" spans="1:11" ht="15.75" customHeight="1">
      <c r="A853" s="196"/>
      <c r="B853" s="196"/>
      <c r="C853" s="196"/>
      <c r="D853" s="196"/>
      <c r="E853" s="196"/>
      <c r="F853" s="196"/>
      <c r="G853" s="196"/>
      <c r="H853" s="196"/>
      <c r="I853" s="196"/>
      <c r="J853" s="196"/>
      <c r="K853" s="196"/>
    </row>
    <row r="854" spans="1:11" ht="15.75" customHeight="1">
      <c r="A854" s="196"/>
      <c r="B854" s="196"/>
      <c r="C854" s="196"/>
      <c r="D854" s="196"/>
      <c r="E854" s="196"/>
      <c r="F854" s="196"/>
      <c r="G854" s="196"/>
      <c r="H854" s="196"/>
      <c r="I854" s="196"/>
      <c r="J854" s="196"/>
      <c r="K854" s="196"/>
    </row>
    <row r="855" spans="1:11" ht="15.75" customHeight="1">
      <c r="A855" s="196"/>
      <c r="B855" s="196"/>
      <c r="C855" s="196"/>
      <c r="D855" s="196"/>
      <c r="E855" s="196"/>
      <c r="F855" s="196"/>
      <c r="G855" s="196"/>
      <c r="H855" s="196"/>
      <c r="I855" s="196"/>
      <c r="J855" s="196"/>
      <c r="K855" s="196"/>
    </row>
    <row r="856" spans="1:11" ht="15.75" customHeight="1">
      <c r="A856" s="196"/>
      <c r="B856" s="196"/>
      <c r="C856" s="196"/>
      <c r="D856" s="196"/>
      <c r="E856" s="196"/>
      <c r="F856" s="196"/>
      <c r="G856" s="196"/>
      <c r="H856" s="196"/>
      <c r="I856" s="196"/>
      <c r="J856" s="196"/>
      <c r="K856" s="196"/>
    </row>
    <row r="857" spans="1:11" ht="15.75" customHeight="1">
      <c r="A857" s="196"/>
      <c r="B857" s="196"/>
      <c r="C857" s="196"/>
      <c r="D857" s="196"/>
      <c r="E857" s="196"/>
      <c r="F857" s="196"/>
      <c r="G857" s="196"/>
      <c r="H857" s="196"/>
      <c r="I857" s="196"/>
      <c r="J857" s="196"/>
      <c r="K857" s="196"/>
    </row>
    <row r="858" spans="1:11" ht="15.75" customHeight="1">
      <c r="A858" s="196"/>
      <c r="B858" s="196"/>
      <c r="C858" s="196"/>
      <c r="D858" s="196"/>
      <c r="E858" s="196"/>
      <c r="F858" s="196"/>
      <c r="G858" s="196"/>
      <c r="H858" s="196"/>
      <c r="I858" s="196"/>
      <c r="J858" s="196"/>
      <c r="K858" s="196"/>
    </row>
    <row r="859" spans="1:11" ht="15.75" customHeight="1">
      <c r="A859" s="196"/>
      <c r="B859" s="196"/>
      <c r="C859" s="196"/>
      <c r="D859" s="196"/>
      <c r="E859" s="196"/>
      <c r="F859" s="196"/>
      <c r="G859" s="196"/>
      <c r="H859" s="196"/>
      <c r="I859" s="196"/>
      <c r="J859" s="196"/>
      <c r="K859" s="196"/>
    </row>
    <row r="860" spans="1:11" ht="15.75" customHeight="1">
      <c r="A860" s="196"/>
      <c r="B860" s="196"/>
      <c r="C860" s="196"/>
      <c r="D860" s="196"/>
      <c r="E860" s="196"/>
      <c r="F860" s="196"/>
      <c r="G860" s="196"/>
      <c r="H860" s="196"/>
      <c r="I860" s="196"/>
      <c r="J860" s="196"/>
      <c r="K860" s="196"/>
    </row>
    <row r="861" spans="1:11" ht="15.75" customHeight="1">
      <c r="A861" s="196"/>
      <c r="B861" s="196"/>
      <c r="C861" s="196"/>
      <c r="D861" s="196"/>
      <c r="E861" s="196"/>
      <c r="F861" s="196"/>
      <c r="G861" s="196"/>
      <c r="H861" s="196"/>
      <c r="I861" s="196"/>
      <c r="J861" s="196"/>
      <c r="K861" s="196"/>
    </row>
    <row r="862" spans="1:11" ht="15.75" customHeight="1">
      <c r="A862" s="196"/>
      <c r="B862" s="196"/>
      <c r="C862" s="196"/>
      <c r="D862" s="196"/>
      <c r="E862" s="196"/>
      <c r="F862" s="196"/>
      <c r="G862" s="196"/>
      <c r="H862" s="196"/>
      <c r="I862" s="196"/>
      <c r="J862" s="196"/>
      <c r="K862" s="196"/>
    </row>
    <row r="863" spans="1:11" ht="15.75" customHeight="1">
      <c r="A863" s="196"/>
      <c r="B863" s="196"/>
      <c r="C863" s="196"/>
      <c r="D863" s="196"/>
      <c r="E863" s="196"/>
      <c r="F863" s="196"/>
      <c r="G863" s="196"/>
      <c r="H863" s="196"/>
      <c r="I863" s="196"/>
      <c r="J863" s="196"/>
      <c r="K863" s="196"/>
    </row>
    <row r="864" spans="1:11" ht="15.75" customHeight="1">
      <c r="A864" s="196"/>
      <c r="B864" s="196"/>
      <c r="C864" s="196"/>
      <c r="D864" s="196"/>
      <c r="E864" s="196"/>
      <c r="F864" s="196"/>
      <c r="G864" s="196"/>
      <c r="H864" s="196"/>
      <c r="I864" s="196"/>
      <c r="J864" s="196"/>
      <c r="K864" s="196"/>
    </row>
    <row r="865" spans="1:11" ht="15.75" customHeight="1">
      <c r="A865" s="196"/>
      <c r="B865" s="196"/>
      <c r="C865" s="196"/>
      <c r="D865" s="196"/>
      <c r="E865" s="196"/>
      <c r="F865" s="196"/>
      <c r="G865" s="196"/>
      <c r="H865" s="196"/>
      <c r="I865" s="196"/>
      <c r="J865" s="196"/>
      <c r="K865" s="196"/>
    </row>
    <row r="866" spans="1:11" ht="15.75" customHeight="1">
      <c r="A866" s="196"/>
      <c r="B866" s="196"/>
      <c r="C866" s="196"/>
      <c r="D866" s="196"/>
      <c r="E866" s="196"/>
      <c r="F866" s="196"/>
      <c r="G866" s="196"/>
      <c r="H866" s="196"/>
      <c r="I866" s="196"/>
      <c r="J866" s="196"/>
      <c r="K866" s="196"/>
    </row>
    <row r="867" spans="1:11" ht="15.75" customHeight="1">
      <c r="A867" s="196"/>
      <c r="B867" s="196"/>
      <c r="C867" s="196"/>
      <c r="D867" s="196"/>
      <c r="E867" s="196"/>
      <c r="F867" s="196"/>
      <c r="G867" s="196"/>
      <c r="H867" s="196"/>
      <c r="I867" s="196"/>
      <c r="J867" s="196"/>
      <c r="K867" s="196"/>
    </row>
    <row r="868" spans="1:11" ht="15.75" customHeight="1">
      <c r="A868" s="196"/>
      <c r="B868" s="196"/>
      <c r="C868" s="196"/>
      <c r="D868" s="196"/>
      <c r="E868" s="196"/>
      <c r="F868" s="196"/>
      <c r="G868" s="196"/>
      <c r="H868" s="196"/>
      <c r="I868" s="196"/>
      <c r="J868" s="196"/>
      <c r="K868" s="196"/>
    </row>
    <row r="869" spans="1:11" ht="15.75" customHeight="1">
      <c r="A869" s="196"/>
      <c r="B869" s="196"/>
      <c r="C869" s="196"/>
      <c r="D869" s="196"/>
      <c r="E869" s="196"/>
      <c r="F869" s="196"/>
      <c r="G869" s="196"/>
      <c r="H869" s="196"/>
      <c r="I869" s="196"/>
      <c r="J869" s="196"/>
      <c r="K869" s="196"/>
    </row>
    <row r="870" spans="1:11" ht="15.75" customHeight="1">
      <c r="A870" s="196"/>
      <c r="B870" s="196"/>
      <c r="C870" s="196"/>
      <c r="D870" s="196"/>
      <c r="E870" s="196"/>
      <c r="F870" s="196"/>
      <c r="G870" s="196"/>
      <c r="H870" s="196"/>
      <c r="I870" s="196"/>
      <c r="J870" s="196"/>
      <c r="K870" s="196"/>
    </row>
    <row r="871" spans="1:11" ht="15.75" customHeight="1">
      <c r="A871" s="196"/>
      <c r="B871" s="196"/>
      <c r="C871" s="196"/>
      <c r="D871" s="196"/>
      <c r="E871" s="196"/>
      <c r="F871" s="196"/>
      <c r="G871" s="196"/>
      <c r="H871" s="196"/>
      <c r="I871" s="196"/>
      <c r="J871" s="196"/>
      <c r="K871" s="196"/>
    </row>
    <row r="872" spans="1:11" ht="15.75" customHeight="1">
      <c r="A872" s="196"/>
      <c r="B872" s="196"/>
      <c r="C872" s="196"/>
      <c r="D872" s="196"/>
      <c r="E872" s="196"/>
      <c r="F872" s="196"/>
      <c r="G872" s="196"/>
      <c r="H872" s="196"/>
      <c r="I872" s="196"/>
      <c r="J872" s="196"/>
      <c r="K872" s="196"/>
    </row>
    <row r="873" spans="1:11" ht="15.75" customHeight="1">
      <c r="A873" s="196"/>
      <c r="B873" s="196"/>
      <c r="C873" s="196"/>
      <c r="D873" s="196"/>
      <c r="E873" s="196"/>
      <c r="F873" s="196"/>
      <c r="G873" s="196"/>
      <c r="H873" s="196"/>
      <c r="I873" s="196"/>
      <c r="J873" s="196"/>
      <c r="K873" s="196"/>
    </row>
    <row r="874" spans="1:11" ht="15.75" customHeight="1">
      <c r="A874" s="196"/>
      <c r="B874" s="196"/>
      <c r="C874" s="196"/>
      <c r="D874" s="196"/>
      <c r="E874" s="196"/>
      <c r="F874" s="196"/>
      <c r="G874" s="196"/>
      <c r="H874" s="196"/>
      <c r="I874" s="196"/>
      <c r="J874" s="196"/>
      <c r="K874" s="196"/>
    </row>
    <row r="875" spans="1:11" ht="15.75" customHeight="1">
      <c r="A875" s="196"/>
      <c r="B875" s="196"/>
      <c r="C875" s="196"/>
      <c r="D875" s="196"/>
      <c r="E875" s="196"/>
      <c r="F875" s="196"/>
      <c r="G875" s="196"/>
      <c r="H875" s="196"/>
      <c r="I875" s="196"/>
      <c r="J875" s="196"/>
      <c r="K875" s="196"/>
    </row>
    <row r="876" spans="1:11" ht="15.75" customHeight="1">
      <c r="A876" s="196"/>
      <c r="B876" s="196"/>
      <c r="C876" s="196"/>
      <c r="D876" s="196"/>
      <c r="E876" s="196"/>
      <c r="F876" s="196"/>
      <c r="G876" s="196"/>
      <c r="H876" s="196"/>
      <c r="I876" s="196"/>
      <c r="J876" s="196"/>
      <c r="K876" s="196"/>
    </row>
    <row r="877" spans="1:11" ht="15.75" customHeight="1">
      <c r="A877" s="196"/>
      <c r="B877" s="196"/>
      <c r="C877" s="196"/>
      <c r="D877" s="196"/>
      <c r="E877" s="196"/>
      <c r="F877" s="196"/>
      <c r="G877" s="196"/>
      <c r="H877" s="196"/>
      <c r="I877" s="196"/>
      <c r="J877" s="196"/>
      <c r="K877" s="196"/>
    </row>
    <row r="878" spans="1:11" ht="15.75" customHeight="1">
      <c r="A878" s="196"/>
      <c r="B878" s="196"/>
      <c r="C878" s="196"/>
      <c r="D878" s="196"/>
      <c r="E878" s="196"/>
      <c r="F878" s="196"/>
      <c r="G878" s="196"/>
      <c r="H878" s="196"/>
      <c r="I878" s="196"/>
      <c r="J878" s="196"/>
      <c r="K878" s="196"/>
    </row>
    <row r="879" spans="1:11" ht="15.75" customHeight="1">
      <c r="A879" s="196"/>
      <c r="B879" s="196"/>
      <c r="C879" s="196"/>
      <c r="D879" s="196"/>
      <c r="E879" s="196"/>
      <c r="F879" s="196"/>
      <c r="G879" s="196"/>
      <c r="H879" s="196"/>
      <c r="I879" s="196"/>
      <c r="J879" s="196"/>
      <c r="K879" s="196"/>
    </row>
    <row r="880" spans="1:11" ht="15.75" customHeight="1">
      <c r="A880" s="196"/>
      <c r="B880" s="196"/>
      <c r="C880" s="196"/>
      <c r="D880" s="196"/>
      <c r="E880" s="196"/>
      <c r="F880" s="196"/>
      <c r="G880" s="196"/>
      <c r="H880" s="196"/>
      <c r="I880" s="196"/>
      <c r="J880" s="196"/>
      <c r="K880" s="196"/>
    </row>
    <row r="881" spans="1:11" ht="15.75" customHeight="1">
      <c r="A881" s="196"/>
      <c r="B881" s="196"/>
      <c r="C881" s="196"/>
      <c r="D881" s="196"/>
      <c r="E881" s="196"/>
      <c r="F881" s="196"/>
      <c r="G881" s="196"/>
      <c r="H881" s="196"/>
      <c r="I881" s="196"/>
      <c r="J881" s="196"/>
      <c r="K881" s="196"/>
    </row>
    <row r="882" spans="1:11" ht="15.75" customHeight="1">
      <c r="A882" s="196"/>
      <c r="B882" s="196"/>
      <c r="C882" s="196"/>
      <c r="D882" s="196"/>
      <c r="E882" s="196"/>
      <c r="F882" s="196"/>
      <c r="G882" s="196"/>
      <c r="H882" s="196"/>
      <c r="I882" s="196"/>
      <c r="J882" s="196"/>
      <c r="K882" s="196"/>
    </row>
    <row r="883" spans="1:11" ht="15.75" customHeight="1">
      <c r="A883" s="196"/>
      <c r="B883" s="196"/>
      <c r="C883" s="196"/>
      <c r="D883" s="196"/>
      <c r="E883" s="196"/>
      <c r="F883" s="196"/>
      <c r="G883" s="196"/>
      <c r="H883" s="196"/>
      <c r="I883" s="196"/>
      <c r="J883" s="196"/>
      <c r="K883" s="196"/>
    </row>
    <row r="884" spans="1:11" ht="15.75" customHeight="1">
      <c r="A884" s="196"/>
      <c r="B884" s="196"/>
      <c r="C884" s="196"/>
      <c r="D884" s="196"/>
      <c r="E884" s="196"/>
      <c r="F884" s="196"/>
      <c r="G884" s="196"/>
      <c r="H884" s="196"/>
      <c r="I884" s="196"/>
      <c r="J884" s="196"/>
      <c r="K884" s="196"/>
    </row>
    <row r="885" spans="1:11" ht="15.75" customHeight="1">
      <c r="A885" s="196"/>
      <c r="B885" s="196"/>
      <c r="C885" s="196"/>
      <c r="D885" s="196"/>
      <c r="E885" s="196"/>
      <c r="F885" s="196"/>
      <c r="G885" s="196"/>
      <c r="H885" s="196"/>
      <c r="I885" s="196"/>
      <c r="J885" s="196"/>
      <c r="K885" s="196"/>
    </row>
    <row r="886" spans="1:11" ht="15.75" customHeight="1">
      <c r="A886" s="196"/>
      <c r="B886" s="196"/>
      <c r="C886" s="196"/>
      <c r="D886" s="196"/>
      <c r="E886" s="196"/>
      <c r="F886" s="196"/>
      <c r="G886" s="196"/>
      <c r="H886" s="196"/>
      <c r="I886" s="196"/>
      <c r="J886" s="196"/>
      <c r="K886" s="196"/>
    </row>
    <row r="887" spans="1:11" ht="15.75" customHeight="1">
      <c r="A887" s="196"/>
      <c r="B887" s="196"/>
      <c r="C887" s="196"/>
      <c r="D887" s="196"/>
      <c r="E887" s="196"/>
      <c r="F887" s="196"/>
      <c r="G887" s="196"/>
      <c r="H887" s="196"/>
      <c r="I887" s="196"/>
      <c r="J887" s="196"/>
      <c r="K887" s="196"/>
    </row>
    <row r="888" spans="1:11" ht="15.75" customHeight="1">
      <c r="A888" s="196"/>
      <c r="B888" s="196"/>
      <c r="C888" s="196"/>
      <c r="D888" s="196"/>
      <c r="E888" s="196"/>
      <c r="F888" s="196"/>
      <c r="G888" s="196"/>
      <c r="H888" s="196"/>
      <c r="I888" s="196"/>
      <c r="J888" s="196"/>
      <c r="K888" s="196"/>
    </row>
    <row r="889" spans="1:11" ht="15.75" customHeight="1">
      <c r="A889" s="196"/>
      <c r="B889" s="196"/>
      <c r="C889" s="196"/>
      <c r="D889" s="196"/>
      <c r="E889" s="196"/>
      <c r="F889" s="196"/>
      <c r="G889" s="196"/>
      <c r="H889" s="196"/>
      <c r="I889" s="196"/>
      <c r="J889" s="196"/>
      <c r="K889" s="196"/>
    </row>
    <row r="890" spans="1:11" ht="15.75" customHeight="1">
      <c r="A890" s="196"/>
      <c r="B890" s="196"/>
      <c r="C890" s="196"/>
      <c r="D890" s="196"/>
      <c r="E890" s="196"/>
      <c r="F890" s="196"/>
      <c r="G890" s="196"/>
      <c r="H890" s="196"/>
      <c r="I890" s="196"/>
      <c r="J890" s="196"/>
      <c r="K890" s="196"/>
    </row>
    <row r="891" spans="1:11" ht="15.75" customHeight="1">
      <c r="A891" s="196"/>
      <c r="B891" s="196"/>
      <c r="C891" s="196"/>
      <c r="D891" s="196"/>
      <c r="E891" s="196"/>
      <c r="F891" s="196"/>
      <c r="G891" s="196"/>
      <c r="H891" s="196"/>
      <c r="I891" s="196"/>
      <c r="J891" s="196"/>
      <c r="K891" s="196"/>
    </row>
    <row r="892" spans="1:11" ht="15.75" customHeight="1">
      <c r="A892" s="196"/>
      <c r="B892" s="196"/>
      <c r="C892" s="196"/>
      <c r="D892" s="196"/>
      <c r="E892" s="196"/>
      <c r="F892" s="196"/>
      <c r="G892" s="196"/>
      <c r="H892" s="196"/>
      <c r="I892" s="196"/>
      <c r="J892" s="196"/>
      <c r="K892" s="196"/>
    </row>
    <row r="893" spans="1:11" ht="15.75" customHeight="1">
      <c r="A893" s="196"/>
      <c r="B893" s="196"/>
      <c r="C893" s="196"/>
      <c r="D893" s="196"/>
      <c r="E893" s="196"/>
      <c r="F893" s="196"/>
      <c r="G893" s="196"/>
      <c r="H893" s="196"/>
      <c r="I893" s="196"/>
      <c r="J893" s="196"/>
      <c r="K893" s="196"/>
    </row>
    <row r="894" spans="1:11" ht="15.75" customHeight="1">
      <c r="A894" s="196"/>
      <c r="B894" s="196"/>
      <c r="C894" s="196"/>
      <c r="D894" s="196"/>
      <c r="E894" s="196"/>
      <c r="F894" s="196"/>
      <c r="G894" s="196"/>
      <c r="H894" s="196"/>
      <c r="I894" s="196"/>
      <c r="J894" s="196"/>
      <c r="K894" s="196"/>
    </row>
    <row r="895" spans="1:11" ht="15.75" customHeight="1">
      <c r="A895" s="196"/>
      <c r="B895" s="196"/>
      <c r="C895" s="196"/>
      <c r="D895" s="196"/>
      <c r="E895" s="196"/>
      <c r="F895" s="196"/>
      <c r="G895" s="196"/>
      <c r="H895" s="196"/>
      <c r="I895" s="196"/>
      <c r="J895" s="196"/>
      <c r="K895" s="196"/>
    </row>
    <row r="896" spans="1:11" ht="15.75" customHeight="1">
      <c r="A896" s="196"/>
      <c r="B896" s="196"/>
      <c r="C896" s="196"/>
      <c r="D896" s="196"/>
      <c r="E896" s="196"/>
      <c r="F896" s="196"/>
      <c r="G896" s="196"/>
      <c r="H896" s="196"/>
      <c r="I896" s="196"/>
      <c r="J896" s="196"/>
      <c r="K896" s="196"/>
    </row>
    <row r="897" spans="1:11" ht="15.75" customHeight="1">
      <c r="A897" s="196"/>
      <c r="B897" s="196"/>
      <c r="C897" s="196"/>
      <c r="D897" s="196"/>
      <c r="E897" s="196"/>
      <c r="F897" s="196"/>
      <c r="G897" s="196"/>
      <c r="H897" s="196"/>
      <c r="I897" s="196"/>
      <c r="J897" s="196"/>
      <c r="K897" s="196"/>
    </row>
    <row r="898" spans="1:11" ht="15.75" customHeight="1">
      <c r="A898" s="196"/>
      <c r="B898" s="196"/>
      <c r="C898" s="196"/>
      <c r="D898" s="196"/>
      <c r="E898" s="196"/>
      <c r="F898" s="196"/>
      <c r="G898" s="196"/>
      <c r="H898" s="196"/>
      <c r="I898" s="196"/>
      <c r="J898" s="196"/>
      <c r="K898" s="196"/>
    </row>
    <row r="899" spans="1:11" ht="15.75" customHeight="1">
      <c r="A899" s="196"/>
      <c r="B899" s="196"/>
      <c r="C899" s="196"/>
      <c r="D899" s="196"/>
      <c r="E899" s="196"/>
      <c r="F899" s="196"/>
      <c r="G899" s="196"/>
      <c r="H899" s="196"/>
      <c r="I899" s="196"/>
      <c r="J899" s="196"/>
      <c r="K899" s="196"/>
    </row>
    <row r="900" spans="1:11" ht="15.75" customHeight="1">
      <c r="A900" s="196"/>
      <c r="B900" s="196"/>
      <c r="C900" s="196"/>
      <c r="D900" s="196"/>
      <c r="E900" s="196"/>
      <c r="F900" s="196"/>
      <c r="G900" s="196"/>
      <c r="H900" s="196"/>
      <c r="I900" s="196"/>
      <c r="J900" s="196"/>
      <c r="K900" s="196"/>
    </row>
    <row r="901" spans="1:11" ht="15.75" customHeight="1">
      <c r="A901" s="196"/>
      <c r="B901" s="196"/>
      <c r="C901" s="196"/>
      <c r="D901" s="196"/>
      <c r="E901" s="196"/>
      <c r="F901" s="196"/>
      <c r="G901" s="196"/>
      <c r="H901" s="196"/>
      <c r="I901" s="196"/>
      <c r="J901" s="196"/>
      <c r="K901" s="196"/>
    </row>
    <row r="902" spans="1:11" ht="15.75" customHeight="1">
      <c r="A902" s="196"/>
      <c r="B902" s="196"/>
      <c r="C902" s="196"/>
      <c r="D902" s="196"/>
      <c r="E902" s="196"/>
      <c r="F902" s="196"/>
      <c r="G902" s="196"/>
      <c r="H902" s="196"/>
      <c r="I902" s="196"/>
      <c r="J902" s="196"/>
      <c r="K902" s="196"/>
    </row>
    <row r="903" spans="1:11" ht="15.75" customHeight="1">
      <c r="A903" s="196"/>
      <c r="B903" s="196"/>
      <c r="C903" s="196"/>
      <c r="D903" s="196"/>
      <c r="E903" s="196"/>
      <c r="F903" s="196"/>
      <c r="G903" s="196"/>
      <c r="H903" s="196"/>
      <c r="I903" s="196"/>
      <c r="J903" s="196"/>
      <c r="K903" s="196"/>
    </row>
    <row r="904" spans="1:11" ht="15.75" customHeight="1">
      <c r="A904" s="196"/>
      <c r="B904" s="196"/>
      <c r="C904" s="196"/>
      <c r="D904" s="196"/>
      <c r="E904" s="196"/>
      <c r="F904" s="196"/>
      <c r="G904" s="196"/>
      <c r="H904" s="196"/>
      <c r="I904" s="196"/>
      <c r="J904" s="196"/>
      <c r="K904" s="196"/>
    </row>
    <row r="905" spans="1:11" ht="15.75" customHeight="1">
      <c r="A905" s="196"/>
      <c r="B905" s="196"/>
      <c r="C905" s="196"/>
      <c r="D905" s="196"/>
      <c r="E905" s="196"/>
      <c r="F905" s="196"/>
      <c r="G905" s="196"/>
      <c r="H905" s="196"/>
      <c r="I905" s="196"/>
      <c r="J905" s="196"/>
      <c r="K905" s="196"/>
    </row>
    <row r="906" spans="1:11" ht="15.75" customHeight="1">
      <c r="A906" s="196"/>
      <c r="B906" s="196"/>
      <c r="C906" s="196"/>
      <c r="D906" s="196"/>
      <c r="E906" s="196"/>
      <c r="F906" s="196"/>
      <c r="G906" s="196"/>
      <c r="H906" s="196"/>
      <c r="I906" s="196"/>
      <c r="J906" s="196"/>
      <c r="K906" s="196"/>
    </row>
    <row r="907" spans="1:11" ht="15.75" customHeight="1">
      <c r="A907" s="196"/>
      <c r="B907" s="196"/>
      <c r="C907" s="196"/>
      <c r="D907" s="196"/>
      <c r="E907" s="196"/>
      <c r="F907" s="196"/>
      <c r="G907" s="196"/>
      <c r="H907" s="196"/>
      <c r="I907" s="196"/>
      <c r="J907" s="196"/>
      <c r="K907" s="196"/>
    </row>
    <row r="908" spans="1:11" ht="15.75" customHeight="1">
      <c r="A908" s="196"/>
      <c r="B908" s="196"/>
      <c r="C908" s="196"/>
      <c r="D908" s="196"/>
      <c r="E908" s="196"/>
      <c r="F908" s="196"/>
      <c r="G908" s="196"/>
      <c r="H908" s="196"/>
      <c r="I908" s="196"/>
      <c r="J908" s="196"/>
      <c r="K908" s="196"/>
    </row>
    <row r="909" spans="1:11" ht="15.75" customHeight="1">
      <c r="A909" s="196"/>
      <c r="B909" s="196"/>
      <c r="C909" s="196"/>
      <c r="D909" s="196"/>
      <c r="E909" s="196"/>
      <c r="F909" s="196"/>
      <c r="G909" s="196"/>
      <c r="H909" s="196"/>
      <c r="I909" s="196"/>
      <c r="J909" s="196"/>
      <c r="K909" s="196"/>
    </row>
    <row r="910" spans="1:11" ht="15.75" customHeight="1">
      <c r="A910" s="196"/>
      <c r="B910" s="196"/>
      <c r="C910" s="196"/>
      <c r="D910" s="196"/>
      <c r="E910" s="196"/>
      <c r="F910" s="196"/>
      <c r="G910" s="196"/>
      <c r="H910" s="196"/>
      <c r="I910" s="196"/>
      <c r="J910" s="196"/>
      <c r="K910" s="196"/>
    </row>
    <row r="911" spans="1:11" ht="15.75" customHeight="1">
      <c r="A911" s="196"/>
      <c r="B911" s="196"/>
      <c r="C911" s="196"/>
      <c r="D911" s="196"/>
      <c r="E911" s="196"/>
      <c r="F911" s="196"/>
      <c r="G911" s="196"/>
      <c r="H911" s="196"/>
      <c r="I911" s="196"/>
      <c r="J911" s="196"/>
      <c r="K911" s="196"/>
    </row>
    <row r="912" spans="1:11" ht="15.75" customHeight="1">
      <c r="A912" s="196"/>
      <c r="B912" s="196"/>
      <c r="C912" s="196"/>
      <c r="D912" s="196"/>
      <c r="E912" s="196"/>
      <c r="F912" s="196"/>
      <c r="G912" s="196"/>
      <c r="H912" s="196"/>
      <c r="I912" s="196"/>
      <c r="J912" s="196"/>
      <c r="K912" s="196"/>
    </row>
    <row r="913" spans="1:11" ht="15.75" customHeight="1">
      <c r="A913" s="196"/>
      <c r="B913" s="196"/>
      <c r="C913" s="196"/>
      <c r="D913" s="196"/>
      <c r="E913" s="196"/>
      <c r="F913" s="196"/>
      <c r="G913" s="196"/>
      <c r="H913" s="196"/>
      <c r="I913" s="196"/>
      <c r="J913" s="196"/>
      <c r="K913" s="196"/>
    </row>
    <row r="914" spans="1:11" ht="15.75" customHeight="1">
      <c r="A914" s="196"/>
      <c r="B914" s="196"/>
      <c r="C914" s="196"/>
      <c r="D914" s="196"/>
      <c r="E914" s="196"/>
      <c r="F914" s="196"/>
      <c r="G914" s="196"/>
      <c r="H914" s="196"/>
      <c r="I914" s="196"/>
      <c r="J914" s="196"/>
      <c r="K914" s="196"/>
    </row>
    <row r="915" spans="1:11" ht="15.75" customHeight="1">
      <c r="A915" s="196"/>
      <c r="B915" s="196"/>
      <c r="C915" s="196"/>
      <c r="D915" s="196"/>
      <c r="E915" s="196"/>
      <c r="F915" s="196"/>
      <c r="G915" s="196"/>
      <c r="H915" s="196"/>
      <c r="I915" s="196"/>
      <c r="J915" s="196"/>
      <c r="K915" s="196"/>
    </row>
    <row r="916" spans="1:11" ht="15.75" customHeight="1">
      <c r="A916" s="196"/>
      <c r="B916" s="196"/>
      <c r="C916" s="196"/>
      <c r="D916" s="196"/>
      <c r="E916" s="196"/>
      <c r="F916" s="196"/>
      <c r="G916" s="196"/>
      <c r="H916" s="196"/>
      <c r="I916" s="196"/>
      <c r="J916" s="196"/>
      <c r="K916" s="196"/>
    </row>
    <row r="917" spans="1:11" ht="15.75" customHeight="1">
      <c r="A917" s="196"/>
      <c r="B917" s="196"/>
      <c r="C917" s="196"/>
      <c r="D917" s="196"/>
      <c r="E917" s="196"/>
      <c r="F917" s="196"/>
      <c r="G917" s="196"/>
      <c r="H917" s="196"/>
      <c r="I917" s="196"/>
      <c r="J917" s="196"/>
      <c r="K917" s="196"/>
    </row>
    <row r="918" spans="1:11" ht="15.75" customHeight="1">
      <c r="A918" s="196"/>
      <c r="B918" s="196"/>
      <c r="C918" s="196"/>
      <c r="D918" s="196"/>
      <c r="E918" s="196"/>
      <c r="F918" s="196"/>
      <c r="G918" s="196"/>
      <c r="H918" s="196"/>
      <c r="I918" s="196"/>
      <c r="J918" s="196"/>
      <c r="K918" s="196"/>
    </row>
    <row r="919" spans="1:11" ht="15.75" customHeight="1">
      <c r="A919" s="196"/>
      <c r="B919" s="196"/>
      <c r="C919" s="196"/>
      <c r="D919" s="196"/>
      <c r="E919" s="196"/>
      <c r="F919" s="196"/>
      <c r="G919" s="196"/>
      <c r="H919" s="196"/>
      <c r="I919" s="196"/>
      <c r="J919" s="196"/>
      <c r="K919" s="196"/>
    </row>
    <row r="920" spans="1:11" ht="15.75" customHeight="1">
      <c r="A920" s="196"/>
      <c r="B920" s="196"/>
      <c r="C920" s="196"/>
      <c r="D920" s="196"/>
      <c r="E920" s="196"/>
      <c r="F920" s="196"/>
      <c r="G920" s="196"/>
      <c r="H920" s="196"/>
      <c r="I920" s="196"/>
      <c r="J920" s="196"/>
      <c r="K920" s="196"/>
    </row>
    <row r="921" spans="1:11" ht="15.75" customHeight="1">
      <c r="A921" s="196"/>
      <c r="B921" s="196"/>
      <c r="C921" s="196"/>
      <c r="D921" s="196"/>
      <c r="E921" s="196"/>
      <c r="F921" s="196"/>
      <c r="G921" s="196"/>
      <c r="H921" s="196"/>
      <c r="I921" s="196"/>
      <c r="J921" s="196"/>
      <c r="K921" s="196"/>
    </row>
    <row r="922" spans="1:11" ht="15.75" customHeight="1">
      <c r="A922" s="196"/>
      <c r="B922" s="196"/>
      <c r="C922" s="196"/>
      <c r="D922" s="196"/>
      <c r="E922" s="196"/>
      <c r="F922" s="196"/>
      <c r="G922" s="196"/>
      <c r="H922" s="196"/>
      <c r="I922" s="196"/>
      <c r="J922" s="196"/>
      <c r="K922" s="196"/>
    </row>
    <row r="923" spans="1:11" ht="15.75" customHeight="1">
      <c r="A923" s="196"/>
      <c r="B923" s="196"/>
      <c r="C923" s="196"/>
      <c r="D923" s="196"/>
      <c r="E923" s="196"/>
      <c r="F923" s="196"/>
      <c r="G923" s="196"/>
      <c r="H923" s="196"/>
      <c r="I923" s="196"/>
      <c r="J923" s="196"/>
      <c r="K923" s="196"/>
    </row>
    <row r="924" spans="1:11" ht="15.75" customHeight="1">
      <c r="A924" s="196"/>
      <c r="B924" s="196"/>
      <c r="C924" s="196"/>
      <c r="D924" s="196"/>
      <c r="E924" s="196"/>
      <c r="F924" s="196"/>
      <c r="G924" s="196"/>
      <c r="H924" s="196"/>
      <c r="I924" s="196"/>
      <c r="J924" s="196"/>
      <c r="K924" s="196"/>
    </row>
    <row r="925" spans="1:11" ht="15.75" customHeight="1">
      <c r="A925" s="196"/>
      <c r="B925" s="196"/>
      <c r="C925" s="196"/>
      <c r="D925" s="196"/>
      <c r="E925" s="196"/>
      <c r="F925" s="196"/>
      <c r="G925" s="196"/>
      <c r="H925" s="196"/>
      <c r="I925" s="196"/>
      <c r="J925" s="196"/>
      <c r="K925" s="196"/>
    </row>
    <row r="926" spans="1:11" ht="15.75" customHeight="1">
      <c r="A926" s="196"/>
      <c r="B926" s="196"/>
      <c r="C926" s="196"/>
      <c r="D926" s="196"/>
      <c r="E926" s="196"/>
      <c r="F926" s="196"/>
      <c r="G926" s="196"/>
      <c r="H926" s="196"/>
      <c r="I926" s="196"/>
      <c r="J926" s="196"/>
      <c r="K926" s="196"/>
    </row>
    <row r="927" spans="1:11" ht="15.75" customHeight="1">
      <c r="A927" s="196"/>
      <c r="B927" s="196"/>
      <c r="C927" s="196"/>
      <c r="D927" s="196"/>
      <c r="E927" s="196"/>
      <c r="F927" s="196"/>
      <c r="G927" s="196"/>
      <c r="H927" s="196"/>
      <c r="I927" s="196"/>
      <c r="J927" s="196"/>
      <c r="K927" s="196"/>
    </row>
    <row r="928" spans="1:11" ht="15.75" customHeight="1">
      <c r="A928" s="196"/>
      <c r="B928" s="196"/>
      <c r="C928" s="196"/>
      <c r="D928" s="196"/>
      <c r="E928" s="196"/>
      <c r="F928" s="196"/>
      <c r="G928" s="196"/>
      <c r="H928" s="196"/>
      <c r="I928" s="196"/>
      <c r="J928" s="196"/>
      <c r="K928" s="196"/>
    </row>
    <row r="929" spans="1:11" ht="15.75" customHeight="1">
      <c r="A929" s="196"/>
      <c r="B929" s="196"/>
      <c r="C929" s="196"/>
      <c r="D929" s="196"/>
      <c r="E929" s="196"/>
      <c r="F929" s="196"/>
      <c r="G929" s="196"/>
      <c r="H929" s="196"/>
      <c r="I929" s="196"/>
      <c r="J929" s="196"/>
      <c r="K929" s="196"/>
    </row>
    <row r="930" spans="1:11" ht="15.75" customHeight="1">
      <c r="A930" s="196"/>
      <c r="B930" s="196"/>
      <c r="C930" s="196"/>
      <c r="D930" s="196"/>
      <c r="E930" s="196"/>
      <c r="F930" s="196"/>
      <c r="G930" s="196"/>
      <c r="H930" s="196"/>
      <c r="I930" s="196"/>
      <c r="J930" s="196"/>
      <c r="K930" s="196"/>
    </row>
    <row r="931" spans="1:11" ht="15.75" customHeight="1">
      <c r="A931" s="196"/>
      <c r="B931" s="196"/>
      <c r="C931" s="196"/>
      <c r="D931" s="196"/>
      <c r="E931" s="196"/>
      <c r="F931" s="196"/>
      <c r="G931" s="196"/>
      <c r="H931" s="196"/>
      <c r="I931" s="196"/>
      <c r="J931" s="196"/>
      <c r="K931" s="196"/>
    </row>
    <row r="932" spans="1:11" ht="15.75" customHeight="1">
      <c r="A932" s="196"/>
      <c r="B932" s="196"/>
      <c r="C932" s="196"/>
      <c r="D932" s="196"/>
      <c r="E932" s="196"/>
      <c r="F932" s="196"/>
      <c r="G932" s="196"/>
      <c r="H932" s="196"/>
      <c r="I932" s="196"/>
      <c r="J932" s="196"/>
      <c r="K932" s="196"/>
    </row>
    <row r="933" spans="1:11" ht="15.75" customHeight="1">
      <c r="A933" s="196"/>
      <c r="B933" s="196"/>
      <c r="C933" s="196"/>
      <c r="D933" s="196"/>
      <c r="E933" s="196"/>
      <c r="F933" s="196"/>
      <c r="G933" s="196"/>
      <c r="H933" s="196"/>
      <c r="I933" s="196"/>
      <c r="J933" s="196"/>
      <c r="K933" s="196"/>
    </row>
    <row r="934" spans="1:11" ht="15.75" customHeight="1">
      <c r="A934" s="196"/>
      <c r="B934" s="196"/>
      <c r="C934" s="196"/>
      <c r="D934" s="196"/>
      <c r="E934" s="196"/>
      <c r="F934" s="196"/>
      <c r="G934" s="196"/>
      <c r="H934" s="196"/>
      <c r="I934" s="196"/>
      <c r="J934" s="196"/>
      <c r="K934" s="196"/>
    </row>
    <row r="935" spans="1:11" ht="15.75" customHeight="1">
      <c r="A935" s="196"/>
      <c r="B935" s="196"/>
      <c r="C935" s="196"/>
      <c r="D935" s="196"/>
      <c r="E935" s="196"/>
      <c r="F935" s="196"/>
      <c r="G935" s="196"/>
      <c r="H935" s="196"/>
      <c r="I935" s="196"/>
      <c r="J935" s="196"/>
      <c r="K935" s="196"/>
    </row>
    <row r="936" spans="1:11" ht="15.75" customHeight="1">
      <c r="A936" s="196"/>
      <c r="B936" s="196"/>
      <c r="C936" s="196"/>
      <c r="D936" s="196"/>
      <c r="E936" s="196"/>
      <c r="F936" s="196"/>
      <c r="G936" s="196"/>
      <c r="H936" s="196"/>
      <c r="I936" s="196"/>
      <c r="J936" s="196"/>
      <c r="K936" s="196"/>
    </row>
    <row r="937" spans="1:11" ht="15.75" customHeight="1">
      <c r="A937" s="196"/>
      <c r="B937" s="196"/>
      <c r="C937" s="196"/>
      <c r="D937" s="196"/>
      <c r="E937" s="196"/>
      <c r="F937" s="196"/>
      <c r="G937" s="196"/>
      <c r="H937" s="196"/>
      <c r="I937" s="196"/>
      <c r="J937" s="196"/>
      <c r="K937" s="196"/>
    </row>
    <row r="938" spans="1:11" ht="15.75" customHeight="1">
      <c r="A938" s="196"/>
      <c r="B938" s="196"/>
      <c r="C938" s="196"/>
      <c r="D938" s="196"/>
      <c r="E938" s="196"/>
      <c r="F938" s="196"/>
      <c r="G938" s="196"/>
      <c r="H938" s="196"/>
      <c r="I938" s="196"/>
      <c r="J938" s="196"/>
      <c r="K938" s="196"/>
    </row>
    <row r="939" spans="1:11" ht="15.75" customHeight="1">
      <c r="A939" s="196"/>
      <c r="B939" s="196"/>
      <c r="C939" s="196"/>
      <c r="D939" s="196"/>
      <c r="E939" s="196"/>
      <c r="F939" s="196"/>
      <c r="G939" s="196"/>
      <c r="H939" s="196"/>
      <c r="I939" s="196"/>
      <c r="J939" s="196"/>
      <c r="K939" s="196"/>
    </row>
    <row r="940" spans="1:11" ht="15.75" customHeight="1">
      <c r="A940" s="196"/>
      <c r="B940" s="196"/>
      <c r="C940" s="196"/>
      <c r="D940" s="196"/>
      <c r="E940" s="196"/>
      <c r="F940" s="196"/>
      <c r="G940" s="196"/>
      <c r="H940" s="196"/>
      <c r="I940" s="196"/>
      <c r="J940" s="196"/>
      <c r="K940" s="196"/>
    </row>
    <row r="941" spans="1:11" ht="15.75" customHeight="1">
      <c r="A941" s="196"/>
      <c r="B941" s="196"/>
      <c r="C941" s="196"/>
      <c r="D941" s="196"/>
      <c r="E941" s="196"/>
      <c r="F941" s="196"/>
      <c r="G941" s="196"/>
      <c r="H941" s="196"/>
      <c r="I941" s="196"/>
      <c r="J941" s="196"/>
      <c r="K941" s="196"/>
    </row>
    <row r="942" spans="1:11" ht="15.75" customHeight="1">
      <c r="A942" s="196"/>
      <c r="B942" s="196"/>
      <c r="C942" s="196"/>
      <c r="D942" s="196"/>
      <c r="E942" s="196"/>
      <c r="F942" s="196"/>
      <c r="G942" s="196"/>
      <c r="H942" s="196"/>
      <c r="I942" s="196"/>
      <c r="J942" s="196"/>
      <c r="K942" s="196"/>
    </row>
    <row r="943" spans="1:11" ht="15.75" customHeight="1">
      <c r="A943" s="196"/>
      <c r="B943" s="196"/>
      <c r="C943" s="196"/>
      <c r="D943" s="196"/>
      <c r="E943" s="196"/>
      <c r="F943" s="196"/>
      <c r="G943" s="196"/>
      <c r="H943" s="196"/>
      <c r="I943" s="196"/>
      <c r="J943" s="196"/>
      <c r="K943" s="196"/>
    </row>
    <row r="944" spans="1:11" ht="15.75" customHeight="1">
      <c r="A944" s="196"/>
      <c r="B944" s="196"/>
      <c r="C944" s="196"/>
      <c r="D944" s="196"/>
      <c r="E944" s="196"/>
      <c r="F944" s="196"/>
      <c r="G944" s="196"/>
      <c r="H944" s="196"/>
      <c r="I944" s="196"/>
      <c r="J944" s="196"/>
      <c r="K944" s="196"/>
    </row>
    <row r="945" spans="1:11" ht="15.75" customHeight="1">
      <c r="A945" s="196"/>
      <c r="B945" s="196"/>
      <c r="C945" s="196"/>
      <c r="D945" s="196"/>
      <c r="E945" s="196"/>
      <c r="F945" s="196"/>
      <c r="G945" s="196"/>
      <c r="H945" s="196"/>
      <c r="I945" s="196"/>
      <c r="J945" s="196"/>
      <c r="K945" s="196"/>
    </row>
    <row r="946" spans="1:11" ht="15.75" customHeight="1">
      <c r="A946" s="196"/>
      <c r="B946" s="196"/>
      <c r="C946" s="196"/>
      <c r="D946" s="196"/>
      <c r="E946" s="196"/>
      <c r="F946" s="196"/>
      <c r="G946" s="196"/>
      <c r="H946" s="196"/>
      <c r="I946" s="196"/>
      <c r="J946" s="196"/>
      <c r="K946" s="196"/>
    </row>
    <row r="947" spans="1:11" ht="15.75" customHeight="1">
      <c r="A947" s="196"/>
      <c r="B947" s="196"/>
      <c r="C947" s="196"/>
      <c r="D947" s="196"/>
      <c r="E947" s="196"/>
      <c r="F947" s="196"/>
      <c r="G947" s="196"/>
      <c r="H947" s="196"/>
      <c r="I947" s="196"/>
      <c r="J947" s="196"/>
      <c r="K947" s="196"/>
    </row>
    <row r="948" spans="1:11" ht="15.75" customHeight="1">
      <c r="A948" s="196"/>
      <c r="B948" s="196"/>
      <c r="C948" s="196"/>
      <c r="D948" s="196"/>
      <c r="E948" s="196"/>
      <c r="F948" s="196"/>
      <c r="G948" s="196"/>
      <c r="H948" s="196"/>
      <c r="I948" s="196"/>
      <c r="J948" s="196"/>
      <c r="K948" s="196"/>
    </row>
    <row r="949" spans="1:11" ht="15.75" customHeight="1">
      <c r="A949" s="196"/>
      <c r="B949" s="196"/>
      <c r="C949" s="196"/>
      <c r="D949" s="196"/>
      <c r="E949" s="196"/>
      <c r="F949" s="196"/>
      <c r="G949" s="196"/>
      <c r="H949" s="196"/>
      <c r="I949" s="196"/>
      <c r="J949" s="196"/>
      <c r="K949" s="196"/>
    </row>
    <row r="950" spans="1:11" ht="15.75" customHeight="1">
      <c r="A950" s="196"/>
      <c r="B950" s="196"/>
      <c r="C950" s="196"/>
      <c r="D950" s="196"/>
      <c r="E950" s="196"/>
      <c r="F950" s="196"/>
      <c r="G950" s="196"/>
      <c r="H950" s="196"/>
      <c r="I950" s="196"/>
      <c r="J950" s="196"/>
      <c r="K950" s="196"/>
    </row>
    <row r="951" spans="1:11" ht="15.75" customHeight="1">
      <c r="A951" s="196"/>
      <c r="B951" s="196"/>
      <c r="C951" s="196"/>
      <c r="D951" s="196"/>
      <c r="E951" s="196"/>
      <c r="F951" s="196"/>
      <c r="G951" s="196"/>
      <c r="H951" s="196"/>
      <c r="I951" s="196"/>
      <c r="J951" s="196"/>
      <c r="K951" s="196"/>
    </row>
    <row r="952" spans="1:11" ht="15.75" customHeight="1">
      <c r="A952" s="196"/>
      <c r="B952" s="196"/>
      <c r="C952" s="196"/>
      <c r="D952" s="196"/>
      <c r="E952" s="196"/>
      <c r="F952" s="196"/>
      <c r="G952" s="196"/>
      <c r="H952" s="196"/>
      <c r="I952" s="196"/>
      <c r="J952" s="196"/>
      <c r="K952" s="196"/>
    </row>
    <row r="953" spans="1:11" ht="15.75" customHeight="1">
      <c r="A953" s="196"/>
      <c r="B953" s="196"/>
      <c r="C953" s="196"/>
      <c r="D953" s="196"/>
      <c r="E953" s="196"/>
      <c r="F953" s="196"/>
      <c r="G953" s="196"/>
      <c r="H953" s="196"/>
      <c r="I953" s="196"/>
      <c r="J953" s="196"/>
      <c r="K953" s="196"/>
    </row>
    <row r="954" spans="1:11" ht="15.75" customHeight="1">
      <c r="A954" s="196"/>
      <c r="B954" s="196"/>
      <c r="C954" s="196"/>
      <c r="D954" s="196"/>
      <c r="E954" s="196"/>
      <c r="F954" s="196"/>
      <c r="G954" s="196"/>
      <c r="H954" s="196"/>
      <c r="I954" s="196"/>
      <c r="J954" s="196"/>
      <c r="K954" s="196"/>
    </row>
    <row r="955" spans="1:11" ht="15.75" customHeight="1">
      <c r="A955" s="196"/>
      <c r="B955" s="196"/>
      <c r="C955" s="196"/>
      <c r="D955" s="196"/>
      <c r="E955" s="196"/>
      <c r="F955" s="196"/>
      <c r="G955" s="196"/>
      <c r="H955" s="196"/>
      <c r="I955" s="196"/>
      <c r="J955" s="196"/>
      <c r="K955" s="196"/>
    </row>
    <row r="956" spans="1:11" ht="15.75" customHeight="1">
      <c r="A956" s="196"/>
      <c r="B956" s="196"/>
      <c r="C956" s="196"/>
      <c r="D956" s="196"/>
      <c r="E956" s="196"/>
      <c r="F956" s="196"/>
      <c r="G956" s="196"/>
      <c r="H956" s="196"/>
      <c r="I956" s="196"/>
      <c r="J956" s="196"/>
      <c r="K956" s="196"/>
    </row>
    <row r="957" spans="1:11" ht="15.75" customHeight="1">
      <c r="A957" s="196"/>
      <c r="B957" s="196"/>
      <c r="C957" s="196"/>
      <c r="D957" s="196"/>
      <c r="E957" s="196"/>
      <c r="F957" s="196"/>
      <c r="G957" s="196"/>
      <c r="H957" s="196"/>
      <c r="I957" s="196"/>
      <c r="J957" s="196"/>
      <c r="K957" s="196"/>
    </row>
    <row r="958" spans="1:11" ht="15.75" customHeight="1">
      <c r="A958" s="196"/>
      <c r="B958" s="196"/>
      <c r="C958" s="196"/>
      <c r="D958" s="196"/>
      <c r="E958" s="196"/>
      <c r="F958" s="196"/>
      <c r="G958" s="196"/>
      <c r="H958" s="196"/>
      <c r="I958" s="196"/>
      <c r="J958" s="196"/>
      <c r="K958" s="196"/>
    </row>
    <row r="959" spans="1:11" ht="15.75" customHeight="1">
      <c r="A959" s="196"/>
      <c r="B959" s="196"/>
      <c r="C959" s="196"/>
      <c r="D959" s="196"/>
      <c r="E959" s="196"/>
      <c r="F959" s="196"/>
      <c r="G959" s="196"/>
      <c r="H959" s="196"/>
      <c r="I959" s="196"/>
      <c r="J959" s="196"/>
      <c r="K959" s="196"/>
    </row>
    <row r="960" spans="1:11" ht="15.75" customHeight="1">
      <c r="A960" s="196"/>
      <c r="B960" s="196"/>
      <c r="C960" s="196"/>
      <c r="D960" s="196"/>
      <c r="E960" s="196"/>
      <c r="F960" s="196"/>
      <c r="G960" s="196"/>
      <c r="H960" s="196"/>
      <c r="I960" s="196"/>
      <c r="J960" s="196"/>
      <c r="K960" s="196"/>
    </row>
    <row r="961" spans="1:11" ht="15.75" customHeight="1">
      <c r="A961" s="196"/>
      <c r="B961" s="196"/>
      <c r="C961" s="196"/>
      <c r="D961" s="196"/>
      <c r="E961" s="196"/>
      <c r="F961" s="196"/>
      <c r="G961" s="196"/>
      <c r="H961" s="196"/>
      <c r="I961" s="196"/>
      <c r="J961" s="196"/>
      <c r="K961" s="196"/>
    </row>
    <row r="962" spans="1:11" ht="15.75" customHeight="1">
      <c r="A962" s="196"/>
      <c r="B962" s="196"/>
      <c r="C962" s="196"/>
      <c r="D962" s="196"/>
      <c r="E962" s="196"/>
      <c r="F962" s="196"/>
      <c r="G962" s="196"/>
      <c r="H962" s="196"/>
      <c r="I962" s="196"/>
      <c r="J962" s="196"/>
      <c r="K962" s="196"/>
    </row>
    <row r="963" spans="1:11" ht="15.75" customHeight="1">
      <c r="A963" s="196"/>
      <c r="B963" s="196"/>
      <c r="C963" s="196"/>
      <c r="D963" s="196"/>
      <c r="E963" s="196"/>
      <c r="F963" s="196"/>
      <c r="G963" s="196"/>
      <c r="H963" s="196"/>
      <c r="I963" s="196"/>
      <c r="J963" s="196"/>
      <c r="K963" s="196"/>
    </row>
    <row r="964" spans="1:11" ht="15.75" customHeight="1">
      <c r="A964" s="196"/>
      <c r="B964" s="196"/>
      <c r="C964" s="196"/>
      <c r="D964" s="196"/>
      <c r="E964" s="196"/>
      <c r="F964" s="196"/>
      <c r="G964" s="196"/>
      <c r="H964" s="196"/>
      <c r="I964" s="196"/>
      <c r="J964" s="196"/>
      <c r="K964" s="196"/>
    </row>
    <row r="965" spans="1:11" ht="15.75" customHeight="1">
      <c r="A965" s="196"/>
      <c r="B965" s="196"/>
      <c r="C965" s="196"/>
      <c r="D965" s="196"/>
      <c r="E965" s="196"/>
      <c r="F965" s="196"/>
      <c r="G965" s="196"/>
      <c r="H965" s="196"/>
      <c r="I965" s="196"/>
      <c r="J965" s="196"/>
      <c r="K965" s="196"/>
    </row>
    <row r="966" spans="1:11" ht="15.75" customHeight="1">
      <c r="A966" s="196"/>
      <c r="B966" s="196"/>
      <c r="C966" s="196"/>
      <c r="D966" s="196"/>
      <c r="E966" s="196"/>
      <c r="F966" s="196"/>
      <c r="G966" s="196"/>
      <c r="H966" s="196"/>
      <c r="I966" s="196"/>
      <c r="J966" s="196"/>
      <c r="K966" s="196"/>
    </row>
    <row r="967" spans="1:11" ht="15.75" customHeight="1">
      <c r="A967" s="196"/>
      <c r="B967" s="196"/>
      <c r="C967" s="196"/>
      <c r="D967" s="196"/>
      <c r="E967" s="196"/>
      <c r="F967" s="196"/>
      <c r="G967" s="196"/>
      <c r="H967" s="196"/>
      <c r="I967" s="196"/>
      <c r="J967" s="196"/>
      <c r="K967" s="196"/>
    </row>
    <row r="968" spans="1:11" ht="15.75" customHeight="1">
      <c r="A968" s="196"/>
      <c r="B968" s="196"/>
      <c r="C968" s="196"/>
      <c r="D968" s="196"/>
      <c r="E968" s="196"/>
      <c r="F968" s="196"/>
      <c r="G968" s="196"/>
      <c r="H968" s="196"/>
      <c r="I968" s="196"/>
      <c r="J968" s="196"/>
      <c r="K968" s="196"/>
    </row>
    <row r="969" spans="1:11" ht="15.75" customHeight="1">
      <c r="A969" s="196"/>
      <c r="B969" s="196"/>
      <c r="C969" s="196"/>
      <c r="D969" s="196"/>
      <c r="E969" s="196"/>
      <c r="F969" s="196"/>
      <c r="G969" s="196"/>
      <c r="H969" s="196"/>
      <c r="I969" s="196"/>
      <c r="J969" s="196"/>
      <c r="K969" s="196"/>
    </row>
    <row r="970" spans="1:11" ht="15.75" customHeight="1">
      <c r="A970" s="196"/>
      <c r="B970" s="196"/>
      <c r="C970" s="196"/>
      <c r="D970" s="196"/>
      <c r="E970" s="196"/>
      <c r="F970" s="196"/>
      <c r="G970" s="196"/>
      <c r="H970" s="196"/>
      <c r="I970" s="196"/>
      <c r="J970" s="196"/>
      <c r="K970" s="196"/>
    </row>
    <row r="971" spans="1:11" ht="15.75" customHeight="1">
      <c r="A971" s="196"/>
      <c r="B971" s="196"/>
      <c r="C971" s="196"/>
      <c r="D971" s="196"/>
      <c r="E971" s="196"/>
      <c r="F971" s="196"/>
      <c r="G971" s="196"/>
      <c r="H971" s="196"/>
      <c r="I971" s="196"/>
      <c r="J971" s="196"/>
      <c r="K971" s="196"/>
    </row>
    <row r="972" spans="1:11" ht="15.75" customHeight="1">
      <c r="A972" s="196"/>
      <c r="B972" s="196"/>
      <c r="C972" s="196"/>
      <c r="D972" s="196"/>
      <c r="E972" s="196"/>
      <c r="F972" s="196"/>
      <c r="G972" s="196"/>
      <c r="H972" s="196"/>
      <c r="I972" s="196"/>
      <c r="J972" s="196"/>
      <c r="K972" s="196"/>
    </row>
    <row r="973" spans="1:11" ht="15.75" customHeight="1">
      <c r="A973" s="196"/>
      <c r="B973" s="196"/>
      <c r="C973" s="196"/>
      <c r="D973" s="196"/>
      <c r="E973" s="196"/>
      <c r="F973" s="196"/>
      <c r="G973" s="196"/>
      <c r="H973" s="196"/>
      <c r="I973" s="196"/>
      <c r="J973" s="196"/>
      <c r="K973" s="196"/>
    </row>
    <row r="974" spans="1:11" ht="15.75" customHeight="1">
      <c r="A974" s="196"/>
      <c r="B974" s="196"/>
      <c r="C974" s="196"/>
      <c r="D974" s="196"/>
      <c r="E974" s="196"/>
      <c r="F974" s="196"/>
      <c r="G974" s="196"/>
      <c r="H974" s="196"/>
      <c r="I974" s="196"/>
      <c r="J974" s="196"/>
      <c r="K974" s="196"/>
    </row>
    <row r="975" spans="1:11" ht="15.75" customHeight="1">
      <c r="A975" s="196"/>
      <c r="B975" s="196"/>
      <c r="C975" s="196"/>
      <c r="D975" s="196"/>
      <c r="E975" s="196"/>
      <c r="F975" s="196"/>
      <c r="G975" s="196"/>
      <c r="H975" s="196"/>
      <c r="I975" s="196"/>
      <c r="J975" s="196"/>
      <c r="K975" s="196"/>
    </row>
    <row r="976" spans="1:11" ht="15.75" customHeight="1">
      <c r="A976" s="196"/>
      <c r="B976" s="196"/>
      <c r="C976" s="196"/>
      <c r="D976" s="196"/>
      <c r="E976" s="196"/>
      <c r="F976" s="196"/>
      <c r="G976" s="196"/>
      <c r="H976" s="196"/>
      <c r="I976" s="196"/>
      <c r="J976" s="196"/>
      <c r="K976" s="196"/>
    </row>
    <row r="977" spans="1:11" ht="15.75" customHeight="1">
      <c r="A977" s="196"/>
      <c r="B977" s="196"/>
      <c r="C977" s="196"/>
      <c r="D977" s="196"/>
      <c r="E977" s="196"/>
      <c r="F977" s="196"/>
      <c r="G977" s="196"/>
      <c r="H977" s="196"/>
      <c r="I977" s="196"/>
      <c r="J977" s="196"/>
      <c r="K977" s="196"/>
    </row>
    <row r="978" spans="1:11" ht="15.75" customHeight="1">
      <c r="A978" s="196"/>
      <c r="B978" s="196"/>
      <c r="C978" s="196"/>
      <c r="D978" s="196"/>
      <c r="E978" s="196"/>
      <c r="F978" s="196"/>
      <c r="G978" s="196"/>
      <c r="H978" s="196"/>
      <c r="I978" s="196"/>
      <c r="J978" s="196"/>
      <c r="K978" s="196"/>
    </row>
    <row r="979" spans="1:11" ht="15.75" customHeight="1">
      <c r="A979" s="196"/>
      <c r="B979" s="196"/>
      <c r="C979" s="196"/>
      <c r="D979" s="196"/>
      <c r="E979" s="196"/>
      <c r="F979" s="196"/>
      <c r="G979" s="196"/>
      <c r="H979" s="196"/>
      <c r="I979" s="196"/>
      <c r="J979" s="196"/>
      <c r="K979" s="196"/>
    </row>
    <row r="980" spans="1:11" ht="15.75" customHeight="1">
      <c r="A980" s="196"/>
      <c r="B980" s="196"/>
      <c r="C980" s="196"/>
      <c r="D980" s="196"/>
      <c r="E980" s="196"/>
      <c r="F980" s="196"/>
      <c r="G980" s="196"/>
      <c r="H980" s="196"/>
      <c r="I980" s="196"/>
      <c r="J980" s="196"/>
      <c r="K980" s="196"/>
    </row>
    <row r="981" spans="1:11" ht="15.75" customHeight="1">
      <c r="A981" s="196"/>
      <c r="B981" s="196"/>
      <c r="C981" s="196"/>
      <c r="D981" s="196"/>
      <c r="E981" s="196"/>
      <c r="F981" s="196"/>
      <c r="G981" s="196"/>
      <c r="H981" s="196"/>
      <c r="I981" s="196"/>
      <c r="J981" s="196"/>
      <c r="K981" s="196"/>
    </row>
    <row r="982" spans="1:11" ht="15.75" customHeight="1">
      <c r="A982" s="196"/>
      <c r="B982" s="196"/>
      <c r="C982" s="196"/>
      <c r="D982" s="196"/>
      <c r="E982" s="196"/>
      <c r="F982" s="196"/>
      <c r="G982" s="196"/>
      <c r="H982" s="196"/>
      <c r="I982" s="196"/>
      <c r="J982" s="196"/>
      <c r="K982" s="196"/>
    </row>
    <row r="983" spans="1:11" ht="15.75" customHeight="1">
      <c r="A983" s="196"/>
      <c r="B983" s="196"/>
      <c r="C983" s="196"/>
      <c r="D983" s="196"/>
      <c r="E983" s="196"/>
      <c r="F983" s="196"/>
      <c r="G983" s="196"/>
      <c r="H983" s="196"/>
      <c r="I983" s="196"/>
      <c r="J983" s="196"/>
      <c r="K983" s="196"/>
    </row>
    <row r="984" spans="1:11" ht="15.75" customHeight="1">
      <c r="A984" s="196"/>
      <c r="B984" s="196"/>
      <c r="C984" s="196"/>
      <c r="D984" s="196"/>
      <c r="E984" s="196"/>
      <c r="F984" s="196"/>
      <c r="G984" s="196"/>
      <c r="H984" s="196"/>
      <c r="I984" s="196"/>
      <c r="J984" s="196"/>
      <c r="K984" s="196"/>
    </row>
    <row r="985" spans="1:11" ht="15.75" customHeight="1">
      <c r="A985" s="196"/>
      <c r="B985" s="196"/>
      <c r="C985" s="196"/>
      <c r="D985" s="196"/>
      <c r="E985" s="196"/>
      <c r="F985" s="196"/>
      <c r="G985" s="196"/>
      <c r="H985" s="196"/>
      <c r="I985" s="196"/>
      <c r="J985" s="196"/>
      <c r="K985" s="196"/>
    </row>
    <row r="986" spans="1:11" ht="15.75" customHeight="1">
      <c r="A986" s="196"/>
      <c r="B986" s="196"/>
      <c r="C986" s="196"/>
      <c r="D986" s="196"/>
      <c r="E986" s="196"/>
      <c r="F986" s="196"/>
      <c r="G986" s="196"/>
      <c r="H986" s="196"/>
      <c r="I986" s="196"/>
      <c r="J986" s="196"/>
      <c r="K986" s="196"/>
    </row>
    <row r="987" spans="1:11" ht="15.75" customHeight="1">
      <c r="A987" s="196"/>
      <c r="B987" s="196"/>
      <c r="C987" s="196"/>
      <c r="D987" s="196"/>
      <c r="E987" s="196"/>
      <c r="F987" s="196"/>
      <c r="G987" s="196"/>
      <c r="H987" s="196"/>
      <c r="I987" s="196"/>
      <c r="J987" s="196"/>
      <c r="K987" s="196"/>
    </row>
    <row r="988" spans="1:11" ht="15.75" customHeight="1">
      <c r="A988" s="196"/>
      <c r="B988" s="196"/>
      <c r="C988" s="196"/>
      <c r="D988" s="196"/>
      <c r="E988" s="196"/>
      <c r="F988" s="196"/>
      <c r="G988" s="196"/>
      <c r="H988" s="196"/>
      <c r="I988" s="196"/>
      <c r="J988" s="196"/>
      <c r="K988" s="196"/>
    </row>
    <row r="989" spans="1:11" ht="15.75" customHeight="1">
      <c r="A989" s="196"/>
      <c r="B989" s="196"/>
      <c r="C989" s="196"/>
      <c r="D989" s="196"/>
      <c r="E989" s="196"/>
      <c r="F989" s="196"/>
      <c r="G989" s="196"/>
      <c r="H989" s="196"/>
      <c r="I989" s="196"/>
      <c r="J989" s="196"/>
      <c r="K989" s="196"/>
    </row>
    <row r="990" spans="1:11" ht="15.75" customHeight="1">
      <c r="A990" s="196"/>
      <c r="B990" s="196"/>
      <c r="C990" s="196"/>
      <c r="D990" s="196"/>
      <c r="E990" s="196"/>
      <c r="F990" s="196"/>
      <c r="G990" s="196"/>
      <c r="H990" s="196"/>
      <c r="I990" s="196"/>
      <c r="J990" s="196"/>
      <c r="K990" s="196"/>
    </row>
    <row r="991" spans="1:11" ht="15.75" customHeight="1">
      <c r="A991" s="196"/>
      <c r="B991" s="196"/>
      <c r="C991" s="196"/>
      <c r="D991" s="196"/>
      <c r="E991" s="196"/>
      <c r="F991" s="196"/>
      <c r="G991" s="196"/>
      <c r="H991" s="196"/>
      <c r="I991" s="196"/>
      <c r="J991" s="196"/>
      <c r="K991" s="196"/>
    </row>
    <row r="992" spans="1:11" ht="15.75" customHeight="1">
      <c r="A992" s="196"/>
      <c r="B992" s="196"/>
      <c r="C992" s="196"/>
      <c r="D992" s="196"/>
      <c r="E992" s="196"/>
      <c r="F992" s="196"/>
      <c r="G992" s="196"/>
      <c r="H992" s="196"/>
      <c r="I992" s="196"/>
      <c r="J992" s="196"/>
      <c r="K992" s="196"/>
    </row>
    <row r="993" spans="1:11" ht="15.75" customHeight="1">
      <c r="A993" s="196"/>
      <c r="B993" s="196"/>
      <c r="C993" s="196"/>
      <c r="D993" s="196"/>
      <c r="E993" s="196"/>
      <c r="F993" s="196"/>
      <c r="G993" s="196"/>
      <c r="H993" s="196"/>
      <c r="I993" s="196"/>
      <c r="J993" s="196"/>
      <c r="K993" s="196"/>
    </row>
    <row r="994" spans="1:11" ht="15.75" customHeight="1">
      <c r="A994" s="196"/>
      <c r="B994" s="196"/>
      <c r="C994" s="196"/>
      <c r="D994" s="196"/>
      <c r="E994" s="196"/>
      <c r="F994" s="196"/>
      <c r="G994" s="196"/>
      <c r="H994" s="196"/>
      <c r="I994" s="196"/>
      <c r="J994" s="196"/>
      <c r="K994" s="196"/>
    </row>
    <row r="995" spans="1:11" ht="15.75" customHeight="1">
      <c r="A995" s="196"/>
      <c r="B995" s="196"/>
      <c r="C995" s="196"/>
      <c r="D995" s="196"/>
      <c r="E995" s="196"/>
      <c r="F995" s="196"/>
      <c r="G995" s="196"/>
      <c r="H995" s="196"/>
      <c r="I995" s="196"/>
      <c r="J995" s="196"/>
      <c r="K995" s="196"/>
    </row>
    <row r="996" spans="1:11" ht="15.75" customHeight="1">
      <c r="A996" s="196"/>
      <c r="B996" s="196"/>
      <c r="C996" s="196"/>
      <c r="D996" s="196"/>
      <c r="E996" s="196"/>
      <c r="F996" s="196"/>
      <c r="G996" s="196"/>
      <c r="H996" s="196"/>
      <c r="I996" s="196"/>
      <c r="J996" s="196"/>
      <c r="K996" s="196"/>
    </row>
    <row r="997" spans="1:11" ht="15.75" customHeight="1">
      <c r="A997" s="196"/>
      <c r="B997" s="196"/>
      <c r="C997" s="196"/>
      <c r="D997" s="196"/>
      <c r="E997" s="196"/>
      <c r="F997" s="196"/>
      <c r="G997" s="196"/>
      <c r="H997" s="196"/>
      <c r="I997" s="196"/>
      <c r="J997" s="196"/>
      <c r="K997" s="196"/>
    </row>
    <row r="998" spans="1:11" ht="15.75" customHeight="1">
      <c r="A998" s="196"/>
      <c r="B998" s="196"/>
      <c r="C998" s="196"/>
      <c r="D998" s="196"/>
      <c r="E998" s="196"/>
      <c r="F998" s="196"/>
      <c r="G998" s="196"/>
      <c r="H998" s="196"/>
      <c r="I998" s="196"/>
      <c r="J998" s="196"/>
      <c r="K998" s="196"/>
    </row>
    <row r="999" spans="1:11" ht="15.75" customHeight="1">
      <c r="A999" s="196"/>
      <c r="B999" s="196"/>
      <c r="C999" s="196"/>
      <c r="D999" s="196"/>
      <c r="E999" s="196"/>
      <c r="F999" s="196"/>
      <c r="G999" s="196"/>
      <c r="H999" s="196"/>
      <c r="I999" s="196"/>
      <c r="J999" s="196"/>
      <c r="K999" s="196"/>
    </row>
    <row r="1000" spans="1:11" ht="15.75" customHeight="1">
      <c r="A1000" s="196"/>
      <c r="B1000" s="196"/>
      <c r="C1000" s="196"/>
      <c r="D1000" s="196"/>
      <c r="E1000" s="196"/>
      <c r="F1000" s="196"/>
      <c r="G1000" s="196"/>
      <c r="H1000" s="196"/>
      <c r="I1000" s="196"/>
      <c r="J1000" s="196"/>
      <c r="K1000" s="196"/>
    </row>
  </sheetData>
  <mergeCells count="77">
    <mergeCell ref="C52:J52"/>
    <mergeCell ref="C54:J54"/>
    <mergeCell ref="C75:J75"/>
    <mergeCell ref="C102:J102"/>
    <mergeCell ref="C122:J122"/>
    <mergeCell ref="D67:J67"/>
    <mergeCell ref="D68:J68"/>
    <mergeCell ref="D69:J69"/>
    <mergeCell ref="D70:J70"/>
    <mergeCell ref="C55:J55"/>
    <mergeCell ref="C57:J57"/>
    <mergeCell ref="D58:J58"/>
    <mergeCell ref="D59:J59"/>
    <mergeCell ref="D60:J60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  <mergeCell ref="F23:J23"/>
    <mergeCell ref="C25:J25"/>
    <mergeCell ref="C26:J26"/>
    <mergeCell ref="D27:J27"/>
    <mergeCell ref="D28:J28"/>
    <mergeCell ref="F18:J18"/>
    <mergeCell ref="F19:J19"/>
    <mergeCell ref="F20:J20"/>
    <mergeCell ref="F21:J21"/>
    <mergeCell ref="F22:J22"/>
    <mergeCell ref="D10:J10"/>
    <mergeCell ref="D11:J11"/>
    <mergeCell ref="D15:J15"/>
    <mergeCell ref="D16:J16"/>
    <mergeCell ref="D17:J17"/>
    <mergeCell ref="C3:J3"/>
    <mergeCell ref="C4:J4"/>
    <mergeCell ref="C6:J6"/>
    <mergeCell ref="C7:J7"/>
    <mergeCell ref="C9:J9"/>
    <mergeCell ref="H217:J217"/>
    <mergeCell ref="H202:J202"/>
    <mergeCell ref="H203:J203"/>
    <mergeCell ref="H204:J204"/>
    <mergeCell ref="H205:J205"/>
    <mergeCell ref="H206:J206"/>
    <mergeCell ref="H208:J208"/>
    <mergeCell ref="H209:J209"/>
    <mergeCell ref="H211:J211"/>
    <mergeCell ref="H212:J212"/>
    <mergeCell ref="H214:J214"/>
    <mergeCell ref="H215:J215"/>
    <mergeCell ref="H216:J216"/>
    <mergeCell ref="H210:J210"/>
    <mergeCell ref="C147:J147"/>
    <mergeCell ref="C165:J165"/>
    <mergeCell ref="C199:J199"/>
    <mergeCell ref="H200:J200"/>
    <mergeCell ref="D61:J61"/>
    <mergeCell ref="D62:J62"/>
    <mergeCell ref="D63:J63"/>
    <mergeCell ref="D65:J65"/>
    <mergeCell ref="D66:J66"/>
  </mergeCells>
  <pageMargins left="0.59027779999999996" right="0.59027779999999996" top="0.59027779999999996" bottom="0.5902777999999999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stavby</vt:lpstr>
      <vt:lpstr>SO12 - Gastroprovoz - Mat...</vt:lpstr>
      <vt:lpstr>Pokyny pro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2024-01-15T06:04:07Z</dcterms:created>
  <dcterms:modified xsi:type="dcterms:W3CDTF">2025-02-11T12:03:57Z</dcterms:modified>
</cp:coreProperties>
</file>