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mbeddings/oleObject1.bin" ContentType="application/vnd.openxmlformats-officedocument.oleObject"/>
  <Override PartName="/xl/drawings/drawing11.xml" ContentType="application/vnd.openxmlformats-officedocument.drawing+xml"/>
  <Override PartName="/xl/embeddings/oleObject2.bin" ContentType="application/vnd.openxmlformats-officedocument.oleObject"/>
  <Override PartName="/xl/drawings/drawing12.xml" ContentType="application/vnd.openxmlformats-officedocument.drawing+xml"/>
  <Override PartName="/xl/embeddings/oleObject3.bin" ContentType="application/vnd.openxmlformats-officedocument.oleObject"/>
  <Override PartName="/xl/drawings/drawing13.xml" ContentType="application/vnd.openxmlformats-officedocument.drawing+xml"/>
  <Override PartName="/xl/embeddings/oleObject4.bin" ContentType="application/vnd.openxmlformats-officedocument.oleObject"/>
  <Override PartName="/xl/drawings/drawing1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roman\Disk Google\0_ROK_2019\3143-19-MŠ_Zámecká\B_rozpočty_02\"/>
    </mc:Choice>
  </mc:AlternateContent>
  <xr:revisionPtr revIDLastSave="0" documentId="13_ncr:1_{8695644A-EAE0-4FFD-8B51-4F5D69DA464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03202001 - Bourací práce,..." sheetId="2" r:id="rId2"/>
    <sheet name="03202002 - Stavební část" sheetId="3" r:id="rId3"/>
    <sheet name="03202003 - Nábytek" sheetId="4" r:id="rId4"/>
    <sheet name="001 - Topení" sheetId="5" r:id="rId5"/>
    <sheet name="002 - VZT" sheetId="6" r:id="rId6"/>
    <sheet name="003 - Elektro" sheetId="7" r:id="rId7"/>
    <sheet name="004 - ZTI" sheetId="8" r:id="rId8"/>
    <sheet name="03202005 - VRN" sheetId="9" r:id="rId9"/>
    <sheet name="VV - NÁBYTEK" sheetId="10" r:id="rId10"/>
    <sheet name="VV - VYT" sheetId="11" r:id="rId11"/>
    <sheet name="VV - VZT" sheetId="12" r:id="rId12"/>
    <sheet name="VV - EL" sheetId="13" r:id="rId13"/>
    <sheet name="VV - ZTI" sheetId="14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4" hidden="1">'001 - Topení'!$C$121:$K$125</definedName>
    <definedName name="_xlnm._FilterDatabase" localSheetId="5" hidden="1">'002 - VZT'!$C$121:$K$125</definedName>
    <definedName name="_xlnm._FilterDatabase" localSheetId="6" hidden="1">'003 - Elektro'!$C$121:$K$125</definedName>
    <definedName name="_xlnm._FilterDatabase" localSheetId="7" hidden="1">'004 - ZTI'!$C$121:$K$128</definedName>
    <definedName name="_xlnm._FilterDatabase" localSheetId="1" hidden="1">'03202001 - Bourací práce,...'!$C$123:$K$565</definedName>
    <definedName name="_xlnm._FilterDatabase" localSheetId="2" hidden="1">'03202002 - Stavební část'!$C$127:$K$1112</definedName>
    <definedName name="_xlnm._FilterDatabase" localSheetId="3" hidden="1">'03202003 - Nábytek'!$C$116:$K$119</definedName>
    <definedName name="_xlnm._FilterDatabase" localSheetId="8" hidden="1">'03202005 - VRN'!$C$119:$K$127</definedName>
    <definedName name="cisloobjektu" localSheetId="12">#REF!</definedName>
    <definedName name="cisloobjektu" localSheetId="9">#REF!</definedName>
    <definedName name="cisloobjektu" localSheetId="11">#REF!</definedName>
    <definedName name="cisloobjektu" localSheetId="13">#REF!</definedName>
    <definedName name="cisloobjektu">#REF!</definedName>
    <definedName name="cislostavby" localSheetId="12">#REF!</definedName>
    <definedName name="cislostavby" localSheetId="9">#REF!</definedName>
    <definedName name="cislostavby" localSheetId="11">#REF!</definedName>
    <definedName name="cislostavby" localSheetId="13">#REF!</definedName>
    <definedName name="cislostavby">#REF!</definedName>
    <definedName name="Datum" localSheetId="12">#REF!</definedName>
    <definedName name="Datum" localSheetId="9">#REF!</definedName>
    <definedName name="Datum" localSheetId="11">#REF!</definedName>
    <definedName name="Datum" localSheetId="13">#REF!</definedName>
    <definedName name="Datum">#REF!</definedName>
    <definedName name="Dil" localSheetId="12">#REF!</definedName>
    <definedName name="Dil" localSheetId="9">#REF!</definedName>
    <definedName name="Dil" localSheetId="11">#REF!</definedName>
    <definedName name="Dil" localSheetId="13">#REF!</definedName>
    <definedName name="Dil">#REF!</definedName>
    <definedName name="Dodavka" localSheetId="12">#REF!</definedName>
    <definedName name="Dodavka" localSheetId="9">#REF!</definedName>
    <definedName name="Dodavka" localSheetId="11">#REF!</definedName>
    <definedName name="Dodavka" localSheetId="13">#REF!</definedName>
    <definedName name="Dodavka">#REF!</definedName>
    <definedName name="Dodavka0" localSheetId="12">#REF!</definedName>
    <definedName name="Dodavka0" localSheetId="9">#REF!</definedName>
    <definedName name="Dodavka0" localSheetId="11">#REF!</definedName>
    <definedName name="Dodavka0" localSheetId="13">#REF!</definedName>
    <definedName name="Dodavka0">#REF!</definedName>
    <definedName name="HSV" localSheetId="12">#REF!</definedName>
    <definedName name="HSV" localSheetId="9">#REF!</definedName>
    <definedName name="HSV" localSheetId="11">#REF!</definedName>
    <definedName name="HSV" localSheetId="13">#REF!</definedName>
    <definedName name="HSV">#REF!</definedName>
    <definedName name="HSV0" localSheetId="12">#REF!</definedName>
    <definedName name="HSV0" localSheetId="9">#REF!</definedName>
    <definedName name="HSV0" localSheetId="11">#REF!</definedName>
    <definedName name="HSV0" localSheetId="13">#REF!</definedName>
    <definedName name="HSV0">#REF!</definedName>
    <definedName name="HZS" localSheetId="12">#REF!</definedName>
    <definedName name="HZS" localSheetId="9">#REF!</definedName>
    <definedName name="HZS" localSheetId="11">#REF!</definedName>
    <definedName name="HZS" localSheetId="13">#REF!</definedName>
    <definedName name="HZS">#REF!</definedName>
    <definedName name="HZS0" localSheetId="12">#REF!</definedName>
    <definedName name="HZS0" localSheetId="9">#REF!</definedName>
    <definedName name="HZS0" localSheetId="11">#REF!</definedName>
    <definedName name="HZS0" localSheetId="13">#REF!</definedName>
    <definedName name="HZS0">#REF!</definedName>
    <definedName name="JKSO" localSheetId="12">#REF!</definedName>
    <definedName name="JKSO" localSheetId="9">#REF!</definedName>
    <definedName name="JKSO" localSheetId="11">#REF!</definedName>
    <definedName name="JKSO" localSheetId="13">#REF!</definedName>
    <definedName name="JKSO">#REF!</definedName>
    <definedName name="MJ" localSheetId="12">#REF!</definedName>
    <definedName name="MJ" localSheetId="9">#REF!</definedName>
    <definedName name="MJ" localSheetId="11">#REF!</definedName>
    <definedName name="MJ" localSheetId="13">#REF!</definedName>
    <definedName name="MJ">#REF!</definedName>
    <definedName name="Mont" localSheetId="12">#REF!</definedName>
    <definedName name="Mont" localSheetId="9">#REF!</definedName>
    <definedName name="Mont" localSheetId="11">#REF!</definedName>
    <definedName name="Mont" localSheetId="13">#REF!</definedName>
    <definedName name="Mont">#REF!</definedName>
    <definedName name="Montaz0" localSheetId="12">#REF!</definedName>
    <definedName name="Montaz0" localSheetId="9">#REF!</definedName>
    <definedName name="Montaz0" localSheetId="11">#REF!</definedName>
    <definedName name="Montaz0" localSheetId="13">#REF!</definedName>
    <definedName name="Montaz0">#REF!</definedName>
    <definedName name="NazevDilu" localSheetId="12">#REF!</definedName>
    <definedName name="NazevDilu" localSheetId="9">#REF!</definedName>
    <definedName name="NazevDilu" localSheetId="11">#REF!</definedName>
    <definedName name="NazevDilu" localSheetId="13">#REF!</definedName>
    <definedName name="NazevDilu">#REF!</definedName>
    <definedName name="nazevobjektu" localSheetId="12">#REF!</definedName>
    <definedName name="nazevobjektu" localSheetId="9">#REF!</definedName>
    <definedName name="nazevobjektu" localSheetId="11">#REF!</definedName>
    <definedName name="nazevobjektu" localSheetId="13">#REF!</definedName>
    <definedName name="nazevobjektu">#REF!</definedName>
    <definedName name="nazevstavby" localSheetId="12">#REF!</definedName>
    <definedName name="nazevstavby" localSheetId="9">#REF!</definedName>
    <definedName name="nazevstavby" localSheetId="11">#REF!</definedName>
    <definedName name="nazevstavby" localSheetId="13">#REF!</definedName>
    <definedName name="nazevstavby">#REF!</definedName>
    <definedName name="_xlnm.Print_Titles" localSheetId="4">'001 - Topení'!$121:$121</definedName>
    <definedName name="_xlnm.Print_Titles" localSheetId="5">'002 - VZT'!$121:$121</definedName>
    <definedName name="_xlnm.Print_Titles" localSheetId="6">'003 - Elektro'!$121:$121</definedName>
    <definedName name="_xlnm.Print_Titles" localSheetId="7">'004 - ZTI'!$121:$121</definedName>
    <definedName name="_xlnm.Print_Titles" localSheetId="1">'03202001 - Bourací práce,...'!$123:$123</definedName>
    <definedName name="_xlnm.Print_Titles" localSheetId="2">'03202002 - Stavební část'!$127:$127</definedName>
    <definedName name="_xlnm.Print_Titles" localSheetId="3">'03202003 - Nábytek'!$116:$116</definedName>
    <definedName name="_xlnm.Print_Titles" localSheetId="8">'03202005 - VRN'!$119:$119</definedName>
    <definedName name="_xlnm.Print_Titles" localSheetId="0">'Rekapitulace stavby'!$92:$92</definedName>
    <definedName name="Objednatel" localSheetId="12">#REF!</definedName>
    <definedName name="Objednatel" localSheetId="9">#REF!</definedName>
    <definedName name="Objednatel" localSheetId="11">#REF!</definedName>
    <definedName name="Objednatel" localSheetId="13">#REF!</definedName>
    <definedName name="Objednatel">#REF!</definedName>
    <definedName name="_xlnm.Print_Area" localSheetId="4">'001 - Topení'!$C$4:$J$76,'001 - Topení'!$C$82:$J$101,'001 - Topení'!$C$107:$K$125</definedName>
    <definedName name="_xlnm.Print_Area" localSheetId="5">'002 - VZT'!$C$4:$J$76,'002 - VZT'!$C$82:$J$101,'002 - VZT'!$C$107:$K$125</definedName>
    <definedName name="_xlnm.Print_Area" localSheetId="6">'003 - Elektro'!$C$4:$J$76,'003 - Elektro'!$C$82:$J$101,'003 - Elektro'!$C$107:$K$125</definedName>
    <definedName name="_xlnm.Print_Area" localSheetId="7">'004 - ZTI'!$C$4:$J$76,'004 - ZTI'!$C$82:$J$101,'004 - ZTI'!$C$107:$K$128</definedName>
    <definedName name="_xlnm.Print_Area" localSheetId="1">'03202001 - Bourací práce,...'!$C$4:$J$76,'03202001 - Bourací práce,...'!$C$82:$J$105,'03202001 - Bourací práce,...'!$C$111:$K$565</definedName>
    <definedName name="_xlnm.Print_Area" localSheetId="2">'03202002 - Stavební část'!$C$4:$J$76,'03202002 - Stavební část'!$C$82:$J$109,'03202002 - Stavební část'!$C$115:$K$1112</definedName>
    <definedName name="_xlnm.Print_Area" localSheetId="3">'03202003 - Nábytek'!$C$4:$J$76,'03202003 - Nábytek'!$C$82:$J$98,'03202003 - Nábytek'!$C$104:$K$119</definedName>
    <definedName name="_xlnm.Print_Area" localSheetId="8">'03202005 - VRN'!$C$4:$J$76,'03202005 - VRN'!$C$82:$J$101,'03202005 - VRN'!$C$107:$K$127</definedName>
    <definedName name="_xlnm.Print_Area" localSheetId="0">'Rekapitulace stavby'!$D$4:$AO$76,'Rekapitulace stavby'!$C$82:$AQ$104</definedName>
    <definedName name="_xlnm.Print_Area" localSheetId="12">'VV - EL'!$A$1:$I$181</definedName>
    <definedName name="_xlnm.Print_Area" localSheetId="9">'VV - NÁBYTEK'!$A$1:$I$72</definedName>
    <definedName name="_xlnm.Print_Area" localSheetId="10">'VV - VYT'!$A$1:$I$100</definedName>
    <definedName name="_xlnm.Print_Area" localSheetId="11">'VV - VZT'!$A$1:$I$65</definedName>
    <definedName name="_xlnm.Print_Area" localSheetId="13">'VV - ZTI'!$A$1:$I$490</definedName>
    <definedName name="PocetMJ" localSheetId="12">#REF!</definedName>
    <definedName name="PocetMJ" localSheetId="9">#REF!</definedName>
    <definedName name="PocetMJ" localSheetId="11">#REF!</definedName>
    <definedName name="PocetMJ" localSheetId="13">#REF!</definedName>
    <definedName name="PocetMJ">#REF!</definedName>
    <definedName name="Poznamka" localSheetId="12">#REF!</definedName>
    <definedName name="Poznamka" localSheetId="9">#REF!</definedName>
    <definedName name="Poznamka" localSheetId="11">#REF!</definedName>
    <definedName name="Poznamka" localSheetId="13">#REF!</definedName>
    <definedName name="Poznamka">#REF!</definedName>
    <definedName name="Projektant" localSheetId="12">#REF!</definedName>
    <definedName name="Projektant" localSheetId="9">#REF!</definedName>
    <definedName name="Projektant" localSheetId="11">#REF!</definedName>
    <definedName name="Projektant" localSheetId="13">#REF!</definedName>
    <definedName name="Projektant">#REF!</definedName>
    <definedName name="PSV" localSheetId="12">#REF!</definedName>
    <definedName name="PSV" localSheetId="9">#REF!</definedName>
    <definedName name="PSV" localSheetId="11">#REF!</definedName>
    <definedName name="PSV" localSheetId="13">#REF!</definedName>
    <definedName name="PSV">#REF!</definedName>
    <definedName name="PSV0" localSheetId="12">#REF!</definedName>
    <definedName name="PSV0" localSheetId="9">#REF!</definedName>
    <definedName name="PSV0" localSheetId="11">#REF!</definedName>
    <definedName name="PSV0" localSheetId="13">#REF!</definedName>
    <definedName name="PSV0">#REF!</definedName>
    <definedName name="SloupecCC" localSheetId="12">#REF!</definedName>
    <definedName name="SloupecCC" localSheetId="9">#REF!</definedName>
    <definedName name="SloupecCC" localSheetId="11">#REF!</definedName>
    <definedName name="SloupecCC" localSheetId="13">#REF!</definedName>
    <definedName name="SloupecCC">#REF!</definedName>
    <definedName name="SloupecCisloPol" localSheetId="12">#REF!</definedName>
    <definedName name="SloupecCisloPol" localSheetId="9">#REF!</definedName>
    <definedName name="SloupecCisloPol" localSheetId="11">#REF!</definedName>
    <definedName name="SloupecCisloPol" localSheetId="13">#REF!</definedName>
    <definedName name="SloupecCisloPol">#REF!</definedName>
    <definedName name="SloupecJC" localSheetId="12">#REF!</definedName>
    <definedName name="SloupecJC" localSheetId="9">#REF!</definedName>
    <definedName name="SloupecJC" localSheetId="11">#REF!</definedName>
    <definedName name="SloupecJC" localSheetId="13">#REF!</definedName>
    <definedName name="SloupecJC">#REF!</definedName>
    <definedName name="SloupecMJ" localSheetId="12">#REF!</definedName>
    <definedName name="SloupecMJ" localSheetId="9">#REF!</definedName>
    <definedName name="SloupecMJ" localSheetId="11">#REF!</definedName>
    <definedName name="SloupecMJ" localSheetId="13">#REF!</definedName>
    <definedName name="SloupecMJ">#REF!</definedName>
    <definedName name="SloupecMnozstvi" localSheetId="12">#REF!</definedName>
    <definedName name="SloupecMnozstvi" localSheetId="9">#REF!</definedName>
    <definedName name="SloupecMnozstvi" localSheetId="11">#REF!</definedName>
    <definedName name="SloupecMnozstvi" localSheetId="13">#REF!</definedName>
    <definedName name="SloupecMnozstvi">#REF!</definedName>
    <definedName name="SloupecNazPol" localSheetId="12">#REF!</definedName>
    <definedName name="SloupecNazPol" localSheetId="9">#REF!</definedName>
    <definedName name="SloupecNazPol" localSheetId="11">#REF!</definedName>
    <definedName name="SloupecNazPol" localSheetId="13">#REF!</definedName>
    <definedName name="SloupecNazPol">#REF!</definedName>
    <definedName name="SloupecPC" localSheetId="12">#REF!</definedName>
    <definedName name="SloupecPC" localSheetId="9">#REF!</definedName>
    <definedName name="SloupecPC" localSheetId="11">#REF!</definedName>
    <definedName name="SloupecPC" localSheetId="13">#REF!</definedName>
    <definedName name="SloupecPC">#REF!</definedName>
    <definedName name="Typ" localSheetId="12">#REF!</definedName>
    <definedName name="Typ" localSheetId="9">#REF!</definedName>
    <definedName name="Typ" localSheetId="11">#REF!</definedName>
    <definedName name="Typ" localSheetId="13">#REF!</definedName>
    <definedName name="Typ">#REF!</definedName>
    <definedName name="VRN" localSheetId="12">#REF!</definedName>
    <definedName name="VRN" localSheetId="9">#REF!</definedName>
    <definedName name="VRN" localSheetId="11">#REF!</definedName>
    <definedName name="VRN" localSheetId="13">#REF!</definedName>
    <definedName name="VRN">#REF!</definedName>
    <definedName name="VRNKc" localSheetId="12">#REF!</definedName>
    <definedName name="VRNKc" localSheetId="9">#REF!</definedName>
    <definedName name="VRNKc" localSheetId="11">#REF!</definedName>
    <definedName name="VRNKc" localSheetId="13">#REF!</definedName>
    <definedName name="VRNKc">#REF!</definedName>
    <definedName name="VRNnazev" localSheetId="12">#REF!</definedName>
    <definedName name="VRNnazev" localSheetId="9">#REF!</definedName>
    <definedName name="VRNnazev" localSheetId="11">#REF!</definedName>
    <definedName name="VRNnazev" localSheetId="13">#REF!</definedName>
    <definedName name="VRNnazev">#REF!</definedName>
    <definedName name="VRNproc" localSheetId="12">#REF!</definedName>
    <definedName name="VRNproc" localSheetId="9">#REF!</definedName>
    <definedName name="VRNproc" localSheetId="11">#REF!</definedName>
    <definedName name="VRNproc" localSheetId="13">#REF!</definedName>
    <definedName name="VRNproc">#REF!</definedName>
    <definedName name="VRNzakl" localSheetId="12">#REF!</definedName>
    <definedName name="VRNzakl" localSheetId="9">#REF!</definedName>
    <definedName name="VRNzakl" localSheetId="11">#REF!</definedName>
    <definedName name="VRNzakl" localSheetId="13">#REF!</definedName>
    <definedName name="VRNzakl">#REF!</definedName>
    <definedName name="Zakazka" localSheetId="12">#REF!</definedName>
    <definedName name="Zakazka" localSheetId="9">#REF!</definedName>
    <definedName name="Zakazka" localSheetId="11">#REF!</definedName>
    <definedName name="Zakazka" localSheetId="13">#REF!</definedName>
    <definedName name="Zakazka">#REF!</definedName>
    <definedName name="Zaklad22" localSheetId="12">#REF!</definedName>
    <definedName name="Zaklad22" localSheetId="9">#REF!</definedName>
    <definedName name="Zaklad22" localSheetId="11">#REF!</definedName>
    <definedName name="Zaklad22" localSheetId="13">#REF!</definedName>
    <definedName name="Zaklad22">#REF!</definedName>
    <definedName name="Zaklad5" localSheetId="12">#REF!</definedName>
    <definedName name="Zaklad5" localSheetId="9">#REF!</definedName>
    <definedName name="Zaklad5" localSheetId="11">#REF!</definedName>
    <definedName name="Zaklad5" localSheetId="13">#REF!</definedName>
    <definedName name="Zaklad5">#REF!</definedName>
    <definedName name="Zhotovitel" localSheetId="12">#REF!</definedName>
    <definedName name="Zhotovitel" localSheetId="9">#REF!</definedName>
    <definedName name="Zhotovitel" localSheetId="11">#REF!</definedName>
    <definedName name="Zhotovitel" localSheetId="13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6" i="14" l="1"/>
  <c r="I486" i="14" s="1"/>
  <c r="F485" i="14"/>
  <c r="I485" i="14" s="1"/>
  <c r="F484" i="14"/>
  <c r="I484" i="14" s="1"/>
  <c r="F483" i="14"/>
  <c r="I483" i="14" s="1"/>
  <c r="F482" i="14"/>
  <c r="I482" i="14" s="1"/>
  <c r="F481" i="14"/>
  <c r="I481" i="14" s="1"/>
  <c r="F480" i="14"/>
  <c r="I480" i="14" s="1"/>
  <c r="F476" i="14"/>
  <c r="I476" i="14" s="1"/>
  <c r="F473" i="14"/>
  <c r="I473" i="14" s="1"/>
  <c r="F470" i="14"/>
  <c r="I470" i="14" s="1"/>
  <c r="F469" i="14"/>
  <c r="I469" i="14" s="1"/>
  <c r="F468" i="14"/>
  <c r="I468" i="14" s="1"/>
  <c r="F467" i="14"/>
  <c r="I467" i="14" s="1"/>
  <c r="F464" i="14"/>
  <c r="I464" i="14" s="1"/>
  <c r="F463" i="14"/>
  <c r="I463" i="14" s="1"/>
  <c r="F462" i="14"/>
  <c r="I462" i="14" s="1"/>
  <c r="F461" i="14"/>
  <c r="I461" i="14" s="1"/>
  <c r="F460" i="14"/>
  <c r="I460" i="14" s="1"/>
  <c r="F457" i="14"/>
  <c r="I457" i="14" s="1"/>
  <c r="F456" i="14"/>
  <c r="I456" i="14" s="1"/>
  <c r="F455" i="14"/>
  <c r="I455" i="14" s="1"/>
  <c r="F454" i="14"/>
  <c r="I454" i="14" s="1"/>
  <c r="F453" i="14"/>
  <c r="I453" i="14" s="1"/>
  <c r="F450" i="14"/>
  <c r="I450" i="14" s="1"/>
  <c r="F449" i="14"/>
  <c r="I449" i="14" s="1"/>
  <c r="F448" i="14"/>
  <c r="I448" i="14" s="1"/>
  <c r="F445" i="14"/>
  <c r="I445" i="14" s="1"/>
  <c r="F444" i="14"/>
  <c r="I444" i="14" s="1"/>
  <c r="F443" i="14"/>
  <c r="I443" i="14" s="1"/>
  <c r="F442" i="14"/>
  <c r="I442" i="14" s="1"/>
  <c r="F439" i="14"/>
  <c r="I439" i="14" s="1"/>
  <c r="F438" i="14"/>
  <c r="I438" i="14" s="1"/>
  <c r="F437" i="14"/>
  <c r="I437" i="14" s="1"/>
  <c r="F436" i="14"/>
  <c r="I436" i="14" s="1"/>
  <c r="F433" i="14"/>
  <c r="I433" i="14" s="1"/>
  <c r="F432" i="14"/>
  <c r="I432" i="14" s="1"/>
  <c r="F431" i="14"/>
  <c r="I431" i="14" s="1"/>
  <c r="F430" i="14"/>
  <c r="I430" i="14" s="1"/>
  <c r="F429" i="14"/>
  <c r="I429" i="14" s="1"/>
  <c r="F426" i="14"/>
  <c r="I426" i="14" s="1"/>
  <c r="F425" i="14"/>
  <c r="I425" i="14" s="1"/>
  <c r="F424" i="14"/>
  <c r="I424" i="14" s="1"/>
  <c r="F423" i="14"/>
  <c r="I423" i="14" s="1"/>
  <c r="F422" i="14"/>
  <c r="I422" i="14" s="1"/>
  <c r="H416" i="14"/>
  <c r="I416" i="14" s="1"/>
  <c r="H415" i="14"/>
  <c r="I415" i="14" s="1"/>
  <c r="H414" i="14"/>
  <c r="I414" i="14" s="1"/>
  <c r="H413" i="14"/>
  <c r="I413" i="14" s="1"/>
  <c r="H412" i="14"/>
  <c r="I412" i="14" s="1"/>
  <c r="H411" i="14"/>
  <c r="I411" i="14" s="1"/>
  <c r="H410" i="14"/>
  <c r="I410" i="14" s="1"/>
  <c r="H409" i="14"/>
  <c r="I409" i="14" s="1"/>
  <c r="H408" i="14"/>
  <c r="I408" i="14" s="1"/>
  <c r="H407" i="14"/>
  <c r="I407" i="14" s="1"/>
  <c r="H406" i="14"/>
  <c r="I406" i="14" s="1"/>
  <c r="H405" i="14"/>
  <c r="I405" i="14" s="1"/>
  <c r="H404" i="14"/>
  <c r="I404" i="14" s="1"/>
  <c r="H403" i="14"/>
  <c r="H488" i="14" s="1"/>
  <c r="C391" i="14"/>
  <c r="C389" i="14"/>
  <c r="C388" i="14"/>
  <c r="C387" i="14"/>
  <c r="I386" i="14"/>
  <c r="A383" i="14"/>
  <c r="H373" i="14"/>
  <c r="I373" i="14" s="1"/>
  <c r="H368" i="14"/>
  <c r="I368" i="14" s="1"/>
  <c r="H366" i="14"/>
  <c r="I366" i="14" s="1"/>
  <c r="H364" i="14"/>
  <c r="I364" i="14" s="1"/>
  <c r="H362" i="14"/>
  <c r="I362" i="14" s="1"/>
  <c r="H361" i="14"/>
  <c r="I361" i="14" s="1"/>
  <c r="H358" i="14"/>
  <c r="F358" i="14"/>
  <c r="I358" i="14" s="1"/>
  <c r="H355" i="14"/>
  <c r="I355" i="14" s="1"/>
  <c r="H350" i="14"/>
  <c r="I350" i="14" s="1"/>
  <c r="H349" i="14"/>
  <c r="I349" i="14" s="1"/>
  <c r="I344" i="14"/>
  <c r="H344" i="14"/>
  <c r="I343" i="14"/>
  <c r="H343" i="14"/>
  <c r="H342" i="14"/>
  <c r="I342" i="14" s="1"/>
  <c r="H339" i="14"/>
  <c r="F339" i="14"/>
  <c r="H338" i="14"/>
  <c r="F338" i="14"/>
  <c r="I338" i="14" s="1"/>
  <c r="H337" i="14"/>
  <c r="F337" i="14"/>
  <c r="F375" i="14" s="1"/>
  <c r="H336" i="14"/>
  <c r="F336" i="14"/>
  <c r="I336" i="14" s="1"/>
  <c r="H333" i="14"/>
  <c r="F333" i="14"/>
  <c r="I333" i="14" s="1"/>
  <c r="H332" i="14"/>
  <c r="F332" i="14"/>
  <c r="C320" i="14"/>
  <c r="C318" i="14"/>
  <c r="C317" i="14"/>
  <c r="C316" i="14"/>
  <c r="I315" i="14"/>
  <c r="A312" i="14"/>
  <c r="I302" i="14"/>
  <c r="F302" i="14"/>
  <c r="H300" i="14"/>
  <c r="I300" i="14" s="1"/>
  <c r="H299" i="14"/>
  <c r="I299" i="14" s="1"/>
  <c r="H294" i="14"/>
  <c r="I294" i="14" s="1"/>
  <c r="H293" i="14"/>
  <c r="I293" i="14" s="1"/>
  <c r="H292" i="14"/>
  <c r="I292" i="14" s="1"/>
  <c r="H291" i="14"/>
  <c r="I291" i="14" s="1"/>
  <c r="I290" i="14"/>
  <c r="H290" i="14"/>
  <c r="H286" i="14"/>
  <c r="I286" i="14" s="1"/>
  <c r="H285" i="14"/>
  <c r="I285" i="14" s="1"/>
  <c r="F282" i="14"/>
  <c r="I282" i="14" s="1"/>
  <c r="H280" i="14"/>
  <c r="F280" i="14"/>
  <c r="I280" i="14" s="1"/>
  <c r="H277" i="14"/>
  <c r="F277" i="14"/>
  <c r="H274" i="14"/>
  <c r="F274" i="14"/>
  <c r="I274" i="14" s="1"/>
  <c r="H271" i="14"/>
  <c r="F271" i="14"/>
  <c r="H268" i="14"/>
  <c r="F268" i="14"/>
  <c r="I268" i="14" s="1"/>
  <c r="H265" i="14"/>
  <c r="F265" i="14"/>
  <c r="H263" i="14"/>
  <c r="F263" i="14"/>
  <c r="I263" i="14" s="1"/>
  <c r="H261" i="14"/>
  <c r="I261" i="14" s="1"/>
  <c r="F261" i="14"/>
  <c r="F256" i="14"/>
  <c r="I256" i="14" s="1"/>
  <c r="H254" i="14"/>
  <c r="F254" i="14"/>
  <c r="H251" i="14"/>
  <c r="F251" i="14"/>
  <c r="H248" i="14"/>
  <c r="F248" i="14"/>
  <c r="I248" i="14" s="1"/>
  <c r="H247" i="14"/>
  <c r="F247" i="14"/>
  <c r="H246" i="14"/>
  <c r="F246" i="14"/>
  <c r="H245" i="14"/>
  <c r="F245" i="14"/>
  <c r="H240" i="14"/>
  <c r="F240" i="14"/>
  <c r="H239" i="14"/>
  <c r="F239" i="14"/>
  <c r="I239" i="14" s="1"/>
  <c r="H238" i="14"/>
  <c r="I238" i="14" s="1"/>
  <c r="F238" i="14"/>
  <c r="H237" i="14"/>
  <c r="F237" i="14"/>
  <c r="H234" i="14"/>
  <c r="I234" i="14" s="1"/>
  <c r="F234" i="14"/>
  <c r="H233" i="14"/>
  <c r="I233" i="14" s="1"/>
  <c r="F233" i="14"/>
  <c r="H232" i="14"/>
  <c r="F232" i="14"/>
  <c r="I232" i="14" s="1"/>
  <c r="H231" i="14"/>
  <c r="F231" i="14"/>
  <c r="I231" i="14" s="1"/>
  <c r="H226" i="14"/>
  <c r="F226" i="14"/>
  <c r="F223" i="14"/>
  <c r="I223" i="14" s="1"/>
  <c r="F221" i="14"/>
  <c r="I221" i="14" s="1"/>
  <c r="F220" i="14"/>
  <c r="I220" i="14" s="1"/>
  <c r="H218" i="14"/>
  <c r="I218" i="14" s="1"/>
  <c r="F216" i="14"/>
  <c r="I216" i="14" s="1"/>
  <c r="F214" i="14"/>
  <c r="I214" i="14" s="1"/>
  <c r="F213" i="14"/>
  <c r="I213" i="14" s="1"/>
  <c r="F212" i="14"/>
  <c r="I212" i="14" s="1"/>
  <c r="F211" i="14"/>
  <c r="I211" i="14" s="1"/>
  <c r="F209" i="14"/>
  <c r="I209" i="14" s="1"/>
  <c r="F208" i="14"/>
  <c r="I208" i="14" s="1"/>
  <c r="F207" i="14"/>
  <c r="I207" i="14" s="1"/>
  <c r="F206" i="14"/>
  <c r="I206" i="14" s="1"/>
  <c r="F203" i="14"/>
  <c r="I203" i="14" s="1"/>
  <c r="H202" i="14"/>
  <c r="I202" i="14" s="1"/>
  <c r="F202" i="14"/>
  <c r="H200" i="14"/>
  <c r="F200" i="14"/>
  <c r="H199" i="14"/>
  <c r="F199" i="14"/>
  <c r="I199" i="14" s="1"/>
  <c r="H198" i="14"/>
  <c r="F198" i="14"/>
  <c r="H197" i="14"/>
  <c r="F197" i="14"/>
  <c r="H196" i="14"/>
  <c r="I196" i="14" s="1"/>
  <c r="F196" i="14"/>
  <c r="H195" i="14"/>
  <c r="F195" i="14"/>
  <c r="C183" i="14"/>
  <c r="C181" i="14"/>
  <c r="C180" i="14"/>
  <c r="C179" i="14"/>
  <c r="I178" i="14"/>
  <c r="A175" i="14"/>
  <c r="H165" i="14"/>
  <c r="I165" i="14" s="1"/>
  <c r="H164" i="14"/>
  <c r="I164" i="14" s="1"/>
  <c r="H163" i="14"/>
  <c r="I163" i="14" s="1"/>
  <c r="H162" i="14"/>
  <c r="I162" i="14" s="1"/>
  <c r="H161" i="14"/>
  <c r="I161" i="14" s="1"/>
  <c r="H157" i="14"/>
  <c r="I157" i="14" s="1"/>
  <c r="F156" i="14"/>
  <c r="I156" i="14" s="1"/>
  <c r="F155" i="14"/>
  <c r="I155" i="14" s="1"/>
  <c r="F154" i="14"/>
  <c r="I154" i="14" s="1"/>
  <c r="F153" i="14"/>
  <c r="I153" i="14" s="1"/>
  <c r="I152" i="14"/>
  <c r="F152" i="14"/>
  <c r="H148" i="14"/>
  <c r="F148" i="14"/>
  <c r="C136" i="14"/>
  <c r="C134" i="14"/>
  <c r="C133" i="14"/>
  <c r="C132" i="14"/>
  <c r="I131" i="14"/>
  <c r="A128" i="14"/>
  <c r="B83" i="14"/>
  <c r="B81" i="14"/>
  <c r="B79" i="14"/>
  <c r="B77" i="14"/>
  <c r="I59" i="14"/>
  <c r="A59" i="14"/>
  <c r="A58" i="14"/>
  <c r="I57" i="14"/>
  <c r="A57" i="14"/>
  <c r="H175" i="13"/>
  <c r="I175" i="13" s="1"/>
  <c r="H172" i="13"/>
  <c r="I172" i="13" s="1"/>
  <c r="H171" i="13"/>
  <c r="I171" i="13" s="1"/>
  <c r="H170" i="13"/>
  <c r="I170" i="13" s="1"/>
  <c r="H166" i="13"/>
  <c r="I166" i="13" s="1"/>
  <c r="H165" i="13"/>
  <c r="I165" i="13" s="1"/>
  <c r="H162" i="13"/>
  <c r="F162" i="13"/>
  <c r="I162" i="13" s="1"/>
  <c r="H161" i="13"/>
  <c r="F161" i="13"/>
  <c r="H158" i="13"/>
  <c r="I158" i="13" s="1"/>
  <c r="F156" i="13"/>
  <c r="I156" i="13" s="1"/>
  <c r="I153" i="13"/>
  <c r="F153" i="13"/>
  <c r="F150" i="13"/>
  <c r="I150" i="13" s="1"/>
  <c r="F147" i="13"/>
  <c r="I147" i="13" s="1"/>
  <c r="F144" i="13"/>
  <c r="I144" i="13" s="1"/>
  <c r="F141" i="13"/>
  <c r="I141" i="13" s="1"/>
  <c r="F138" i="13"/>
  <c r="I138" i="13" s="1"/>
  <c r="F135" i="13"/>
  <c r="I135" i="13" s="1"/>
  <c r="F132" i="13"/>
  <c r="I132" i="13" s="1"/>
  <c r="H128" i="13"/>
  <c r="I128" i="13" s="1"/>
  <c r="H127" i="13"/>
  <c r="I127" i="13" s="1"/>
  <c r="H126" i="13"/>
  <c r="I126" i="13" s="1"/>
  <c r="H125" i="13"/>
  <c r="I125" i="13" s="1"/>
  <c r="H123" i="13"/>
  <c r="I123" i="13" s="1"/>
  <c r="F123" i="13"/>
  <c r="H120" i="13"/>
  <c r="F120" i="13"/>
  <c r="F118" i="13"/>
  <c r="I118" i="13" s="1"/>
  <c r="F117" i="13"/>
  <c r="I117" i="13" s="1"/>
  <c r="F116" i="13"/>
  <c r="I116" i="13" s="1"/>
  <c r="K114" i="13"/>
  <c r="H113" i="13"/>
  <c r="F113" i="13"/>
  <c r="H112" i="13"/>
  <c r="I112" i="13" s="1"/>
  <c r="F112" i="13"/>
  <c r="H111" i="13"/>
  <c r="F111" i="13"/>
  <c r="I111" i="13" s="1"/>
  <c r="H110" i="13"/>
  <c r="F110" i="13"/>
  <c r="H109" i="13"/>
  <c r="F109" i="13"/>
  <c r="I109" i="13" s="1"/>
  <c r="H108" i="13"/>
  <c r="F108" i="13"/>
  <c r="F106" i="13"/>
  <c r="I106" i="13" s="1"/>
  <c r="H103" i="13"/>
  <c r="F103" i="13"/>
  <c r="H99" i="13"/>
  <c r="F99" i="13"/>
  <c r="H97" i="13"/>
  <c r="F97" i="13"/>
  <c r="H94" i="13"/>
  <c r="F94" i="13"/>
  <c r="I91" i="13"/>
  <c r="H91" i="13"/>
  <c r="F91" i="13"/>
  <c r="H90" i="13"/>
  <c r="I90" i="13" s="1"/>
  <c r="F90" i="13"/>
  <c r="H89" i="13"/>
  <c r="F89" i="13"/>
  <c r="H86" i="13"/>
  <c r="F86" i="13"/>
  <c r="H85" i="13"/>
  <c r="F85" i="13"/>
  <c r="H84" i="13"/>
  <c r="F84" i="13"/>
  <c r="H83" i="13"/>
  <c r="F83" i="13"/>
  <c r="H82" i="13"/>
  <c r="F82" i="13"/>
  <c r="H78" i="13"/>
  <c r="I78" i="13" s="1"/>
  <c r="F77" i="13"/>
  <c r="I77" i="13" s="1"/>
  <c r="F76" i="13"/>
  <c r="I76" i="13" s="1"/>
  <c r="F75" i="13"/>
  <c r="I75" i="13" s="1"/>
  <c r="F73" i="13"/>
  <c r="I73" i="13" s="1"/>
  <c r="F70" i="13"/>
  <c r="I70" i="13" s="1"/>
  <c r="F69" i="13"/>
  <c r="I69" i="13" s="1"/>
  <c r="F66" i="13"/>
  <c r="I66" i="13" s="1"/>
  <c r="F65" i="13"/>
  <c r="I65" i="13" s="1"/>
  <c r="F62" i="13"/>
  <c r="I62" i="13" s="1"/>
  <c r="F59" i="13"/>
  <c r="I59" i="13" s="1"/>
  <c r="I56" i="13"/>
  <c r="F56" i="13"/>
  <c r="H52" i="13"/>
  <c r="I52" i="13" s="1"/>
  <c r="F51" i="13"/>
  <c r="I51" i="13" s="1"/>
  <c r="F50" i="13"/>
  <c r="I50" i="13" s="1"/>
  <c r="F49" i="13"/>
  <c r="I49" i="13" s="1"/>
  <c r="F47" i="13"/>
  <c r="I47" i="13" s="1"/>
  <c r="F44" i="13"/>
  <c r="I44" i="13" s="1"/>
  <c r="F43" i="13"/>
  <c r="I43" i="13" s="1"/>
  <c r="F40" i="13"/>
  <c r="I40" i="13" s="1"/>
  <c r="F39" i="13"/>
  <c r="I39" i="13" s="1"/>
  <c r="F38" i="13"/>
  <c r="I38" i="13" s="1"/>
  <c r="F35" i="13"/>
  <c r="I35" i="13" s="1"/>
  <c r="F32" i="13"/>
  <c r="I32" i="13" s="1"/>
  <c r="H28" i="13"/>
  <c r="I28" i="13" s="1"/>
  <c r="F26" i="13"/>
  <c r="I26" i="13" s="1"/>
  <c r="I59" i="12"/>
  <c r="H59" i="12"/>
  <c r="H55" i="12"/>
  <c r="I55" i="12" s="1"/>
  <c r="F52" i="12"/>
  <c r="I52" i="12" s="1"/>
  <c r="I50" i="12"/>
  <c r="F50" i="12"/>
  <c r="F49" i="12"/>
  <c r="I49" i="12" s="1"/>
  <c r="I47" i="12"/>
  <c r="F47" i="12"/>
  <c r="F42" i="12"/>
  <c r="I42" i="12" s="1"/>
  <c r="H40" i="12"/>
  <c r="F40" i="12"/>
  <c r="H37" i="12"/>
  <c r="F37" i="12"/>
  <c r="H35" i="12"/>
  <c r="F35" i="12"/>
  <c r="H33" i="12"/>
  <c r="F33" i="12"/>
  <c r="H32" i="12"/>
  <c r="F32" i="12"/>
  <c r="H30" i="12"/>
  <c r="F30" i="12"/>
  <c r="H29" i="12"/>
  <c r="F29" i="12"/>
  <c r="H23" i="12"/>
  <c r="F23" i="12"/>
  <c r="I23" i="12" s="1"/>
  <c r="H21" i="12"/>
  <c r="F21" i="12"/>
  <c r="H94" i="11"/>
  <c r="I94" i="11" s="1"/>
  <c r="H93" i="11"/>
  <c r="I93" i="11" s="1"/>
  <c r="H92" i="11"/>
  <c r="I92" i="11" s="1"/>
  <c r="H91" i="11"/>
  <c r="I91" i="11" s="1"/>
  <c r="H88" i="11"/>
  <c r="I88" i="11" s="1"/>
  <c r="H87" i="11"/>
  <c r="I87" i="11" s="1"/>
  <c r="H86" i="11"/>
  <c r="I86" i="11" s="1"/>
  <c r="H82" i="11"/>
  <c r="I82" i="11" s="1"/>
  <c r="H81" i="11"/>
  <c r="I81" i="11" s="1"/>
  <c r="F78" i="11"/>
  <c r="I78" i="11" s="1"/>
  <c r="F75" i="11"/>
  <c r="I75" i="11" s="1"/>
  <c r="H71" i="11"/>
  <c r="F71" i="11"/>
  <c r="H70" i="11"/>
  <c r="F70" i="11"/>
  <c r="I70" i="11" s="1"/>
  <c r="H69" i="11"/>
  <c r="F69" i="11"/>
  <c r="H68" i="11"/>
  <c r="I68" i="11" s="1"/>
  <c r="F68" i="11"/>
  <c r="H67" i="11"/>
  <c r="F67" i="11"/>
  <c r="I67" i="11" s="1"/>
  <c r="I66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I60" i="11" s="1"/>
  <c r="F60" i="11"/>
  <c r="H59" i="11"/>
  <c r="F59" i="11"/>
  <c r="H58" i="11"/>
  <c r="F58" i="11"/>
  <c r="I58" i="11" s="1"/>
  <c r="H57" i="11"/>
  <c r="F57" i="11"/>
  <c r="I57" i="11" s="1"/>
  <c r="H53" i="11"/>
  <c r="F53" i="11"/>
  <c r="H50" i="11"/>
  <c r="F50" i="11"/>
  <c r="H49" i="11"/>
  <c r="F49" i="11"/>
  <c r="I49" i="11" s="1"/>
  <c r="H48" i="11"/>
  <c r="F48" i="11"/>
  <c r="H47" i="11"/>
  <c r="F47" i="11"/>
  <c r="I47" i="11" s="1"/>
  <c r="F43" i="11"/>
  <c r="I43" i="11" s="1"/>
  <c r="H41" i="11"/>
  <c r="F41" i="11"/>
  <c r="I41" i="11" s="1"/>
  <c r="H40" i="11"/>
  <c r="F40" i="11"/>
  <c r="H39" i="11"/>
  <c r="F39" i="11"/>
  <c r="H38" i="11"/>
  <c r="F38" i="11"/>
  <c r="H37" i="11"/>
  <c r="F37" i="11"/>
  <c r="I37" i="11" s="1"/>
  <c r="F32" i="11"/>
  <c r="I32" i="11" s="1"/>
  <c r="I30" i="11"/>
  <c r="F30" i="11"/>
  <c r="F29" i="11"/>
  <c r="I29" i="11" s="1"/>
  <c r="H27" i="11"/>
  <c r="F27" i="11"/>
  <c r="I27" i="11" s="1"/>
  <c r="H24" i="11"/>
  <c r="F24" i="11"/>
  <c r="H21" i="11"/>
  <c r="F21" i="11"/>
  <c r="H65" i="10"/>
  <c r="F65" i="10"/>
  <c r="I65" i="10" s="1"/>
  <c r="H63" i="10"/>
  <c r="F63" i="10"/>
  <c r="H60" i="10"/>
  <c r="F60" i="10"/>
  <c r="H57" i="10"/>
  <c r="F57" i="10"/>
  <c r="F54" i="10"/>
  <c r="I54" i="10" s="1"/>
  <c r="F53" i="10"/>
  <c r="I53" i="10" s="1"/>
  <c r="H50" i="10"/>
  <c r="F50" i="10"/>
  <c r="H47" i="10"/>
  <c r="F47" i="10"/>
  <c r="H44" i="10"/>
  <c r="F44" i="10"/>
  <c r="I44" i="10" s="1"/>
  <c r="H41" i="10"/>
  <c r="F41" i="10"/>
  <c r="H38" i="10"/>
  <c r="F38" i="10"/>
  <c r="I38" i="10" s="1"/>
  <c r="H36" i="10"/>
  <c r="F36" i="10"/>
  <c r="I36" i="10" s="1"/>
  <c r="H33" i="10"/>
  <c r="F33" i="10"/>
  <c r="H30" i="10"/>
  <c r="F30" i="10"/>
  <c r="F27" i="10"/>
  <c r="I27" i="10" s="1"/>
  <c r="I26" i="10"/>
  <c r="F26" i="10"/>
  <c r="H23" i="10"/>
  <c r="F23" i="10"/>
  <c r="I20" i="10"/>
  <c r="H20" i="10"/>
  <c r="F20" i="10"/>
  <c r="H375" i="14" l="1"/>
  <c r="I339" i="14"/>
  <c r="I271" i="14"/>
  <c r="I265" i="14"/>
  <c r="I277" i="14"/>
  <c r="I245" i="14"/>
  <c r="I246" i="14"/>
  <c r="I254" i="14"/>
  <c r="I247" i="14"/>
  <c r="I251" i="14"/>
  <c r="I240" i="14"/>
  <c r="I237" i="14"/>
  <c r="I226" i="14"/>
  <c r="F304" i="14"/>
  <c r="I200" i="14"/>
  <c r="I198" i="14"/>
  <c r="H304" i="14"/>
  <c r="F167" i="14"/>
  <c r="H167" i="14"/>
  <c r="I148" i="14"/>
  <c r="I167" i="14" s="1"/>
  <c r="H169" i="14" s="1"/>
  <c r="H77" i="14" s="1"/>
  <c r="I83" i="13"/>
  <c r="I89" i="13"/>
  <c r="I94" i="13"/>
  <c r="I84" i="13"/>
  <c r="I97" i="13"/>
  <c r="I85" i="13"/>
  <c r="I99" i="13"/>
  <c r="I82" i="13"/>
  <c r="I86" i="13"/>
  <c r="I103" i="13"/>
  <c r="I108" i="13"/>
  <c r="I113" i="13"/>
  <c r="I110" i="13"/>
  <c r="I120" i="13"/>
  <c r="F177" i="13"/>
  <c r="I161" i="13"/>
  <c r="H177" i="13"/>
  <c r="I21" i="12"/>
  <c r="I32" i="12"/>
  <c r="I40" i="12"/>
  <c r="I35" i="12"/>
  <c r="I30" i="12"/>
  <c r="I29" i="12"/>
  <c r="I33" i="12"/>
  <c r="I37" i="12"/>
  <c r="H61" i="12"/>
  <c r="I24" i="11"/>
  <c r="I38" i="11"/>
  <c r="I53" i="11"/>
  <c r="I39" i="11"/>
  <c r="I48" i="11"/>
  <c r="I40" i="11"/>
  <c r="I50" i="11"/>
  <c r="I59" i="11"/>
  <c r="I64" i="11"/>
  <c r="I61" i="11"/>
  <c r="I65" i="11"/>
  <c r="I62" i="11"/>
  <c r="I69" i="11"/>
  <c r="I63" i="11"/>
  <c r="I71" i="11"/>
  <c r="F96" i="11"/>
  <c r="H96" i="11"/>
  <c r="I57" i="10"/>
  <c r="I60" i="10"/>
  <c r="I63" i="10"/>
  <c r="I47" i="10"/>
  <c r="I50" i="10"/>
  <c r="I41" i="10"/>
  <c r="I23" i="10"/>
  <c r="H68" i="10"/>
  <c r="I33" i="10"/>
  <c r="F68" i="10"/>
  <c r="F61" i="12"/>
  <c r="I197" i="14"/>
  <c r="I403" i="14"/>
  <c r="I488" i="14" s="1"/>
  <c r="H490" i="14" s="1"/>
  <c r="H83" i="14" s="1"/>
  <c r="I195" i="14"/>
  <c r="I332" i="14"/>
  <c r="I21" i="11"/>
  <c r="I337" i="14"/>
  <c r="F488" i="14"/>
  <c r="I30" i="10"/>
  <c r="J37" i="9"/>
  <c r="J36" i="9"/>
  <c r="AY103" i="1"/>
  <c r="J35" i="9"/>
  <c r="AX103" i="1"/>
  <c r="BI127" i="9"/>
  <c r="BH127" i="9"/>
  <c r="BG127" i="9"/>
  <c r="BF127" i="9"/>
  <c r="T127" i="9"/>
  <c r="T126" i="9"/>
  <c r="R127" i="9"/>
  <c r="R126" i="9"/>
  <c r="P127" i="9"/>
  <c r="P126" i="9" s="1"/>
  <c r="BI125" i="9"/>
  <c r="BH125" i="9"/>
  <c r="BG125" i="9"/>
  <c r="BF125" i="9"/>
  <c r="T125" i="9"/>
  <c r="T124" i="9"/>
  <c r="R125" i="9"/>
  <c r="R124" i="9" s="1"/>
  <c r="P125" i="9"/>
  <c r="P124" i="9" s="1"/>
  <c r="BI123" i="9"/>
  <c r="BH123" i="9"/>
  <c r="BG123" i="9"/>
  <c r="BF123" i="9"/>
  <c r="T123" i="9"/>
  <c r="T122" i="9" s="1"/>
  <c r="T121" i="9" s="1"/>
  <c r="T120" i="9" s="1"/>
  <c r="R123" i="9"/>
  <c r="R122" i="9"/>
  <c r="P123" i="9"/>
  <c r="P122" i="9"/>
  <c r="J116" i="9"/>
  <c r="F116" i="9"/>
  <c r="F114" i="9"/>
  <c r="E112" i="9"/>
  <c r="J91" i="9"/>
  <c r="F91" i="9"/>
  <c r="F89" i="9"/>
  <c r="E87" i="9"/>
  <c r="J24" i="9"/>
  <c r="E24" i="9"/>
  <c r="J117" i="9" s="1"/>
  <c r="J23" i="9"/>
  <c r="J18" i="9"/>
  <c r="E18" i="9"/>
  <c r="F117" i="9" s="1"/>
  <c r="J17" i="9"/>
  <c r="J12" i="9"/>
  <c r="J114" i="9" s="1"/>
  <c r="E7" i="9"/>
  <c r="E110" i="9" s="1"/>
  <c r="J39" i="8"/>
  <c r="J38" i="8"/>
  <c r="AY102" i="1"/>
  <c r="J37" i="8"/>
  <c r="AX102" i="1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J118" i="8"/>
  <c r="F118" i="8"/>
  <c r="F116" i="8"/>
  <c r="E114" i="8"/>
  <c r="J93" i="8"/>
  <c r="F93" i="8"/>
  <c r="F91" i="8"/>
  <c r="E89" i="8"/>
  <c r="J26" i="8"/>
  <c r="E26" i="8"/>
  <c r="J94" i="8"/>
  <c r="J25" i="8"/>
  <c r="J20" i="8"/>
  <c r="E20" i="8"/>
  <c r="F119" i="8" s="1"/>
  <c r="J19" i="8"/>
  <c r="J14" i="8"/>
  <c r="J91" i="8" s="1"/>
  <c r="E7" i="8"/>
  <c r="E85" i="8" s="1"/>
  <c r="J39" i="7"/>
  <c r="J38" i="7"/>
  <c r="AY101" i="1"/>
  <c r="J37" i="7"/>
  <c r="AX101" i="1" s="1"/>
  <c r="BI125" i="7"/>
  <c r="BH125" i="7"/>
  <c r="BG125" i="7"/>
  <c r="BF125" i="7"/>
  <c r="T125" i="7"/>
  <c r="T124" i="7" s="1"/>
  <c r="T123" i="7" s="1"/>
  <c r="T122" i="7" s="1"/>
  <c r="R125" i="7"/>
  <c r="R124" i="7"/>
  <c r="R123" i="7" s="1"/>
  <c r="R122" i="7" s="1"/>
  <c r="P125" i="7"/>
  <c r="P124" i="7" s="1"/>
  <c r="P123" i="7" s="1"/>
  <c r="P122" i="7" s="1"/>
  <c r="AU101" i="1" s="1"/>
  <c r="J118" i="7"/>
  <c r="F118" i="7"/>
  <c r="F116" i="7"/>
  <c r="E114" i="7"/>
  <c r="J93" i="7"/>
  <c r="F93" i="7"/>
  <c r="F91" i="7"/>
  <c r="E89" i="7"/>
  <c r="J26" i="7"/>
  <c r="E26" i="7"/>
  <c r="J119" i="7" s="1"/>
  <c r="J25" i="7"/>
  <c r="J20" i="7"/>
  <c r="E20" i="7"/>
  <c r="F119" i="7" s="1"/>
  <c r="J19" i="7"/>
  <c r="J14" i="7"/>
  <c r="J91" i="7" s="1"/>
  <c r="E7" i="7"/>
  <c r="E85" i="7" s="1"/>
  <c r="J39" i="6"/>
  <c r="J38" i="6"/>
  <c r="AY100" i="1"/>
  <c r="J37" i="6"/>
  <c r="AX100" i="1" s="1"/>
  <c r="BI125" i="6"/>
  <c r="BH125" i="6"/>
  <c r="BG125" i="6"/>
  <c r="BF125" i="6"/>
  <c r="T125" i="6"/>
  <c r="T124" i="6" s="1"/>
  <c r="T123" i="6" s="1"/>
  <c r="T122" i="6" s="1"/>
  <c r="R125" i="6"/>
  <c r="R124" i="6"/>
  <c r="R123" i="6" s="1"/>
  <c r="R122" i="6" s="1"/>
  <c r="P125" i="6"/>
  <c r="P124" i="6" s="1"/>
  <c r="P123" i="6" s="1"/>
  <c r="P122" i="6" s="1"/>
  <c r="AU100" i="1" s="1"/>
  <c r="J118" i="6"/>
  <c r="F118" i="6"/>
  <c r="F116" i="6"/>
  <c r="E114" i="6"/>
  <c r="J93" i="6"/>
  <c r="F93" i="6"/>
  <c r="F91" i="6"/>
  <c r="E89" i="6"/>
  <c r="J26" i="6"/>
  <c r="E26" i="6"/>
  <c r="J94" i="6" s="1"/>
  <c r="J25" i="6"/>
  <c r="J20" i="6"/>
  <c r="E20" i="6"/>
  <c r="F119" i="6" s="1"/>
  <c r="J19" i="6"/>
  <c r="J14" i="6"/>
  <c r="J116" i="6" s="1"/>
  <c r="E7" i="6"/>
  <c r="E85" i="6" s="1"/>
  <c r="J39" i="5"/>
  <c r="J38" i="5"/>
  <c r="AY99" i="1"/>
  <c r="J37" i="5"/>
  <c r="AX99" i="1" s="1"/>
  <c r="BI125" i="5"/>
  <c r="BH125" i="5"/>
  <c r="BG125" i="5"/>
  <c r="BF125" i="5"/>
  <c r="T125" i="5"/>
  <c r="T124" i="5" s="1"/>
  <c r="T123" i="5" s="1"/>
  <c r="T122" i="5" s="1"/>
  <c r="R125" i="5"/>
  <c r="R124" i="5"/>
  <c r="R123" i="5" s="1"/>
  <c r="R122" i="5" s="1"/>
  <c r="P125" i="5"/>
  <c r="P124" i="5" s="1"/>
  <c r="P123" i="5" s="1"/>
  <c r="P122" i="5" s="1"/>
  <c r="AU99" i="1" s="1"/>
  <c r="J118" i="5"/>
  <c r="F118" i="5"/>
  <c r="F116" i="5"/>
  <c r="E114" i="5"/>
  <c r="J93" i="5"/>
  <c r="F93" i="5"/>
  <c r="F91" i="5"/>
  <c r="E89" i="5"/>
  <c r="J26" i="5"/>
  <c r="E26" i="5"/>
  <c r="J119" i="5" s="1"/>
  <c r="J25" i="5"/>
  <c r="J20" i="5"/>
  <c r="E20" i="5"/>
  <c r="F119" i="5" s="1"/>
  <c r="J19" i="5"/>
  <c r="J14" i="5"/>
  <c r="J116" i="5" s="1"/>
  <c r="E7" i="5"/>
  <c r="E110" i="5" s="1"/>
  <c r="J37" i="4"/>
  <c r="J36" i="4"/>
  <c r="AY97" i="1"/>
  <c r="J35" i="4"/>
  <c r="AX97" i="1" s="1"/>
  <c r="BI119" i="4"/>
  <c r="BH119" i="4"/>
  <c r="BG119" i="4"/>
  <c r="BF119" i="4"/>
  <c r="T119" i="4"/>
  <c r="T118" i="4" s="1"/>
  <c r="T117" i="4" s="1"/>
  <c r="R119" i="4"/>
  <c r="R118" i="4"/>
  <c r="R117" i="4" s="1"/>
  <c r="P119" i="4"/>
  <c r="P118" i="4" s="1"/>
  <c r="P117" i="4" s="1"/>
  <c r="AU97" i="1" s="1"/>
  <c r="J113" i="4"/>
  <c r="F113" i="4"/>
  <c r="F111" i="4"/>
  <c r="E109" i="4"/>
  <c r="J91" i="4"/>
  <c r="F91" i="4"/>
  <c r="F89" i="4"/>
  <c r="E87" i="4"/>
  <c r="J24" i="4"/>
  <c r="E24" i="4"/>
  <c r="J114" i="4" s="1"/>
  <c r="J23" i="4"/>
  <c r="J18" i="4"/>
  <c r="E18" i="4"/>
  <c r="F114" i="4" s="1"/>
  <c r="J17" i="4"/>
  <c r="J12" i="4"/>
  <c r="J89" i="4" s="1"/>
  <c r="E7" i="4"/>
  <c r="E107" i="4" s="1"/>
  <c r="J37" i="3"/>
  <c r="J36" i="3"/>
  <c r="AY96" i="1"/>
  <c r="J35" i="3"/>
  <c r="AX96" i="1"/>
  <c r="BI1112" i="3"/>
  <c r="BH1112" i="3"/>
  <c r="BG1112" i="3"/>
  <c r="BF1112" i="3"/>
  <c r="T1112" i="3"/>
  <c r="R1112" i="3"/>
  <c r="P1112" i="3"/>
  <c r="BI1103" i="3"/>
  <c r="BH1103" i="3"/>
  <c r="BG1103" i="3"/>
  <c r="BF1103" i="3"/>
  <c r="T1103" i="3"/>
  <c r="T1102" i="3" s="1"/>
  <c r="R1103" i="3"/>
  <c r="R1102" i="3" s="1"/>
  <c r="P1103" i="3"/>
  <c r="P1102" i="3" s="1"/>
  <c r="BI1101" i="3"/>
  <c r="BH1101" i="3"/>
  <c r="BG1101" i="3"/>
  <c r="BF1101" i="3"/>
  <c r="T1101" i="3"/>
  <c r="R1101" i="3"/>
  <c r="P1101" i="3"/>
  <c r="BI1100" i="3"/>
  <c r="BH1100" i="3"/>
  <c r="BG1100" i="3"/>
  <c r="BF1100" i="3"/>
  <c r="T1100" i="3"/>
  <c r="R1100" i="3"/>
  <c r="P1100" i="3"/>
  <c r="BI1099" i="3"/>
  <c r="BH1099" i="3"/>
  <c r="BG1099" i="3"/>
  <c r="BF1099" i="3"/>
  <c r="T1099" i="3"/>
  <c r="R1099" i="3"/>
  <c r="P1099" i="3"/>
  <c r="BI1063" i="3"/>
  <c r="BH1063" i="3"/>
  <c r="BG1063" i="3"/>
  <c r="BF1063" i="3"/>
  <c r="T1063" i="3"/>
  <c r="R1063" i="3"/>
  <c r="P1063" i="3"/>
  <c r="BI1061" i="3"/>
  <c r="BH1061" i="3"/>
  <c r="BG1061" i="3"/>
  <c r="BF1061" i="3"/>
  <c r="T1061" i="3"/>
  <c r="R1061" i="3"/>
  <c r="P1061" i="3"/>
  <c r="BI1008" i="3"/>
  <c r="BH1008" i="3"/>
  <c r="BG1008" i="3"/>
  <c r="BF1008" i="3"/>
  <c r="T1008" i="3"/>
  <c r="R1008" i="3"/>
  <c r="P1008" i="3"/>
  <c r="BI996" i="3"/>
  <c r="BH996" i="3"/>
  <c r="BG996" i="3"/>
  <c r="BF996" i="3"/>
  <c r="T996" i="3"/>
  <c r="R996" i="3"/>
  <c r="P996" i="3"/>
  <c r="BI995" i="3"/>
  <c r="BH995" i="3"/>
  <c r="BG995" i="3"/>
  <c r="BF995" i="3"/>
  <c r="T995" i="3"/>
  <c r="R995" i="3"/>
  <c r="P995" i="3"/>
  <c r="BI993" i="3"/>
  <c r="BH993" i="3"/>
  <c r="BG993" i="3"/>
  <c r="BF993" i="3"/>
  <c r="T993" i="3"/>
  <c r="R993" i="3"/>
  <c r="P993" i="3"/>
  <c r="BI992" i="3"/>
  <c r="BH992" i="3"/>
  <c r="BG992" i="3"/>
  <c r="BF992" i="3"/>
  <c r="T992" i="3"/>
  <c r="R992" i="3"/>
  <c r="P992" i="3"/>
  <c r="BI990" i="3"/>
  <c r="BH990" i="3"/>
  <c r="BG990" i="3"/>
  <c r="BF990" i="3"/>
  <c r="T990" i="3"/>
  <c r="R990" i="3"/>
  <c r="P990" i="3"/>
  <c r="BI964" i="3"/>
  <c r="BH964" i="3"/>
  <c r="BG964" i="3"/>
  <c r="BF964" i="3"/>
  <c r="T964" i="3"/>
  <c r="R964" i="3"/>
  <c r="P964" i="3"/>
  <c r="BI962" i="3"/>
  <c r="BH962" i="3"/>
  <c r="BG962" i="3"/>
  <c r="BF962" i="3"/>
  <c r="T962" i="3"/>
  <c r="R962" i="3"/>
  <c r="P962" i="3"/>
  <c r="BI952" i="3"/>
  <c r="BH952" i="3"/>
  <c r="BG952" i="3"/>
  <c r="BF952" i="3"/>
  <c r="T952" i="3"/>
  <c r="R952" i="3"/>
  <c r="P952" i="3"/>
  <c r="BI950" i="3"/>
  <c r="BH950" i="3"/>
  <c r="BG950" i="3"/>
  <c r="BF950" i="3"/>
  <c r="T950" i="3"/>
  <c r="R950" i="3"/>
  <c r="P950" i="3"/>
  <c r="BI906" i="3"/>
  <c r="BH906" i="3"/>
  <c r="BG906" i="3"/>
  <c r="BF906" i="3"/>
  <c r="T906" i="3"/>
  <c r="R906" i="3"/>
  <c r="P906" i="3"/>
  <c r="BI904" i="3"/>
  <c r="BH904" i="3"/>
  <c r="BG904" i="3"/>
  <c r="BF904" i="3"/>
  <c r="T904" i="3"/>
  <c r="R904" i="3"/>
  <c r="P904" i="3"/>
  <c r="BI870" i="3"/>
  <c r="BH870" i="3"/>
  <c r="BG870" i="3"/>
  <c r="BF870" i="3"/>
  <c r="T870" i="3"/>
  <c r="R870" i="3"/>
  <c r="P870" i="3"/>
  <c r="BI863" i="3"/>
  <c r="BH863" i="3"/>
  <c r="BG863" i="3"/>
  <c r="BF863" i="3"/>
  <c r="T863" i="3"/>
  <c r="R863" i="3"/>
  <c r="P863" i="3"/>
  <c r="BI857" i="3"/>
  <c r="BH857" i="3"/>
  <c r="BG857" i="3"/>
  <c r="BF857" i="3"/>
  <c r="T857" i="3"/>
  <c r="R857" i="3"/>
  <c r="P857" i="3"/>
  <c r="BI819" i="3"/>
  <c r="BH819" i="3"/>
  <c r="BG819" i="3"/>
  <c r="BF819" i="3"/>
  <c r="T819" i="3"/>
  <c r="R819" i="3"/>
  <c r="P819" i="3"/>
  <c r="BI818" i="3"/>
  <c r="BH818" i="3"/>
  <c r="BG818" i="3"/>
  <c r="BF818" i="3"/>
  <c r="T818" i="3"/>
  <c r="R818" i="3"/>
  <c r="P818" i="3"/>
  <c r="BI816" i="3"/>
  <c r="BH816" i="3"/>
  <c r="BG816" i="3"/>
  <c r="BF816" i="3"/>
  <c r="T816" i="3"/>
  <c r="R816" i="3"/>
  <c r="P816" i="3"/>
  <c r="BI815" i="3"/>
  <c r="BH815" i="3"/>
  <c r="BG815" i="3"/>
  <c r="BF815" i="3"/>
  <c r="T815" i="3"/>
  <c r="R815" i="3"/>
  <c r="P815" i="3"/>
  <c r="BI814" i="3"/>
  <c r="BH814" i="3"/>
  <c r="BG814" i="3"/>
  <c r="BF814" i="3"/>
  <c r="T814" i="3"/>
  <c r="R814" i="3"/>
  <c r="P814" i="3"/>
  <c r="BI806" i="3"/>
  <c r="BH806" i="3"/>
  <c r="BG806" i="3"/>
  <c r="BF806" i="3"/>
  <c r="T806" i="3"/>
  <c r="R806" i="3"/>
  <c r="P806" i="3"/>
  <c r="BI797" i="3"/>
  <c r="BH797" i="3"/>
  <c r="BG797" i="3"/>
  <c r="BF797" i="3"/>
  <c r="T797" i="3"/>
  <c r="R797" i="3"/>
  <c r="P797" i="3"/>
  <c r="BI761" i="3"/>
  <c r="BH761" i="3"/>
  <c r="BG761" i="3"/>
  <c r="BF761" i="3"/>
  <c r="T761" i="3"/>
  <c r="R761" i="3"/>
  <c r="P761" i="3"/>
  <c r="BI733" i="3"/>
  <c r="BH733" i="3"/>
  <c r="BG733" i="3"/>
  <c r="BF733" i="3"/>
  <c r="T733" i="3"/>
  <c r="R733" i="3"/>
  <c r="P733" i="3"/>
  <c r="BI731" i="3"/>
  <c r="BH731" i="3"/>
  <c r="BG731" i="3"/>
  <c r="BF731" i="3"/>
  <c r="T731" i="3"/>
  <c r="R731" i="3"/>
  <c r="P731" i="3"/>
  <c r="BI729" i="3"/>
  <c r="BH729" i="3"/>
  <c r="BG729" i="3"/>
  <c r="BF729" i="3"/>
  <c r="T729" i="3"/>
  <c r="R729" i="3"/>
  <c r="P729" i="3"/>
  <c r="BI727" i="3"/>
  <c r="BH727" i="3"/>
  <c r="BG727" i="3"/>
  <c r="BF727" i="3"/>
  <c r="T727" i="3"/>
  <c r="R727" i="3"/>
  <c r="P727" i="3"/>
  <c r="BI726" i="3"/>
  <c r="BH726" i="3"/>
  <c r="BG726" i="3"/>
  <c r="BF726" i="3"/>
  <c r="T726" i="3"/>
  <c r="R726" i="3"/>
  <c r="P726" i="3"/>
  <c r="BI725" i="3"/>
  <c r="BH725" i="3"/>
  <c r="BG725" i="3"/>
  <c r="BF725" i="3"/>
  <c r="T725" i="3"/>
  <c r="R725" i="3"/>
  <c r="P725" i="3"/>
  <c r="BI723" i="3"/>
  <c r="BH723" i="3"/>
  <c r="BG723" i="3"/>
  <c r="BF723" i="3"/>
  <c r="T723" i="3"/>
  <c r="R723" i="3"/>
  <c r="P723" i="3"/>
  <c r="BI722" i="3"/>
  <c r="BH722" i="3"/>
  <c r="BG722" i="3"/>
  <c r="BF722" i="3"/>
  <c r="T722" i="3"/>
  <c r="R722" i="3"/>
  <c r="P722" i="3"/>
  <c r="BI718" i="3"/>
  <c r="BH718" i="3"/>
  <c r="BG718" i="3"/>
  <c r="BF718" i="3"/>
  <c r="T718" i="3"/>
  <c r="R718" i="3"/>
  <c r="P718" i="3"/>
  <c r="BI710" i="3"/>
  <c r="BH710" i="3"/>
  <c r="BG710" i="3"/>
  <c r="BF710" i="3"/>
  <c r="T710" i="3"/>
  <c r="R710" i="3"/>
  <c r="P710" i="3"/>
  <c r="BI700" i="3"/>
  <c r="BH700" i="3"/>
  <c r="BG700" i="3"/>
  <c r="BF700" i="3"/>
  <c r="T700" i="3"/>
  <c r="R700" i="3"/>
  <c r="P700" i="3"/>
  <c r="BI690" i="3"/>
  <c r="BH690" i="3"/>
  <c r="BG690" i="3"/>
  <c r="BF690" i="3"/>
  <c r="T690" i="3"/>
  <c r="R690" i="3"/>
  <c r="P690" i="3"/>
  <c r="BI688" i="3"/>
  <c r="BH688" i="3"/>
  <c r="BG688" i="3"/>
  <c r="BF688" i="3"/>
  <c r="T688" i="3"/>
  <c r="R688" i="3"/>
  <c r="P688" i="3"/>
  <c r="BI687" i="3"/>
  <c r="BH687" i="3"/>
  <c r="BG687" i="3"/>
  <c r="BF687" i="3"/>
  <c r="T687" i="3"/>
  <c r="R687" i="3"/>
  <c r="P687" i="3"/>
  <c r="BI685" i="3"/>
  <c r="BH685" i="3"/>
  <c r="BG685" i="3"/>
  <c r="BF685" i="3"/>
  <c r="T685" i="3"/>
  <c r="R685" i="3"/>
  <c r="P685" i="3"/>
  <c r="BI682" i="3"/>
  <c r="BH682" i="3"/>
  <c r="BG682" i="3"/>
  <c r="BF682" i="3"/>
  <c r="T682" i="3"/>
  <c r="R682" i="3"/>
  <c r="P682" i="3"/>
  <c r="BI679" i="3"/>
  <c r="BH679" i="3"/>
  <c r="BG679" i="3"/>
  <c r="BF679" i="3"/>
  <c r="T679" i="3"/>
  <c r="T678" i="3" s="1"/>
  <c r="R679" i="3"/>
  <c r="R678" i="3" s="1"/>
  <c r="P679" i="3"/>
  <c r="P678" i="3" s="1"/>
  <c r="BI677" i="3"/>
  <c r="BH677" i="3"/>
  <c r="BG677" i="3"/>
  <c r="BF677" i="3"/>
  <c r="T677" i="3"/>
  <c r="R677" i="3"/>
  <c r="P677" i="3"/>
  <c r="BI676" i="3"/>
  <c r="BH676" i="3"/>
  <c r="BG676" i="3"/>
  <c r="BF676" i="3"/>
  <c r="T676" i="3"/>
  <c r="R676" i="3"/>
  <c r="P676" i="3"/>
  <c r="BI670" i="3"/>
  <c r="BH670" i="3"/>
  <c r="BG670" i="3"/>
  <c r="BF670" i="3"/>
  <c r="T670" i="3"/>
  <c r="R670" i="3"/>
  <c r="P670" i="3"/>
  <c r="BI662" i="3"/>
  <c r="BH662" i="3"/>
  <c r="BG662" i="3"/>
  <c r="BF662" i="3"/>
  <c r="T662" i="3"/>
  <c r="R662" i="3"/>
  <c r="P662" i="3"/>
  <c r="BI661" i="3"/>
  <c r="BH661" i="3"/>
  <c r="BG661" i="3"/>
  <c r="BF661" i="3"/>
  <c r="T661" i="3"/>
  <c r="R661" i="3"/>
  <c r="P661" i="3"/>
  <c r="BI655" i="3"/>
  <c r="BH655" i="3"/>
  <c r="BG655" i="3"/>
  <c r="BF655" i="3"/>
  <c r="T655" i="3"/>
  <c r="R655" i="3"/>
  <c r="P655" i="3"/>
  <c r="BI651" i="3"/>
  <c r="BH651" i="3"/>
  <c r="BG651" i="3"/>
  <c r="BF651" i="3"/>
  <c r="T651" i="3"/>
  <c r="R651" i="3"/>
  <c r="P651" i="3"/>
  <c r="BI650" i="3"/>
  <c r="BH650" i="3"/>
  <c r="BG650" i="3"/>
  <c r="BF650" i="3"/>
  <c r="T650" i="3"/>
  <c r="R650" i="3"/>
  <c r="P650" i="3"/>
  <c r="BI649" i="3"/>
  <c r="BH649" i="3"/>
  <c r="BG649" i="3"/>
  <c r="BF649" i="3"/>
  <c r="T649" i="3"/>
  <c r="R649" i="3"/>
  <c r="P649" i="3"/>
  <c r="BI573" i="3"/>
  <c r="BH573" i="3"/>
  <c r="BG573" i="3"/>
  <c r="BF573" i="3"/>
  <c r="T573" i="3"/>
  <c r="R573" i="3"/>
  <c r="P573" i="3"/>
  <c r="BI565" i="3"/>
  <c r="BH565" i="3"/>
  <c r="BG565" i="3"/>
  <c r="BF565" i="3"/>
  <c r="T565" i="3"/>
  <c r="R565" i="3"/>
  <c r="P565" i="3"/>
  <c r="BI553" i="3"/>
  <c r="BH553" i="3"/>
  <c r="BG553" i="3"/>
  <c r="BF553" i="3"/>
  <c r="T553" i="3"/>
  <c r="R553" i="3"/>
  <c r="P553" i="3"/>
  <c r="BI543" i="3"/>
  <c r="BH543" i="3"/>
  <c r="BG543" i="3"/>
  <c r="BF543" i="3"/>
  <c r="T543" i="3"/>
  <c r="R543" i="3"/>
  <c r="P543" i="3"/>
  <c r="BI531" i="3"/>
  <c r="BH531" i="3"/>
  <c r="BG531" i="3"/>
  <c r="BF531" i="3"/>
  <c r="T531" i="3"/>
  <c r="R531" i="3"/>
  <c r="P531" i="3"/>
  <c r="BI525" i="3"/>
  <c r="BH525" i="3"/>
  <c r="BG525" i="3"/>
  <c r="BF525" i="3"/>
  <c r="T525" i="3"/>
  <c r="R525" i="3"/>
  <c r="P525" i="3"/>
  <c r="BI523" i="3"/>
  <c r="BH523" i="3"/>
  <c r="BG523" i="3"/>
  <c r="BF523" i="3"/>
  <c r="T523" i="3"/>
  <c r="R523" i="3"/>
  <c r="P523" i="3"/>
  <c r="BI522" i="3"/>
  <c r="BH522" i="3"/>
  <c r="BG522" i="3"/>
  <c r="BF522" i="3"/>
  <c r="T522" i="3"/>
  <c r="R522" i="3"/>
  <c r="P522" i="3"/>
  <c r="BI521" i="3"/>
  <c r="BH521" i="3"/>
  <c r="BG521" i="3"/>
  <c r="BF521" i="3"/>
  <c r="T521" i="3"/>
  <c r="R521" i="3"/>
  <c r="P521" i="3"/>
  <c r="BI518" i="3"/>
  <c r="BH518" i="3"/>
  <c r="BG518" i="3"/>
  <c r="BF518" i="3"/>
  <c r="T518" i="3"/>
  <c r="R518" i="3"/>
  <c r="P518" i="3"/>
  <c r="BI510" i="3"/>
  <c r="BH510" i="3"/>
  <c r="BG510" i="3"/>
  <c r="BF510" i="3"/>
  <c r="T510" i="3"/>
  <c r="R510" i="3"/>
  <c r="P510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2" i="3"/>
  <c r="BH382" i="3"/>
  <c r="BG382" i="3"/>
  <c r="BF382" i="3"/>
  <c r="T382" i="3"/>
  <c r="R382" i="3"/>
  <c r="P382" i="3"/>
  <c r="BI381" i="3"/>
  <c r="BH381" i="3"/>
  <c r="BG381" i="3"/>
  <c r="BF381" i="3"/>
  <c r="T381" i="3"/>
  <c r="R381" i="3"/>
  <c r="P381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57" i="3"/>
  <c r="BH257" i="3"/>
  <c r="BG257" i="3"/>
  <c r="BF257" i="3"/>
  <c r="T257" i="3"/>
  <c r="R257" i="3"/>
  <c r="P257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29" i="3"/>
  <c r="BH229" i="3"/>
  <c r="BG229" i="3"/>
  <c r="BF229" i="3"/>
  <c r="T229" i="3"/>
  <c r="R229" i="3"/>
  <c r="P229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5" i="3"/>
  <c r="BH205" i="3"/>
  <c r="BG205" i="3"/>
  <c r="BF205" i="3"/>
  <c r="T205" i="3"/>
  <c r="R205" i="3"/>
  <c r="P205" i="3"/>
  <c r="BI189" i="3"/>
  <c r="BH189" i="3"/>
  <c r="BG189" i="3"/>
  <c r="BF189" i="3"/>
  <c r="T189" i="3"/>
  <c r="R189" i="3"/>
  <c r="P189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4" i="3"/>
  <c r="F124" i="3"/>
  <c r="F122" i="3"/>
  <c r="E120" i="3"/>
  <c r="J91" i="3"/>
  <c r="F91" i="3"/>
  <c r="F89" i="3"/>
  <c r="E87" i="3"/>
  <c r="J24" i="3"/>
  <c r="E24" i="3"/>
  <c r="J92" i="3" s="1"/>
  <c r="J23" i="3"/>
  <c r="J18" i="3"/>
  <c r="E18" i="3"/>
  <c r="F92" i="3" s="1"/>
  <c r="J17" i="3"/>
  <c r="J12" i="3"/>
  <c r="J89" i="3"/>
  <c r="E7" i="3"/>
  <c r="E118" i="3"/>
  <c r="J37" i="2"/>
  <c r="J36" i="2"/>
  <c r="AY95" i="1" s="1"/>
  <c r="J35" i="2"/>
  <c r="AX95" i="1" s="1"/>
  <c r="BI388" i="2"/>
  <c r="BH388" i="2"/>
  <c r="BG388" i="2"/>
  <c r="BF388" i="2"/>
  <c r="T388" i="2"/>
  <c r="T387" i="2" s="1"/>
  <c r="R388" i="2"/>
  <c r="R387" i="2" s="1"/>
  <c r="P388" i="2"/>
  <c r="P387" i="2" s="1"/>
  <c r="BI362" i="2"/>
  <c r="BH362" i="2"/>
  <c r="BG362" i="2"/>
  <c r="BF362" i="2"/>
  <c r="T362" i="2"/>
  <c r="T361" i="2"/>
  <c r="R362" i="2"/>
  <c r="R361" i="2" s="1"/>
  <c r="P362" i="2"/>
  <c r="P361" i="2" s="1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14" i="2"/>
  <c r="BH314" i="2"/>
  <c r="BG314" i="2"/>
  <c r="BF314" i="2"/>
  <c r="T314" i="2"/>
  <c r="R314" i="2"/>
  <c r="P314" i="2"/>
  <c r="BI308" i="2"/>
  <c r="BH308" i="2"/>
  <c r="BG308" i="2"/>
  <c r="BF308" i="2"/>
  <c r="T308" i="2"/>
  <c r="R308" i="2"/>
  <c r="P308" i="2"/>
  <c r="BI279" i="2"/>
  <c r="BH279" i="2"/>
  <c r="BG279" i="2"/>
  <c r="BF279" i="2"/>
  <c r="T279" i="2"/>
  <c r="T278" i="2" s="1"/>
  <c r="R279" i="2"/>
  <c r="R278" i="2" s="1"/>
  <c r="P279" i="2"/>
  <c r="P278" i="2" s="1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199" i="2"/>
  <c r="BH199" i="2"/>
  <c r="BG199" i="2"/>
  <c r="BF199" i="2"/>
  <c r="T199" i="2"/>
  <c r="R199" i="2"/>
  <c r="P199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27" i="2"/>
  <c r="BH127" i="2"/>
  <c r="BG127" i="2"/>
  <c r="BF127" i="2"/>
  <c r="T127" i="2"/>
  <c r="R127" i="2"/>
  <c r="P127" i="2"/>
  <c r="J120" i="2"/>
  <c r="F120" i="2"/>
  <c r="F118" i="2"/>
  <c r="E116" i="2"/>
  <c r="J91" i="2"/>
  <c r="F91" i="2"/>
  <c r="F89" i="2"/>
  <c r="E87" i="2"/>
  <c r="J24" i="2"/>
  <c r="E24" i="2"/>
  <c r="J92" i="2" s="1"/>
  <c r="J23" i="2"/>
  <c r="J18" i="2"/>
  <c r="E18" i="2"/>
  <c r="F92" i="2"/>
  <c r="J17" i="2"/>
  <c r="J12" i="2"/>
  <c r="J118" i="2" s="1"/>
  <c r="E7" i="2"/>
  <c r="E85" i="2" s="1"/>
  <c r="L90" i="1"/>
  <c r="AM90" i="1"/>
  <c r="AM89" i="1"/>
  <c r="L89" i="1"/>
  <c r="AM87" i="1"/>
  <c r="L87" i="1"/>
  <c r="L85" i="1"/>
  <c r="L84" i="1"/>
  <c r="J125" i="9"/>
  <c r="J123" i="9"/>
  <c r="BK128" i="8"/>
  <c r="BK126" i="8"/>
  <c r="J125" i="8"/>
  <c r="J125" i="5"/>
  <c r="J119" i="4"/>
  <c r="J1112" i="3"/>
  <c r="J1101" i="3"/>
  <c r="J1100" i="3"/>
  <c r="J1008" i="3"/>
  <c r="BK990" i="3"/>
  <c r="BK964" i="3"/>
  <c r="BK962" i="3"/>
  <c r="BK952" i="3"/>
  <c r="J870" i="3"/>
  <c r="BK816" i="3"/>
  <c r="J815" i="3"/>
  <c r="J275" i="2"/>
  <c r="BK270" i="2"/>
  <c r="J261" i="2"/>
  <c r="J244" i="2"/>
  <c r="BK241" i="2"/>
  <c r="BK189" i="2"/>
  <c r="J176" i="2"/>
  <c r="BK170" i="2"/>
  <c r="BK155" i="2"/>
  <c r="BK127" i="9"/>
  <c r="BK127" i="8"/>
  <c r="BK125" i="6"/>
  <c r="BK119" i="4"/>
  <c r="J1103" i="3"/>
  <c r="BK993" i="3"/>
  <c r="BK992" i="3"/>
  <c r="J990" i="3"/>
  <c r="J950" i="3"/>
  <c r="J906" i="3"/>
  <c r="BK857" i="3"/>
  <c r="BK819" i="3"/>
  <c r="BK815" i="3"/>
  <c r="J797" i="3"/>
  <c r="BK729" i="3"/>
  <c r="J726" i="3"/>
  <c r="J725" i="3"/>
  <c r="BK690" i="3"/>
  <c r="J688" i="3"/>
  <c r="BK685" i="3"/>
  <c r="J682" i="3"/>
  <c r="BK679" i="3"/>
  <c r="BK670" i="3"/>
  <c r="BK661" i="3"/>
  <c r="J655" i="3"/>
  <c r="BK649" i="3"/>
  <c r="BK565" i="3"/>
  <c r="BK553" i="3"/>
  <c r="J525" i="3"/>
  <c r="BK403" i="3"/>
  <c r="BK397" i="3"/>
  <c r="BK383" i="3"/>
  <c r="J382" i="3"/>
  <c r="BK347" i="3"/>
  <c r="J345" i="3"/>
  <c r="J247" i="3"/>
  <c r="J213" i="3"/>
  <c r="BK205" i="3"/>
  <c r="J170" i="3"/>
  <c r="BK147" i="3"/>
  <c r="BK134" i="3"/>
  <c r="BK131" i="3"/>
  <c r="BK388" i="2"/>
  <c r="J360" i="2"/>
  <c r="BK359" i="2"/>
  <c r="BK357" i="2"/>
  <c r="BK314" i="2"/>
  <c r="BK308" i="2"/>
  <c r="BK275" i="2"/>
  <c r="J268" i="2"/>
  <c r="BK244" i="2"/>
  <c r="BK238" i="2"/>
  <c r="BK237" i="2"/>
  <c r="BK186" i="2"/>
  <c r="BK176" i="2"/>
  <c r="BK173" i="2"/>
  <c r="J127" i="9"/>
  <c r="BK125" i="9"/>
  <c r="BK123" i="9"/>
  <c r="J128" i="8"/>
  <c r="J127" i="8"/>
  <c r="J126" i="8"/>
  <c r="BK125" i="8"/>
  <c r="BK125" i="7"/>
  <c r="J125" i="6"/>
  <c r="BK1100" i="3"/>
  <c r="J1099" i="3"/>
  <c r="J1063" i="3"/>
  <c r="J1061" i="3"/>
  <c r="J964" i="3"/>
  <c r="J962" i="3"/>
  <c r="BK950" i="3"/>
  <c r="BK906" i="3"/>
  <c r="BK904" i="3"/>
  <c r="BK814" i="3"/>
  <c r="BK761" i="3"/>
  <c r="BK733" i="3"/>
  <c r="J729" i="3"/>
  <c r="J722" i="3"/>
  <c r="J710" i="3"/>
  <c r="J700" i="3"/>
  <c r="J687" i="3"/>
  <c r="J685" i="3"/>
  <c r="BK682" i="3"/>
  <c r="J676" i="3"/>
  <c r="J670" i="3"/>
  <c r="BK662" i="3"/>
  <c r="J661" i="3"/>
  <c r="J650" i="3"/>
  <c r="BK543" i="3"/>
  <c r="BK531" i="3"/>
  <c r="J518" i="3"/>
  <c r="J403" i="3"/>
  <c r="J387" i="3"/>
  <c r="BK386" i="3"/>
  <c r="J347" i="3"/>
  <c r="J346" i="3"/>
  <c r="J271" i="3"/>
  <c r="J270" i="3"/>
  <c r="BK247" i="3"/>
  <c r="BK244" i="3"/>
  <c r="BK229" i="3"/>
  <c r="BK211" i="3"/>
  <c r="BK164" i="3"/>
  <c r="J143" i="3"/>
  <c r="J134" i="3"/>
  <c r="J388" i="2"/>
  <c r="J362" i="2"/>
  <c r="BK360" i="2"/>
  <c r="J357" i="2"/>
  <c r="BK356" i="2"/>
  <c r="BK274" i="2"/>
  <c r="BK273" i="2"/>
  <c r="J270" i="2"/>
  <c r="J266" i="2"/>
  <c r="J127" i="2"/>
  <c r="J125" i="7"/>
  <c r="BK863" i="3"/>
  <c r="J818" i="3"/>
  <c r="J761" i="3"/>
  <c r="BK731" i="3"/>
  <c r="BK727" i="3"/>
  <c r="BK726" i="3"/>
  <c r="J723" i="3"/>
  <c r="J718" i="3"/>
  <c r="BK688" i="3"/>
  <c r="J679" i="3"/>
  <c r="BK677" i="3"/>
  <c r="BK676" i="3"/>
  <c r="BK573" i="3"/>
  <c r="BK522" i="3"/>
  <c r="BK518" i="3"/>
  <c r="J397" i="3"/>
  <c r="J386" i="3"/>
  <c r="J383" i="3"/>
  <c r="J381" i="3"/>
  <c r="BK348" i="3"/>
  <c r="J348" i="3"/>
  <c r="BK271" i="3"/>
  <c r="J205" i="3"/>
  <c r="BK153" i="3"/>
  <c r="J135" i="3"/>
  <c r="J131" i="3"/>
  <c r="J308" i="2"/>
  <c r="J274" i="2"/>
  <c r="J273" i="2"/>
  <c r="BK272" i="2"/>
  <c r="BK269" i="2"/>
  <c r="BK268" i="2"/>
  <c r="BK266" i="2"/>
  <c r="J241" i="2"/>
  <c r="J237" i="2"/>
  <c r="BK199" i="2"/>
  <c r="J173" i="2"/>
  <c r="J170" i="2"/>
  <c r="J155" i="2"/>
  <c r="J150" i="2"/>
  <c r="AS98" i="1"/>
  <c r="BK125" i="5"/>
  <c r="BK1112" i="3"/>
  <c r="BK1103" i="3"/>
  <c r="BK1101" i="3"/>
  <c r="BK1099" i="3"/>
  <c r="BK1008" i="3"/>
  <c r="BK996" i="3"/>
  <c r="BK995" i="3"/>
  <c r="J993" i="3"/>
  <c r="J992" i="3"/>
  <c r="J904" i="3"/>
  <c r="J863" i="3"/>
  <c r="J819" i="3"/>
  <c r="BK818" i="3"/>
  <c r="J814" i="3"/>
  <c r="BK806" i="3"/>
  <c r="BK797" i="3"/>
  <c r="J733" i="3"/>
  <c r="BK725" i="3"/>
  <c r="BK718" i="3"/>
  <c r="J662" i="3"/>
  <c r="BK651" i="3"/>
  <c r="BK650" i="3"/>
  <c r="J531" i="3"/>
  <c r="BK523" i="3"/>
  <c r="J522" i="3"/>
  <c r="BK521" i="3"/>
  <c r="BK510" i="3"/>
  <c r="BK400" i="3"/>
  <c r="BK345" i="3"/>
  <c r="BK270" i="3"/>
  <c r="BK257" i="3"/>
  <c r="J244" i="3"/>
  <c r="BK213" i="3"/>
  <c r="BK189" i="3"/>
  <c r="BK170" i="3"/>
  <c r="J164" i="3"/>
  <c r="J156" i="3"/>
  <c r="J147" i="3"/>
  <c r="BK143" i="3"/>
  <c r="BK135" i="3"/>
  <c r="BK362" i="2"/>
  <c r="J359" i="2"/>
  <c r="J356" i="2"/>
  <c r="J314" i="2"/>
  <c r="BK279" i="2"/>
  <c r="J269" i="2"/>
  <c r="BK261" i="2"/>
  <c r="J238" i="2"/>
  <c r="J199" i="2"/>
  <c r="J186" i="2"/>
  <c r="BK150" i="2"/>
  <c r="BK127" i="2"/>
  <c r="BK1063" i="3"/>
  <c r="BK1061" i="3"/>
  <c r="J996" i="3"/>
  <c r="J995" i="3"/>
  <c r="J952" i="3"/>
  <c r="BK870" i="3"/>
  <c r="J857" i="3"/>
  <c r="J816" i="3"/>
  <c r="J806" i="3"/>
  <c r="J731" i="3"/>
  <c r="J727" i="3"/>
  <c r="BK723" i="3"/>
  <c r="BK722" i="3"/>
  <c r="BK710" i="3"/>
  <c r="BK700" i="3"/>
  <c r="J690" i="3"/>
  <c r="BK687" i="3"/>
  <c r="J677" i="3"/>
  <c r="BK655" i="3"/>
  <c r="J651" i="3"/>
  <c r="J649" i="3"/>
  <c r="J573" i="3"/>
  <c r="J565" i="3"/>
  <c r="J553" i="3"/>
  <c r="J543" i="3"/>
  <c r="BK525" i="3"/>
  <c r="J523" i="3"/>
  <c r="J521" i="3"/>
  <c r="J510" i="3"/>
  <c r="J400" i="3"/>
  <c r="BK387" i="3"/>
  <c r="BK382" i="3"/>
  <c r="BK381" i="3"/>
  <c r="BK346" i="3"/>
  <c r="J257" i="3"/>
  <c r="J229" i="3"/>
  <c r="J211" i="3"/>
  <c r="J189" i="3"/>
  <c r="BK156" i="3"/>
  <c r="J153" i="3"/>
  <c r="J279" i="2"/>
  <c r="J272" i="2"/>
  <c r="J189" i="2"/>
  <c r="F38" i="7"/>
  <c r="BC101" i="1" s="1"/>
  <c r="F37" i="6"/>
  <c r="BB100" i="1"/>
  <c r="F37" i="5"/>
  <c r="BB99" i="1" s="1"/>
  <c r="J34" i="4"/>
  <c r="AW97" i="1" s="1"/>
  <c r="F39" i="7"/>
  <c r="BD101" i="1"/>
  <c r="F39" i="5"/>
  <c r="BD99" i="1" s="1"/>
  <c r="F36" i="7"/>
  <c r="BA101" i="1" s="1"/>
  <c r="F39" i="6"/>
  <c r="BD100" i="1"/>
  <c r="F38" i="5"/>
  <c r="BC99" i="1" s="1"/>
  <c r="F38" i="6"/>
  <c r="BC100" i="1" s="1"/>
  <c r="F35" i="4"/>
  <c r="BB97" i="1"/>
  <c r="F37" i="7"/>
  <c r="BB101" i="1" s="1"/>
  <c r="F36" i="6"/>
  <c r="BA100" i="1" s="1"/>
  <c r="F36" i="5"/>
  <c r="BA99" i="1"/>
  <c r="F36" i="4"/>
  <c r="BC97" i="1" s="1"/>
  <c r="F37" i="4"/>
  <c r="BD97" i="1" s="1"/>
  <c r="I375" i="14" l="1"/>
  <c r="H377" i="14" s="1"/>
  <c r="H81" i="14" s="1"/>
  <c r="I304" i="14"/>
  <c r="H306" i="14" s="1"/>
  <c r="H79" i="14" s="1"/>
  <c r="H108" i="14" s="1"/>
  <c r="I177" i="13"/>
  <c r="H179" i="13" s="1"/>
  <c r="I61" i="12"/>
  <c r="H63" i="12" s="1"/>
  <c r="I96" i="11"/>
  <c r="H98" i="11" s="1"/>
  <c r="I68" i="10"/>
  <c r="H70" i="10" s="1"/>
  <c r="R121" i="9"/>
  <c r="R120" i="9" s="1"/>
  <c r="P121" i="9"/>
  <c r="P120" i="9" s="1"/>
  <c r="AU103" i="1" s="1"/>
  <c r="BK267" i="2"/>
  <c r="J267" i="2" s="1"/>
  <c r="J99" i="2" s="1"/>
  <c r="BK130" i="3"/>
  <c r="T130" i="3"/>
  <c r="T572" i="3"/>
  <c r="BK724" i="3"/>
  <c r="J724" i="3" s="1"/>
  <c r="J105" i="3" s="1"/>
  <c r="R724" i="3"/>
  <c r="R994" i="3"/>
  <c r="R126" i="2"/>
  <c r="P267" i="2"/>
  <c r="P307" i="2"/>
  <c r="P277" i="2" s="1"/>
  <c r="T269" i="3"/>
  <c r="BK689" i="3"/>
  <c r="J689" i="3" s="1"/>
  <c r="J104" i="3" s="1"/>
  <c r="R689" i="3"/>
  <c r="T817" i="3"/>
  <c r="BK124" i="8"/>
  <c r="BK123" i="8" s="1"/>
  <c r="J123" i="8" s="1"/>
  <c r="J99" i="8" s="1"/>
  <c r="BK126" i="2"/>
  <c r="J126" i="2"/>
  <c r="J98" i="2" s="1"/>
  <c r="T267" i="2"/>
  <c r="BK307" i="2"/>
  <c r="J307" i="2" s="1"/>
  <c r="J102" i="2" s="1"/>
  <c r="BK269" i="3"/>
  <c r="J269" i="3"/>
  <c r="J99" i="3" s="1"/>
  <c r="P572" i="3"/>
  <c r="P724" i="3"/>
  <c r="T724" i="3"/>
  <c r="BK994" i="3"/>
  <c r="J994" i="3" s="1"/>
  <c r="J107" i="3" s="1"/>
  <c r="T126" i="2"/>
  <c r="T125" i="2" s="1"/>
  <c r="R307" i="2"/>
  <c r="R277" i="2"/>
  <c r="P269" i="3"/>
  <c r="BK572" i="3"/>
  <c r="J572" i="3" s="1"/>
  <c r="J100" i="3" s="1"/>
  <c r="P681" i="3"/>
  <c r="P689" i="3"/>
  <c r="P817" i="3"/>
  <c r="P994" i="3"/>
  <c r="P124" i="8"/>
  <c r="P123" i="8" s="1"/>
  <c r="P122" i="8" s="1"/>
  <c r="AU102" i="1" s="1"/>
  <c r="AU98" i="1" s="1"/>
  <c r="P126" i="2"/>
  <c r="P125" i="2"/>
  <c r="R267" i="2"/>
  <c r="T307" i="2"/>
  <c r="T277" i="2" s="1"/>
  <c r="R269" i="3"/>
  <c r="R681" i="3"/>
  <c r="BK817" i="3"/>
  <c r="J817" i="3" s="1"/>
  <c r="J106" i="3" s="1"/>
  <c r="T994" i="3"/>
  <c r="T124" i="8"/>
  <c r="T123" i="8" s="1"/>
  <c r="T122" i="8" s="1"/>
  <c r="P130" i="3"/>
  <c r="R130" i="3"/>
  <c r="R572" i="3"/>
  <c r="R129" i="3" s="1"/>
  <c r="BK681" i="3"/>
  <c r="T681" i="3"/>
  <c r="T689" i="3"/>
  <c r="R817" i="3"/>
  <c r="R124" i="8"/>
  <c r="R123" i="8"/>
  <c r="R122" i="8"/>
  <c r="F121" i="2"/>
  <c r="BE150" i="2"/>
  <c r="BE155" i="2"/>
  <c r="BE173" i="2"/>
  <c r="BE186" i="2"/>
  <c r="BE270" i="2"/>
  <c r="BE274" i="2"/>
  <c r="BE275" i="2"/>
  <c r="F125" i="3"/>
  <c r="BE247" i="3"/>
  <c r="BE270" i="3"/>
  <c r="BE397" i="3"/>
  <c r="BE518" i="3"/>
  <c r="BE522" i="3"/>
  <c r="BE531" i="3"/>
  <c r="BE543" i="3"/>
  <c r="BE650" i="3"/>
  <c r="BE661" i="3"/>
  <c r="BE662" i="3"/>
  <c r="BE676" i="3"/>
  <c r="BE679" i="3"/>
  <c r="BE685" i="3"/>
  <c r="BE688" i="3"/>
  <c r="BE726" i="3"/>
  <c r="BE729" i="3"/>
  <c r="BE761" i="3"/>
  <c r="BE819" i="3"/>
  <c r="BE863" i="3"/>
  <c r="BE906" i="3"/>
  <c r="BE962" i="3"/>
  <c r="BE990" i="3"/>
  <c r="BE992" i="3"/>
  <c r="BE1100" i="3"/>
  <c r="BE1103" i="3"/>
  <c r="BE1112" i="3"/>
  <c r="J92" i="4"/>
  <c r="J111" i="4"/>
  <c r="J116" i="8"/>
  <c r="BE176" i="2"/>
  <c r="BE189" i="2"/>
  <c r="BE237" i="2"/>
  <c r="BE266" i="2"/>
  <c r="BE359" i="2"/>
  <c r="J125" i="3"/>
  <c r="BE205" i="3"/>
  <c r="BE229" i="3"/>
  <c r="BE347" i="3"/>
  <c r="BE382" i="3"/>
  <c r="BE387" i="3"/>
  <c r="BE677" i="3"/>
  <c r="BE687" i="3"/>
  <c r="BE700" i="3"/>
  <c r="BE722" i="3"/>
  <c r="BE731" i="3"/>
  <c r="BE814" i="3"/>
  <c r="BE815" i="3"/>
  <c r="BE857" i="3"/>
  <c r="BK678" i="3"/>
  <c r="J678" i="3"/>
  <c r="J101" i="3"/>
  <c r="E85" i="4"/>
  <c r="F92" i="4"/>
  <c r="J94" i="5"/>
  <c r="J89" i="2"/>
  <c r="E114" i="2"/>
  <c r="J121" i="2"/>
  <c r="BE127" i="2"/>
  <c r="BE279" i="2"/>
  <c r="E85" i="3"/>
  <c r="BE134" i="3"/>
  <c r="BE147" i="3"/>
  <c r="BE346" i="3"/>
  <c r="BE403" i="3"/>
  <c r="BE521" i="3"/>
  <c r="BE525" i="3"/>
  <c r="BE553" i="3"/>
  <c r="BE670" i="3"/>
  <c r="BE682" i="3"/>
  <c r="BE710" i="3"/>
  <c r="E85" i="5"/>
  <c r="F94" i="5"/>
  <c r="BE125" i="5"/>
  <c r="J91" i="6"/>
  <c r="E110" i="6"/>
  <c r="BK124" i="6"/>
  <c r="J124" i="6" s="1"/>
  <c r="J100" i="6" s="1"/>
  <c r="J116" i="7"/>
  <c r="BE241" i="2"/>
  <c r="BE244" i="2"/>
  <c r="BE261" i="2"/>
  <c r="BE308" i="2"/>
  <c r="BE314" i="2"/>
  <c r="BE357" i="2"/>
  <c r="BE360" i="2"/>
  <c r="BE388" i="2"/>
  <c r="BK278" i="2"/>
  <c r="J278" i="2" s="1"/>
  <c r="J101" i="2" s="1"/>
  <c r="BK387" i="2"/>
  <c r="J387" i="2"/>
  <c r="J104" i="2" s="1"/>
  <c r="J122" i="3"/>
  <c r="BE131" i="3"/>
  <c r="BE135" i="3"/>
  <c r="BE156" i="3"/>
  <c r="BE170" i="3"/>
  <c r="BE213" i="3"/>
  <c r="BE257" i="3"/>
  <c r="BE345" i="3"/>
  <c r="BE348" i="3"/>
  <c r="BE383" i="3"/>
  <c r="BE400" i="3"/>
  <c r="BE565" i="3"/>
  <c r="BE573" i="3"/>
  <c r="BE649" i="3"/>
  <c r="BE651" i="3"/>
  <c r="BE655" i="3"/>
  <c r="BE690" i="3"/>
  <c r="BE797" i="3"/>
  <c r="BE806" i="3"/>
  <c r="BE816" i="3"/>
  <c r="BE818" i="3"/>
  <c r="BE870" i="3"/>
  <c r="BE952" i="3"/>
  <c r="BK1102" i="3"/>
  <c r="J1102" i="3" s="1"/>
  <c r="J108" i="3" s="1"/>
  <c r="BE119" i="4"/>
  <c r="J91" i="5"/>
  <c r="BK124" i="5"/>
  <c r="J124" i="5" s="1"/>
  <c r="J100" i="5" s="1"/>
  <c r="J119" i="6"/>
  <c r="E110" i="7"/>
  <c r="F94" i="8"/>
  <c r="E110" i="8"/>
  <c r="BE128" i="8"/>
  <c r="BE170" i="2"/>
  <c r="BE199" i="2"/>
  <c r="BE272" i="2"/>
  <c r="BE356" i="2"/>
  <c r="BE362" i="2"/>
  <c r="BK361" i="2"/>
  <c r="J361" i="2" s="1"/>
  <c r="J103" i="2" s="1"/>
  <c r="BE143" i="3"/>
  <c r="BE153" i="3"/>
  <c r="BE164" i="3"/>
  <c r="BE189" i="3"/>
  <c r="BE211" i="3"/>
  <c r="BE244" i="3"/>
  <c r="BE271" i="3"/>
  <c r="BE381" i="3"/>
  <c r="BE386" i="3"/>
  <c r="BE510" i="3"/>
  <c r="BE523" i="3"/>
  <c r="BE718" i="3"/>
  <c r="BE723" i="3"/>
  <c r="BE725" i="3"/>
  <c r="BE727" i="3"/>
  <c r="BE733" i="3"/>
  <c r="BE904" i="3"/>
  <c r="BE950" i="3"/>
  <c r="BE964" i="3"/>
  <c r="BE995" i="3"/>
  <c r="BE996" i="3"/>
  <c r="BE1101" i="3"/>
  <c r="BK118" i="4"/>
  <c r="BK117" i="4" s="1"/>
  <c r="J117" i="4" s="1"/>
  <c r="J30" i="4" s="1"/>
  <c r="AG97" i="1" s="1"/>
  <c r="F94" i="6"/>
  <c r="J94" i="7"/>
  <c r="BE125" i="7"/>
  <c r="J35" i="7" s="1"/>
  <c r="AV101" i="1" s="1"/>
  <c r="J119" i="8"/>
  <c r="BE126" i="8"/>
  <c r="J89" i="9"/>
  <c r="J92" i="9"/>
  <c r="BE238" i="2"/>
  <c r="BE268" i="2"/>
  <c r="BE269" i="2"/>
  <c r="BE273" i="2"/>
  <c r="BE993" i="3"/>
  <c r="BE1008" i="3"/>
  <c r="BE1061" i="3"/>
  <c r="BE1063" i="3"/>
  <c r="BE1099" i="3"/>
  <c r="BE125" i="6"/>
  <c r="J35" i="6" s="1"/>
  <c r="AV100" i="1" s="1"/>
  <c r="F94" i="7"/>
  <c r="BK124" i="7"/>
  <c r="BK123" i="7"/>
  <c r="J123" i="7" s="1"/>
  <c r="J99" i="7" s="1"/>
  <c r="BE125" i="8"/>
  <c r="BE127" i="8"/>
  <c r="E85" i="9"/>
  <c r="F92" i="9"/>
  <c r="BE123" i="9"/>
  <c r="BE125" i="9"/>
  <c r="BE127" i="9"/>
  <c r="BK122" i="9"/>
  <c r="J122" i="9" s="1"/>
  <c r="J98" i="9" s="1"/>
  <c r="BK124" i="9"/>
  <c r="J124" i="9" s="1"/>
  <c r="J99" i="9" s="1"/>
  <c r="BK126" i="9"/>
  <c r="J126" i="9" s="1"/>
  <c r="J100" i="9" s="1"/>
  <c r="F37" i="2"/>
  <c r="BD95" i="1" s="1"/>
  <c r="F36" i="2"/>
  <c r="BC95" i="1" s="1"/>
  <c r="J34" i="2"/>
  <c r="AW95" i="1" s="1"/>
  <c r="J34" i="3"/>
  <c r="AW96" i="1" s="1"/>
  <c r="J36" i="5"/>
  <c r="AW99" i="1" s="1"/>
  <c r="F33" i="4"/>
  <c r="AZ97" i="1" s="1"/>
  <c r="F35" i="2"/>
  <c r="BB95" i="1" s="1"/>
  <c r="F35" i="3"/>
  <c r="BB96" i="1" s="1"/>
  <c r="F36" i="8"/>
  <c r="BA102" i="1" s="1"/>
  <c r="BA98" i="1" s="1"/>
  <c r="AW98" i="1" s="1"/>
  <c r="J35" i="5"/>
  <c r="AV99" i="1" s="1"/>
  <c r="F36" i="3"/>
  <c r="BC96" i="1" s="1"/>
  <c r="F37" i="8"/>
  <c r="BB102" i="1" s="1"/>
  <c r="BB98" i="1" s="1"/>
  <c r="AX98" i="1" s="1"/>
  <c r="F34" i="2"/>
  <c r="BA95" i="1" s="1"/>
  <c r="J36" i="8"/>
  <c r="AW102" i="1" s="1"/>
  <c r="F39" i="8"/>
  <c r="BD102" i="1"/>
  <c r="BD98" i="1" s="1"/>
  <c r="J34" i="9"/>
  <c r="AW103" i="1" s="1"/>
  <c r="F35" i="9"/>
  <c r="BB103" i="1" s="1"/>
  <c r="F37" i="3"/>
  <c r="BD96" i="1" s="1"/>
  <c r="F36" i="9"/>
  <c r="BC103" i="1" s="1"/>
  <c r="F37" i="9"/>
  <c r="BD103" i="1" s="1"/>
  <c r="AS94" i="1"/>
  <c r="J36" i="7"/>
  <c r="AW101" i="1" s="1"/>
  <c r="J36" i="6"/>
  <c r="AW100" i="1"/>
  <c r="F34" i="3"/>
  <c r="BA96" i="1" s="1"/>
  <c r="F38" i="8"/>
  <c r="BC102" i="1" s="1"/>
  <c r="BC98" i="1" s="1"/>
  <c r="AY98" i="1" s="1"/>
  <c r="F34" i="9"/>
  <c r="BA103" i="1"/>
  <c r="F34" i="4"/>
  <c r="BA97" i="1"/>
  <c r="I111" i="14" l="1"/>
  <c r="H115" i="14" s="1"/>
  <c r="P129" i="3"/>
  <c r="T680" i="3"/>
  <c r="BK680" i="3"/>
  <c r="J680" i="3" s="1"/>
  <c r="J102" i="3" s="1"/>
  <c r="R680" i="3"/>
  <c r="R128" i="3"/>
  <c r="P124" i="2"/>
  <c r="AU95" i="1"/>
  <c r="R125" i="2"/>
  <c r="R124" i="2" s="1"/>
  <c r="BK129" i="3"/>
  <c r="BK128" i="3"/>
  <c r="J128" i="3" s="1"/>
  <c r="J30" i="3" s="1"/>
  <c r="AG96" i="1" s="1"/>
  <c r="P680" i="3"/>
  <c r="T124" i="2"/>
  <c r="T129" i="3"/>
  <c r="T128" i="3"/>
  <c r="P128" i="3"/>
  <c r="AU96" i="1" s="1"/>
  <c r="BK125" i="2"/>
  <c r="J125" i="2" s="1"/>
  <c r="J97" i="2" s="1"/>
  <c r="BK277" i="2"/>
  <c r="J277" i="2"/>
  <c r="J100" i="2" s="1"/>
  <c r="J130" i="3"/>
  <c r="J98" i="3" s="1"/>
  <c r="J96" i="4"/>
  <c r="J124" i="8"/>
  <c r="J100" i="8"/>
  <c r="J681" i="3"/>
  <c r="J103" i="3" s="1"/>
  <c r="BK123" i="5"/>
  <c r="BK122" i="5"/>
  <c r="J122" i="5" s="1"/>
  <c r="J32" i="5" s="1"/>
  <c r="AG99" i="1" s="1"/>
  <c r="AN99" i="1" s="1"/>
  <c r="J118" i="4"/>
  <c r="J97" i="4" s="1"/>
  <c r="BK122" i="7"/>
  <c r="J122" i="7"/>
  <c r="J98" i="7"/>
  <c r="J124" i="7"/>
  <c r="J100" i="7"/>
  <c r="BK123" i="6"/>
  <c r="J123" i="6" s="1"/>
  <c r="J99" i="6" s="1"/>
  <c r="BK122" i="8"/>
  <c r="J122" i="8"/>
  <c r="BK121" i="9"/>
  <c r="J121" i="9" s="1"/>
  <c r="J97" i="9" s="1"/>
  <c r="BD94" i="1"/>
  <c r="W33" i="1" s="1"/>
  <c r="BC94" i="1"/>
  <c r="W32" i="1" s="1"/>
  <c r="BB94" i="1"/>
  <c r="AX94" i="1" s="1"/>
  <c r="BA94" i="1"/>
  <c r="AW94" i="1"/>
  <c r="AK30" i="1" s="1"/>
  <c r="J33" i="3"/>
  <c r="AV96" i="1" s="1"/>
  <c r="AT96" i="1" s="1"/>
  <c r="F35" i="6"/>
  <c r="AZ100" i="1" s="1"/>
  <c r="J32" i="8"/>
  <c r="AG102" i="1" s="1"/>
  <c r="AT99" i="1"/>
  <c r="F33" i="9"/>
  <c r="AZ103" i="1" s="1"/>
  <c r="AT100" i="1"/>
  <c r="J35" i="8"/>
  <c r="AV102" i="1"/>
  <c r="AT102" i="1" s="1"/>
  <c r="J33" i="9"/>
  <c r="AV103" i="1" s="1"/>
  <c r="AT103" i="1" s="1"/>
  <c r="F35" i="8"/>
  <c r="AZ102" i="1" s="1"/>
  <c r="J33" i="4"/>
  <c r="AV97" i="1"/>
  <c r="AT97" i="1" s="1"/>
  <c r="F35" i="5"/>
  <c r="AZ99" i="1"/>
  <c r="AT101" i="1"/>
  <c r="F33" i="3"/>
  <c r="AZ96" i="1" s="1"/>
  <c r="F35" i="7"/>
  <c r="AZ101" i="1" s="1"/>
  <c r="F33" i="2"/>
  <c r="AZ95" i="1" s="1"/>
  <c r="J33" i="2"/>
  <c r="AV95" i="1" s="1"/>
  <c r="AT95" i="1" s="1"/>
  <c r="AN96" i="1" l="1"/>
  <c r="J39" i="3"/>
  <c r="J41" i="8"/>
  <c r="BK124" i="2"/>
  <c r="J124" i="2"/>
  <c r="J96" i="2" s="1"/>
  <c r="J129" i="3"/>
  <c r="J97" i="3" s="1"/>
  <c r="BK122" i="6"/>
  <c r="J122" i="6" s="1"/>
  <c r="J32" i="6" s="1"/>
  <c r="AG100" i="1" s="1"/>
  <c r="AN100" i="1" s="1"/>
  <c r="J98" i="8"/>
  <c r="J96" i="3"/>
  <c r="J39" i="4"/>
  <c r="J41" i="5"/>
  <c r="J98" i="5"/>
  <c r="J123" i="5"/>
  <c r="J99" i="5"/>
  <c r="BK120" i="9"/>
  <c r="J120" i="9"/>
  <c r="J96" i="9" s="1"/>
  <c r="AN97" i="1"/>
  <c r="AN102" i="1"/>
  <c r="AU94" i="1"/>
  <c r="J32" i="7"/>
  <c r="AG101" i="1" s="1"/>
  <c r="AN101" i="1" s="1"/>
  <c r="W31" i="1"/>
  <c r="AY94" i="1"/>
  <c r="W30" i="1"/>
  <c r="AZ98" i="1"/>
  <c r="AV98" i="1" s="1"/>
  <c r="AT98" i="1" s="1"/>
  <c r="J41" i="6" l="1"/>
  <c r="J98" i="6"/>
  <c r="J41" i="7"/>
  <c r="AZ94" i="1"/>
  <c r="AV94" i="1" s="1"/>
  <c r="AK29" i="1" s="1"/>
  <c r="J30" i="2"/>
  <c r="AG95" i="1" s="1"/>
  <c r="J30" i="9"/>
  <c r="AG103" i="1"/>
  <c r="AN103" i="1" s="1"/>
  <c r="AG98" i="1"/>
  <c r="AN98" i="1" s="1"/>
  <c r="J39" i="2" l="1"/>
  <c r="AN95" i="1"/>
  <c r="J39" i="9"/>
  <c r="AG94" i="1"/>
  <c r="AT94" i="1"/>
  <c r="W29" i="1"/>
  <c r="AN94" i="1" l="1"/>
  <c r="AK26" i="1"/>
  <c r="AK35" i="1" s="1"/>
</calcChain>
</file>

<file path=xl/sharedStrings.xml><?xml version="1.0" encoding="utf-8"?>
<sst xmlns="http://schemas.openxmlformats.org/spreadsheetml/2006/main" count="16379" uniqueCount="1586">
  <si>
    <t>Export Komplet</t>
  </si>
  <si>
    <t/>
  </si>
  <si>
    <t>2.0</t>
  </si>
  <si>
    <t>ZAMOK</t>
  </si>
  <si>
    <t>False</t>
  </si>
  <si>
    <t>{6f67ec76-4e5a-45bc-9f36-57011164ed43}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</si>
  <si>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</si>
  <si>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</si>
  <si>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</si>
  <si>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</si>
  <si>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</si>
  <si>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</si>
  <si>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</si>
  <si>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</si>
  <si>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03_2020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</si>
  <si>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</si>
  <si>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</si>
  <si>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Zámecká, Jilemnice</t>
  </si>
  <si>
    <t>KSO:</t>
  </si>
  <si>
    <t>CC-CZ:</t>
  </si>
  <si>
    <t>Místo:</t>
  </si>
  <si>
    <t xml:space="preserve"> </t>
  </si>
  <si>
    <t>Datum:</t>
  </si>
  <si>
    <t>17. 2. 2020</t>
  </si>
  <si>
    <t>Zadavatel:</t>
  </si>
  <si>
    <t>IČ:</t>
  </si>
  <si>
    <t>00275808</t>
  </si>
  <si>
    <t>MĚSTO JILEMNICE, Masarykovo náměstí 82, Jilemnice</t>
  </si>
  <si>
    <t>DIČ:</t>
  </si>
  <si>
    <t>CZ00275808</t>
  </si>
  <si>
    <t>Uchazeč:</t>
  </si>
  <si>
    <t>Vyplň údaj</t>
  </si>
  <si>
    <t>Projektant:</t>
  </si>
  <si>
    <t>49995847</t>
  </si>
  <si>
    <t>Ing. Roman Matoušek, Zvědavá ulička čp. 50, Jilemn</t>
  </si>
  <si>
    <t>CZ6811061169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</si>
  <si>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</si>
  <si>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</si>
  <si>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</si>
  <si>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</si>
  <si>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</si>
  <si>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</si>
  <si>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</si>
  <si>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</si>
  <si>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</si>
  <si>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</si>
  <si>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</si>
  <si>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</si>
  <si>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</si>
  <si>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</si>
  <si>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</si>
  <si>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</si>
  <si>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</si>
  <si>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</si>
  <si>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</si>
  <si>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</si>
  <si>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</si>
  <si>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</si>
  <si>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</si>
  <si>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</si>
  <si>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</si>
  <si>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</si>
  <si>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</si>
  <si>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</si>
  <si>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</si>
  <si>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</si>
  <si>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</si>
  <si>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</si>
  <si>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</si>
  <si>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</si>
  <si>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</si>
  <si>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</si>
  <si>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</si>
  <si>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</si>
  <si>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</si>
  <si>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</si>
  <si>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</si>
  <si>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</si>
  <si>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</si>
  <si>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</si>
  <si>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</si>
  <si>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</si>
  <si>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</si>
  <si>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</si>
  <si>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03202001</t>
  </si>
  <si>
    <t>Bourací práce, demontáže</t>
  </si>
  <si>
    <t>STA</t>
  </si>
  <si>
    <t>1</t>
  </si>
  <si>
    <t>{14fd6780-77ca-4d1e-b6ca-7d0b56dfcda8}</t>
  </si>
  <si>
    <t>2</t>
  </si>
  <si>
    <t>03202002</t>
  </si>
  <si>
    <t>Stavební část</t>
  </si>
  <si>
    <t>{7b560665-a9ef-4390-b11e-eab49e24eaa1}</t>
  </si>
  <si>
    <t>03202003</t>
  </si>
  <si>
    <t>Nábytek</t>
  </si>
  <si>
    <t>{ea0cfd9a-1ba2-4c0c-a6bc-120131f3ef0f}</t>
  </si>
  <si>
    <t>03202004</t>
  </si>
  <si>
    <t>TZB</t>
  </si>
  <si>
    <t>{ea873983-a348-427d-93b9-ee2f0412bcb1}</t>
  </si>
  <si>
    <t>001</t>
  </si>
  <si>
    <t>Topení</t>
  </si>
  <si>
    <t>Soupis</t>
  </si>
  <si>
    <t>{a2a699b2-feb2-4320-97d2-045ebeea6d77}</t>
  </si>
  <si>
    <t>002</t>
  </si>
  <si>
    <t>VZT</t>
  </si>
  <si>
    <t>{522985dd-7c76-483f-ae46-63282fe75a8c}</t>
  </si>
  <si>
    <t>003</t>
  </si>
  <si>
    <t>Elektro</t>
  </si>
  <si>
    <t>{174e51af-7d2b-49bf-96a0-103ce8124e18}</t>
  </si>
  <si>
    <t>004</t>
  </si>
  <si>
    <t>ZTI</t>
  </si>
  <si>
    <t>{d219518f-fe54-4e74-bead-9664ed6eaeae}</t>
  </si>
  <si>
    <t>03202005</t>
  </si>
  <si>
    <t>VRN</t>
  </si>
  <si>
    <t>{798deec5-4716-49ca-b5d9-251cfc2e8513}</t>
  </si>
  <si>
    <t>KRYCÍ LIST SOUPISU PRACÍ</t>
  </si>
  <si>
    <t>Objekt:</t>
  </si>
  <si>
    <t>03202001 - Bourací práce, demontáže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</si>
  <si>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</si>
  <si>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</si>
  <si>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</si>
  <si>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</si>
  <si>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</si>
  <si>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</si>
  <si>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</si>
  <si>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</si>
  <si>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</si>
  <si>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</si>
  <si>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</si>
  <si>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</si>
  <si>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</si>
  <si>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</si>
  <si>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</si>
  <si>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</si>
  <si>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</si>
  <si>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</si>
  <si>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</si>
  <si>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</si>
  <si>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</si>
  <si>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</si>
  <si>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</si>
  <si>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</si>
  <si>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</si>
  <si>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</si>
  <si>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</si>
  <si>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</si>
  <si>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</si>
  <si>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</si>
  <si>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</si>
  <si>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</si>
  <si>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962031132</t>
  </si>
  <si>
    <t>Bourání příček z cihel pálených na MVC tl do 100 mm</t>
  </si>
  <si>
    <t>m2</t>
  </si>
  <si>
    <t>4</t>
  </si>
  <si>
    <t>1978236347</t>
  </si>
  <si>
    <t>VV</t>
  </si>
  <si>
    <t>1. NP</t>
  </si>
  <si>
    <t>B.02 VÝTAH</t>
  </si>
  <si>
    <t>3*(1+0,74)</t>
  </si>
  <si>
    <t>B1.03 WC</t>
  </si>
  <si>
    <t>3*(2,5+0,8)</t>
  </si>
  <si>
    <t>-0,5*2</t>
  </si>
  <si>
    <t>-0,6*2</t>
  </si>
  <si>
    <t>B1.07 ÚKLID</t>
  </si>
  <si>
    <t>3*1,97</t>
  </si>
  <si>
    <t>-0,7*2</t>
  </si>
  <si>
    <t>2. NP</t>
  </si>
  <si>
    <t>B2.09 KUCHYŇKA</t>
  </si>
  <si>
    <t>3*2,9</t>
  </si>
  <si>
    <t>3*(0,74+0,74+1,85)</t>
  </si>
  <si>
    <t>-0,6*0,6</t>
  </si>
  <si>
    <t>B2.02 ÚKLID</t>
  </si>
  <si>
    <t>3*1,4</t>
  </si>
  <si>
    <t>B2.03 WC</t>
  </si>
  <si>
    <t>3*(0,9+1,4)</t>
  </si>
  <si>
    <t>Součet</t>
  </si>
  <si>
    <t>962032432</t>
  </si>
  <si>
    <t>Bourání zdiva cihelných z dutých nebo plných cihel pálených i nepálených na MV nebo MVC přes 1 m3</t>
  </si>
  <si>
    <t>m3</t>
  </si>
  <si>
    <t>769826417</t>
  </si>
  <si>
    <t>u výtahu</t>
  </si>
  <si>
    <t>0,22*2,15*3</t>
  </si>
  <si>
    <t>-0,6*0,6*0,22</t>
  </si>
  <si>
    <t>3</t>
  </si>
  <si>
    <t>965042131</t>
  </si>
  <si>
    <t>Bourání podkladů pod dlažby nebo mazanin betonových nebo z litého asfaltu tl do 100 mm pl do 4 m2</t>
  </si>
  <si>
    <t>819744580</t>
  </si>
  <si>
    <t>pro nové příčky</t>
  </si>
  <si>
    <t>0,2*0,1*(2,5+0,9+0,9)</t>
  </si>
  <si>
    <t>0,2*0,1*3,3</t>
  </si>
  <si>
    <t>0,2*0,1*1</t>
  </si>
  <si>
    <t>0,2*0,1*3</t>
  </si>
  <si>
    <t>0,2*0,1*(1+0,9)</t>
  </si>
  <si>
    <t>0,2*0,1*2*2,9</t>
  </si>
  <si>
    <t>0,2*0,1*(1+1+1,6)</t>
  </si>
  <si>
    <t>0,2*0,1*(1+3)</t>
  </si>
  <si>
    <t>965046111</t>
  </si>
  <si>
    <t>Broušení stávajících betonových podlah úběr do 3 mm</t>
  </si>
  <si>
    <t>1123201944</t>
  </si>
  <si>
    <t>po dlažbách</t>
  </si>
  <si>
    <t>78,55</t>
  </si>
  <si>
    <t>5</t>
  </si>
  <si>
    <t>967031132</t>
  </si>
  <si>
    <t>Přisekání rovných ostění v cihelném zdivu na MV nebo MVC</t>
  </si>
  <si>
    <t>-1840651499</t>
  </si>
  <si>
    <t>U VÝTAHU</t>
  </si>
  <si>
    <t>0,22*3*2</t>
  </si>
  <si>
    <t>6</t>
  </si>
  <si>
    <t>968062456</t>
  </si>
  <si>
    <t>Vybourání dřevěných dveřních zárubní pl přes 2 m2</t>
  </si>
  <si>
    <t>1868446596</t>
  </si>
  <si>
    <t>mezi pracovnou B1.12 a hernou B1.13</t>
  </si>
  <si>
    <t>5*2,65</t>
  </si>
  <si>
    <t>mezi pracovnou B2.11 a hernou B2.12</t>
  </si>
  <si>
    <t>mezi skladem lehátek B1.16 a hernou B1.13</t>
  </si>
  <si>
    <t>1,82*2</t>
  </si>
  <si>
    <t>mezi skladem lehátek B2.15 a hernou B2.12</t>
  </si>
  <si>
    <t>7</t>
  </si>
  <si>
    <t>968072244</t>
  </si>
  <si>
    <t>Vybourání kovových rámů oken jednoduchých včetně křídel pl do 1 m2</t>
  </si>
  <si>
    <t>643775968</t>
  </si>
  <si>
    <t>okno B1.12 - B1.11</t>
  </si>
  <si>
    <t>0,8*0,8</t>
  </si>
  <si>
    <t>8</t>
  </si>
  <si>
    <t>968072455</t>
  </si>
  <si>
    <t>Vybourání kovových dveřních zárubní pl do 2 m2</t>
  </si>
  <si>
    <t>-1412391633</t>
  </si>
  <si>
    <t>0,9*2*10</t>
  </si>
  <si>
    <t>0,7*2*5</t>
  </si>
  <si>
    <t>0,9*2*9</t>
  </si>
  <si>
    <t>0,7*2*6</t>
  </si>
  <si>
    <t>výtah</t>
  </si>
  <si>
    <t>0,6*0,8*3</t>
  </si>
  <si>
    <t>968072455R</t>
  </si>
  <si>
    <t>Vybourání koženkových posuvných dveří vč. dřevěných obložek</t>
  </si>
  <si>
    <t>-267536110</t>
  </si>
  <si>
    <t>chodba - zádveří B.1.01</t>
  </si>
  <si>
    <t>0,9*2</t>
  </si>
  <si>
    <t>0,7*2</t>
  </si>
  <si>
    <t>sklad pomůcek B 1.09</t>
  </si>
  <si>
    <t>denní místnost B1.11</t>
  </si>
  <si>
    <t>0,9*2*2</t>
  </si>
  <si>
    <t>pracobna B1.12</t>
  </si>
  <si>
    <t>umývárna B1.05</t>
  </si>
  <si>
    <t>úklid B1.07</t>
  </si>
  <si>
    <t>sklad hraček B1.15</t>
  </si>
  <si>
    <t>sklad pokrývek B1.14</t>
  </si>
  <si>
    <t>pracovna B2.11</t>
  </si>
  <si>
    <t>0,9*2*4</t>
  </si>
  <si>
    <t>kuchyňka B2.09</t>
  </si>
  <si>
    <t>chodba B2.01</t>
  </si>
  <si>
    <t>WC B2.03</t>
  </si>
  <si>
    <t>umývárna B2.06</t>
  </si>
  <si>
    <t>úklid B2.08</t>
  </si>
  <si>
    <t>herna B2.12</t>
  </si>
  <si>
    <t>0,7*2*2</t>
  </si>
  <si>
    <t>10</t>
  </si>
  <si>
    <t>968888888</t>
  </si>
  <si>
    <t>STÁVAJÍCÍ JÍDELNÍ VÝTAH ODSTRANIT</t>
  </si>
  <si>
    <t>soubor</t>
  </si>
  <si>
    <t>-1567351276</t>
  </si>
  <si>
    <t>11</t>
  </si>
  <si>
    <t>972055491</t>
  </si>
  <si>
    <t>Vybourání otvorů ve stropech z ŽB prefabrikátů pl do 1 m2 tl přes 120 mm</t>
  </si>
  <si>
    <t>669249372</t>
  </si>
  <si>
    <t>pro nový výtah</t>
  </si>
  <si>
    <t>0,3*0,3</t>
  </si>
  <si>
    <t>12</t>
  </si>
  <si>
    <t>974031668</t>
  </si>
  <si>
    <t>Vysekání rýh ve zdivu cihelném pro vtahování nosníků hl do 150 mm v do 350 mm</t>
  </si>
  <si>
    <t>m</t>
  </si>
  <si>
    <t>-1969796959</t>
  </si>
  <si>
    <t>k výtahu</t>
  </si>
  <si>
    <t>2,6*2</t>
  </si>
  <si>
    <t>13</t>
  </si>
  <si>
    <t>977312113</t>
  </si>
  <si>
    <t>Řezání stávajících betonových mazanin vyztužených hl do 150 mm</t>
  </si>
  <si>
    <t>2068422857</t>
  </si>
  <si>
    <t>0,9+1,2</t>
  </si>
  <si>
    <t>2*(2,5+0,9+0,9)</t>
  </si>
  <si>
    <t>3,3</t>
  </si>
  <si>
    <t>2*1</t>
  </si>
  <si>
    <t>2*(1+0,9)</t>
  </si>
  <si>
    <t>2*2,9</t>
  </si>
  <si>
    <t>0,9+1,3</t>
  </si>
  <si>
    <t>2*(1+1+1,6)</t>
  </si>
  <si>
    <t>1+3</t>
  </si>
  <si>
    <t>14</t>
  </si>
  <si>
    <t>977312114</t>
  </si>
  <si>
    <t>Řezání stávajících betonových mazanin vyztužených hl do 200 mm</t>
  </si>
  <si>
    <t>1678647041</t>
  </si>
  <si>
    <t>zvětšení otvoru ve stropu</t>
  </si>
  <si>
    <t>0,78*2</t>
  </si>
  <si>
    <t>1,12*2</t>
  </si>
  <si>
    <t>977000111</t>
  </si>
  <si>
    <t>Demontáž a likvidace krytů topení</t>
  </si>
  <si>
    <t>1691385546</t>
  </si>
  <si>
    <t>997</t>
  </si>
  <si>
    <t>Přesun sutě</t>
  </si>
  <si>
    <t>16</t>
  </si>
  <si>
    <t>997013211</t>
  </si>
  <si>
    <t>Vnitrostaveništní doprava suti a vybouraných hmot pro budovy v do 6 m ručně</t>
  </si>
  <si>
    <t>t</t>
  </si>
  <si>
    <t>-1915632987</t>
  </si>
  <si>
    <t>17</t>
  </si>
  <si>
    <t>997013511</t>
  </si>
  <si>
    <t>Odvoz suti a vybouraných hmot z meziskládky na skládku do 1 km s naložením a se složením</t>
  </si>
  <si>
    <t>-762255485</t>
  </si>
  <si>
    <t>18</t>
  </si>
  <si>
    <t>997013509</t>
  </si>
  <si>
    <t>Příplatek k odvozu suti a vybouraných hmot na skládku ZKD 1 km přes 1 km</t>
  </si>
  <si>
    <t>1524128418</t>
  </si>
  <si>
    <t>33,162*12 'Přepočtené koeficientem množství</t>
  </si>
  <si>
    <t>19</t>
  </si>
  <si>
    <t>997013602</t>
  </si>
  <si>
    <t>Poplatek za uložení na skládce (skládkovné) stavebního odpadu železobetonového kód odpadu 17 01 01</t>
  </si>
  <si>
    <t>273721682</t>
  </si>
  <si>
    <t>20</t>
  </si>
  <si>
    <t>997013603</t>
  </si>
  <si>
    <t>Poplatek za uložení na skládce (skládkovné) stavebního odpadu cihelného kód odpadu 17 01 02</t>
  </si>
  <si>
    <t>2059828241</t>
  </si>
  <si>
    <t>997013607</t>
  </si>
  <si>
    <t>Poplatek za uložení na skládce (skládkovné) stavebního odpadu keramického kód odpadu 17 01 03</t>
  </si>
  <si>
    <t>-30526379</t>
  </si>
  <si>
    <t>22</t>
  </si>
  <si>
    <t>997013631</t>
  </si>
  <si>
    <t>Poplatek za uložení na skládce (skládkovné) stavebního odpadu směsného kód odpadu 17 09 04</t>
  </si>
  <si>
    <t>-2007955854</t>
  </si>
  <si>
    <t>33,162-(1,6+7,9+15,36)</t>
  </si>
  <si>
    <t>PSV</t>
  </si>
  <si>
    <t>Práce a dodávky PSV</t>
  </si>
  <si>
    <t>771</t>
  </si>
  <si>
    <t>Podlahy z dlaždic</t>
  </si>
  <si>
    <t>23</t>
  </si>
  <si>
    <t>771571810</t>
  </si>
  <si>
    <t>Demontáž podlah z dlaždic keramických kladených do malty</t>
  </si>
  <si>
    <t>-887816247</t>
  </si>
  <si>
    <t>B1.10 KUCHYŇKA</t>
  </si>
  <si>
    <t>7,93</t>
  </si>
  <si>
    <t>B1.05 UMÝVÁRNA</t>
  </si>
  <si>
    <t>14,75</t>
  </si>
  <si>
    <t>B1.06 WC DĚTI</t>
  </si>
  <si>
    <t>6,1</t>
  </si>
  <si>
    <t>3,06</t>
  </si>
  <si>
    <t>B1.08 VENKOVNÍ SKLAD</t>
  </si>
  <si>
    <t>2,66</t>
  </si>
  <si>
    <t>Mezisoučet</t>
  </si>
  <si>
    <t>9,8</t>
  </si>
  <si>
    <t>B2.01 CHODBA</t>
  </si>
  <si>
    <t>B2.06 UMÁVÁRNA</t>
  </si>
  <si>
    <t>14,9</t>
  </si>
  <si>
    <t>B2.07 WC DĚTI</t>
  </si>
  <si>
    <t>B2.08 ÚKLID</t>
  </si>
  <si>
    <t>podesty</t>
  </si>
  <si>
    <t>3,25+4</t>
  </si>
  <si>
    <t>776</t>
  </si>
  <si>
    <t>Podlahy povlakové</t>
  </si>
  <si>
    <t>24</t>
  </si>
  <si>
    <t>776111116</t>
  </si>
  <si>
    <t>Odstranění zbytků lepidla z podkladu povlakových podlah broušením</t>
  </si>
  <si>
    <t>683963555</t>
  </si>
  <si>
    <t>plochy</t>
  </si>
  <si>
    <t>280,32</t>
  </si>
  <si>
    <t>schody</t>
  </si>
  <si>
    <t>22,8*0,3</t>
  </si>
  <si>
    <t>25</t>
  </si>
  <si>
    <t>776201811</t>
  </si>
  <si>
    <t>Demontáž lepených povlakových podlah bez podložky ručně</t>
  </si>
  <si>
    <t>959987353</t>
  </si>
  <si>
    <t>B1.11 DENNÍ MÍSTNOST</t>
  </si>
  <si>
    <t>8,2</t>
  </si>
  <si>
    <t>B.12 PRACOVNA</t>
  </si>
  <si>
    <t>45,4</t>
  </si>
  <si>
    <t>B1.13 HERNA</t>
  </si>
  <si>
    <t>55,3</t>
  </si>
  <si>
    <t>B1.09 SKLAD POMŮCEK</t>
  </si>
  <si>
    <t>B1.02 ŠATNA ZAMĚSTNANCI/B1.03 WC</t>
  </si>
  <si>
    <t>6,3</t>
  </si>
  <si>
    <t>B1.04 ŠATNA DĚTI</t>
  </si>
  <si>
    <t>B1.16 SKLAD LEHÁTEK</t>
  </si>
  <si>
    <t>2,72</t>
  </si>
  <si>
    <t>B1.15 SKLAD HRAČEK</t>
  </si>
  <si>
    <t>0,9</t>
  </si>
  <si>
    <t>B1.14 SKLAD POKRÝVEK</t>
  </si>
  <si>
    <t>1,62</t>
  </si>
  <si>
    <t>B2.10 DENNÍ MÍSTNOST</t>
  </si>
  <si>
    <t>5,8</t>
  </si>
  <si>
    <t>B2.11 PRACOVNA</t>
  </si>
  <si>
    <t>45,22</t>
  </si>
  <si>
    <t>B2.04 ŠATNA ZAMĚSTNANCI/B2.02 ÚKLID</t>
  </si>
  <si>
    <t>9,6</t>
  </si>
  <si>
    <t>1,04</t>
  </si>
  <si>
    <t>B2.05 ŠATNA DĚTI</t>
  </si>
  <si>
    <t>B2.15 SKLAD LEHÁTEK</t>
  </si>
  <si>
    <t>2,9</t>
  </si>
  <si>
    <t>B2.14 SKLAD POKRÝVEK</t>
  </si>
  <si>
    <t>B2.13 SKLAD HRAČEK</t>
  </si>
  <si>
    <t>5,35</t>
  </si>
  <si>
    <t>B2.12 HERNA</t>
  </si>
  <si>
    <t>55,07</t>
  </si>
  <si>
    <t>26</t>
  </si>
  <si>
    <t>776410811</t>
  </si>
  <si>
    <t>Odstranění soklíků a lišt pryžových nebo plastových</t>
  </si>
  <si>
    <t>157054857</t>
  </si>
  <si>
    <t>27</t>
  </si>
  <si>
    <t>776301811</t>
  </si>
  <si>
    <t>Odstranění lepených podlahovin bez podložky ze schodišťových stupňů</t>
  </si>
  <si>
    <t>834615114</t>
  </si>
  <si>
    <t>1,2*19</t>
  </si>
  <si>
    <t>28</t>
  </si>
  <si>
    <t>776430811</t>
  </si>
  <si>
    <t>Odstranění hran schodišťových</t>
  </si>
  <si>
    <t>-198793956</t>
  </si>
  <si>
    <t>29</t>
  </si>
  <si>
    <t>776991822</t>
  </si>
  <si>
    <t>Odstranění lepidla ručně ze schodišťových stupňů</t>
  </si>
  <si>
    <t>-166284636</t>
  </si>
  <si>
    <t>781</t>
  </si>
  <si>
    <t>Dokončovací práce - obklady</t>
  </si>
  <si>
    <t>30</t>
  </si>
  <si>
    <t>781471810</t>
  </si>
  <si>
    <t>Demontáž obkladů z obkladaček keramických kladených do malty</t>
  </si>
  <si>
    <t>-1471208428</t>
  </si>
  <si>
    <t>1,6*3,6</t>
  </si>
  <si>
    <t>1,6*3,3</t>
  </si>
  <si>
    <t>0,6*(2,4+0,6)</t>
  </si>
  <si>
    <t>1,6*14,1</t>
  </si>
  <si>
    <t>1,6*8,4</t>
  </si>
  <si>
    <t>1,6*5,44</t>
  </si>
  <si>
    <t>1,6*3,5</t>
  </si>
  <si>
    <t>0,6*(1,7+0,6+0,7)</t>
  </si>
  <si>
    <t>1,6*13,4</t>
  </si>
  <si>
    <t>1,6*5,3</t>
  </si>
  <si>
    <t>784</t>
  </si>
  <si>
    <t>Dokončovací práce - malby a tapety</t>
  </si>
  <si>
    <t>31</t>
  </si>
  <si>
    <t>784121001</t>
  </si>
  <si>
    <t>Oškrabání malby v mísnostech výšky do 3,80 m</t>
  </si>
  <si>
    <t>-684658983</t>
  </si>
  <si>
    <t>stropy</t>
  </si>
  <si>
    <t>B1.01 ZÁDVEŘÍ</t>
  </si>
  <si>
    <t>8,46</t>
  </si>
  <si>
    <t>B1.02 ŠATNA ZAMĚSTNANCI</t>
  </si>
  <si>
    <t>1,1</t>
  </si>
  <si>
    <t>14,8</t>
  </si>
  <si>
    <t>14,4</t>
  </si>
  <si>
    <t>B1.07 VENKOVNÍ SKLAD</t>
  </si>
  <si>
    <t>4,9</t>
  </si>
  <si>
    <t>B1.08 ÚKLID</t>
  </si>
  <si>
    <t>0,6</t>
  </si>
  <si>
    <t>7,6</t>
  </si>
  <si>
    <t>B1.12 PRACOVNA</t>
  </si>
  <si>
    <t>44,9</t>
  </si>
  <si>
    <t>54,6</t>
  </si>
  <si>
    <t>1,7</t>
  </si>
  <si>
    <t>B.01 SCHODIŠTĚ</t>
  </si>
  <si>
    <t>4,05</t>
  </si>
  <si>
    <t>1,2</t>
  </si>
  <si>
    <t>B2.04 ŠATNA ZAMĚSTNANCI</t>
  </si>
  <si>
    <t>8,9</t>
  </si>
  <si>
    <t>15,1</t>
  </si>
  <si>
    <t>B2.06 UMÝVÁRNA</t>
  </si>
  <si>
    <t>5,7</t>
  </si>
  <si>
    <t>5,4</t>
  </si>
  <si>
    <t>0,95</t>
  </si>
  <si>
    <t>SPOJOVACÍ KORRIDOR</t>
  </si>
  <si>
    <t>stěny</t>
  </si>
  <si>
    <t>3*(5,22+2,72+1,5+1,6)</t>
  </si>
  <si>
    <t>-0,9*2*2</t>
  </si>
  <si>
    <t>3*(2,5+2,5+1,7+1,7)</t>
  </si>
  <si>
    <t>3*(2,51+2,51+5,9+5,9)</t>
  </si>
  <si>
    <t>-0,9*2</t>
  </si>
  <si>
    <t>3*(5,9+2,5)</t>
  </si>
  <si>
    <t>3*(3+2+2)</t>
  </si>
  <si>
    <t>3*(1,35+1,35+2)</t>
  </si>
  <si>
    <t>3*(2+1,45+1,45)</t>
  </si>
  <si>
    <t>3*(1,6+1,6+2,5+2,5)</t>
  </si>
  <si>
    <t>3*(2,9+2,1+3)</t>
  </si>
  <si>
    <t>3*(2,9+2,9+2,8+2,8)</t>
  </si>
  <si>
    <t>-0,8*0,8</t>
  </si>
  <si>
    <t>3*(7,44+7,44+5,93+5,93)</t>
  </si>
  <si>
    <t>-0,9*2*5</t>
  </si>
  <si>
    <t>-5*2,65</t>
  </si>
  <si>
    <t>3*(6+6+9+9)</t>
  </si>
  <si>
    <t>-0,7*2*2</t>
  </si>
  <si>
    <t>-1,82*2</t>
  </si>
  <si>
    <t>3*(3+3+0,9+0,9)</t>
  </si>
  <si>
    <t>3*(0,9+0,9+1+1)</t>
  </si>
  <si>
    <t>3*(1,8+1,8+0,9+0,9)</t>
  </si>
  <si>
    <t>SPOJOVACÍ KORIDOR</t>
  </si>
  <si>
    <t>3*(15,3+15,3+2)</t>
  </si>
  <si>
    <t>3*(2,5+2,5+1,6+1,6)</t>
  </si>
  <si>
    <t>3*(4,2+4,2+2,5+2,5)</t>
  </si>
  <si>
    <t>3*(2,5+2,5+5,9+5,9)</t>
  </si>
  <si>
    <t>3*(2+2+3)</t>
  </si>
  <si>
    <t>3*(1+1+2+2)</t>
  </si>
  <si>
    <t>3*(2+3,8+2,2)</t>
  </si>
  <si>
    <t>3*(2,9+2+2)</t>
  </si>
  <si>
    <t>3*(7,44+7,44+5,9+5,9)</t>
  </si>
  <si>
    <t>-0,9*2*4</t>
  </si>
  <si>
    <t>3*(1,8+1,8+3+3)</t>
  </si>
  <si>
    <t>3*(1+1+0,9+0,9)</t>
  </si>
  <si>
    <t>6,5*(2,5+2,5+5,9+5,9)</t>
  </si>
  <si>
    <t>-1,5*3</t>
  </si>
  <si>
    <t>03202002 - Stavební část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</si>
  <si>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</si>
  <si>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</si>
  <si>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</si>
  <si>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</si>
  <si>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763 - Konstrukce suché výstavby</t>
  </si>
  <si>
    <t>Svislé a kompletní konstrukce</t>
  </si>
  <si>
    <t>317121351</t>
  </si>
  <si>
    <t>Montáž ŽB překladů prefabrikovaných do rýh světlosti otvoru do 2400 mm</t>
  </si>
  <si>
    <t>kus</t>
  </si>
  <si>
    <t>423392934</t>
  </si>
  <si>
    <t>M</t>
  </si>
  <si>
    <t>59640027</t>
  </si>
  <si>
    <t>překlad keramický nosný š 70mm dl 2,50m</t>
  </si>
  <si>
    <t>1731312787</t>
  </si>
  <si>
    <t>317142422</t>
  </si>
  <si>
    <t>Překlad nenosný pórobetonový š 100 mm v do 250 mm na tenkovrstvou maltu dl do 1250 mm</t>
  </si>
  <si>
    <t>2126172565</t>
  </si>
  <si>
    <t>317142426</t>
  </si>
  <si>
    <t>Překlad nenosný pórobetonový š 100 mm v do 250 mm na tenkovrstvou maltu dl do 2000 mm</t>
  </si>
  <si>
    <t>580088310</t>
  </si>
  <si>
    <t>B1.02 ŠATNA ZAMĚSTNATNCI</t>
  </si>
  <si>
    <t>317168052</t>
  </si>
  <si>
    <t>Překlad keramický vysoký v 238 mm dl 1250 mm</t>
  </si>
  <si>
    <t>1611154369</t>
  </si>
  <si>
    <t>B.02 výtah 1. NP</t>
  </si>
  <si>
    <t>2+2</t>
  </si>
  <si>
    <t>331238371R</t>
  </si>
  <si>
    <t>Zdivo pilířů z cihel děrovaných broušených přes P10 do P15 na tenkovrstvou maltu průřezu 190x360 mm</t>
  </si>
  <si>
    <t>756909198</t>
  </si>
  <si>
    <t>0,36*0,19*2,2</t>
  </si>
  <si>
    <t>340271021</t>
  </si>
  <si>
    <t>Zazdívka otvorů v příčkách nebo stěnách plochy do 1 m2 tvárnicemi pórobetonovými tl 100 mm</t>
  </si>
  <si>
    <t>1203881984</t>
  </si>
  <si>
    <t>B1.11 DENNÍ MÍSTNOST - okno</t>
  </si>
  <si>
    <t>0,31*2*2</t>
  </si>
  <si>
    <t>342244211</t>
  </si>
  <si>
    <t>Příčka z cihel broušených na tenkovrstvou maltu tloušťky 115 mm</t>
  </si>
  <si>
    <t>1815841047</t>
  </si>
  <si>
    <t>3*(1,25+0,9)</t>
  </si>
  <si>
    <t>3*(0,9+1,25)</t>
  </si>
  <si>
    <t>342272225</t>
  </si>
  <si>
    <t>Příčka z pórobetonových hladkých tvárnic na tenkovrstvou maltu tl 100 mm</t>
  </si>
  <si>
    <t>796578569</t>
  </si>
  <si>
    <t>3,25*(2,5+0,9)</t>
  </si>
  <si>
    <t>-0,6*3</t>
  </si>
  <si>
    <t>-0,8*2</t>
  </si>
  <si>
    <t>3,25*1</t>
  </si>
  <si>
    <t>3,25*(1+0,85)</t>
  </si>
  <si>
    <t>3,25*2,9</t>
  </si>
  <si>
    <t>3,25*(1+1+1,6)</t>
  </si>
  <si>
    <t>342291111</t>
  </si>
  <si>
    <t>Ukotvení příček montážní polyuretanovou pěnou tl příčky do 100 mm</t>
  </si>
  <si>
    <t>774097548</t>
  </si>
  <si>
    <t>2,5+0,9</t>
  </si>
  <si>
    <t>1+0,85</t>
  </si>
  <si>
    <t>1+1+1,6</t>
  </si>
  <si>
    <t>342291112</t>
  </si>
  <si>
    <t>Ukotvení příček montážní polyuretanovou pěnou tl příčky přes 100 mm</t>
  </si>
  <si>
    <t>-864905169</t>
  </si>
  <si>
    <t>1,25+0,9</t>
  </si>
  <si>
    <t>0,9+1,25</t>
  </si>
  <si>
    <t>342291121</t>
  </si>
  <si>
    <t>Ukotvení příček k cihelným konstrukcím plochými kotvami</t>
  </si>
  <si>
    <t>1861121770</t>
  </si>
  <si>
    <t>3,25*(8+5)</t>
  </si>
  <si>
    <t>342291131</t>
  </si>
  <si>
    <t>Ukotvení příček k betonovým konstrukcím plochými kotvami</t>
  </si>
  <si>
    <t>-1226912495</t>
  </si>
  <si>
    <t>346272216.XLA</t>
  </si>
  <si>
    <t>Přizdívka z tvárnic obezdívka tl 50 mm</t>
  </si>
  <si>
    <t>-877915241</t>
  </si>
  <si>
    <t>potrubí</t>
  </si>
  <si>
    <t>3*0,15</t>
  </si>
  <si>
    <t>3*(0,15+0,15)</t>
  </si>
  <si>
    <t>346272226</t>
  </si>
  <si>
    <t>Přizdívka z pórobetonových tvárnic tl 75 mm</t>
  </si>
  <si>
    <t>388914283</t>
  </si>
  <si>
    <t>3,3*0,65</t>
  </si>
  <si>
    <t>346272236</t>
  </si>
  <si>
    <t>Přizdívka z pórobetonových tvárnic tl 100 mm</t>
  </si>
  <si>
    <t>1866177178</t>
  </si>
  <si>
    <t>0,6*0,05</t>
  </si>
  <si>
    <t>1*0,05</t>
  </si>
  <si>
    <t>1*2</t>
  </si>
  <si>
    <t>346272256</t>
  </si>
  <si>
    <t>Přizdívka z pórobetonových tvárnic tl 150 mm</t>
  </si>
  <si>
    <t>-575991113</t>
  </si>
  <si>
    <t>0,75*1,35</t>
  </si>
  <si>
    <t>3,02*1,35</t>
  </si>
  <si>
    <t>0,75*1,8</t>
  </si>
  <si>
    <t>0,85*1,8</t>
  </si>
  <si>
    <t>Úpravy povrchů, podlahy a osazování výplní</t>
  </si>
  <si>
    <t>611135101</t>
  </si>
  <si>
    <t>Hrubá výplň rýh ve stropech maltou jakékoli šířky rýhy</t>
  </si>
  <si>
    <t>2129186402</t>
  </si>
  <si>
    <t>611315411</t>
  </si>
  <si>
    <t>Oprava vnitřní vápenné hladké omítky stropů v rozsahu plochy do 10% - předpokládaný odhad oprav</t>
  </si>
  <si>
    <t>1602483231</t>
  </si>
  <si>
    <t>odpočet podhledů</t>
  </si>
  <si>
    <t>-23,8</t>
  </si>
  <si>
    <t>předpokládaný odhad oprav - výměra</t>
  </si>
  <si>
    <t>361,36/4</t>
  </si>
  <si>
    <t>611131121</t>
  </si>
  <si>
    <t>Penetrační disperzní nátěr vnitřních stropů nanášený ručně</t>
  </si>
  <si>
    <t>1985398920</t>
  </si>
  <si>
    <t>611311131</t>
  </si>
  <si>
    <t>Potažení vnitřních rovných stropů vápenným štukem tloušťky do 3 mm</t>
  </si>
  <si>
    <t>2102781995</t>
  </si>
  <si>
    <t>612135101</t>
  </si>
  <si>
    <t>Hrubá výplň rýh ve stěnách maltou jakékoli šířky rýhy</t>
  </si>
  <si>
    <t>2138900828</t>
  </si>
  <si>
    <t>612131100</t>
  </si>
  <si>
    <t>Vápenný postřik vnitřních stěn nanášený ručně</t>
  </si>
  <si>
    <t>-382047455</t>
  </si>
  <si>
    <t>po obkladech osekaných</t>
  </si>
  <si>
    <t>1,6*(0,8+1,3)</t>
  </si>
  <si>
    <t>1,6*(0,8+1,1)</t>
  </si>
  <si>
    <t>0,6*0,6</t>
  </si>
  <si>
    <t>nové omítky</t>
  </si>
  <si>
    <t>612311121</t>
  </si>
  <si>
    <t>Vápenná omítka hladká jednovrstvá vnitřních stěn nanášená ručně</t>
  </si>
  <si>
    <t>-1841186620</t>
  </si>
  <si>
    <t>612311191</t>
  </si>
  <si>
    <t>Příplatek k vápenné omítce vnitřních stěn za každých dalších 5 mm tloušťky ručně</t>
  </si>
  <si>
    <t>1625568440</t>
  </si>
  <si>
    <t>612142001</t>
  </si>
  <si>
    <t>Potažení vnitřních stěn sklovláknitým pletivem vtlačeným do tenkovrstvé hmoty</t>
  </si>
  <si>
    <t>84556839</t>
  </si>
  <si>
    <t>NOVÉ POROBETONOVÉ PŘÍČKY</t>
  </si>
  <si>
    <t>39,688*2</t>
  </si>
  <si>
    <t>612131121</t>
  </si>
  <si>
    <t>Penetrační disperzní nátěr vnitřních stěn nanášený ručně</t>
  </si>
  <si>
    <t>567764491</t>
  </si>
  <si>
    <t>612311131</t>
  </si>
  <si>
    <t>Potažení vnitřních stěn vápenným štukem tloušťky do 3 mm</t>
  </si>
  <si>
    <t>-663867080</t>
  </si>
  <si>
    <t>opravy omítek stěn</t>
  </si>
  <si>
    <t>873,06</t>
  </si>
  <si>
    <t>nové na porobeton</t>
  </si>
  <si>
    <t>79,376</t>
  </si>
  <si>
    <t>nové na porotherm</t>
  </si>
  <si>
    <t>12,9</t>
  </si>
  <si>
    <t>odpočet obkladů</t>
  </si>
  <si>
    <t>-142,347</t>
  </si>
  <si>
    <t>612315213</t>
  </si>
  <si>
    <t>Vápenná hladká omítka malých ploch do 1,0 m2 na stěnách</t>
  </si>
  <si>
    <t>-534718786</t>
  </si>
  <si>
    <t>612315215</t>
  </si>
  <si>
    <t>Vápenná hladká omítka malých ploch do 4,0 m2 na stěnách</t>
  </si>
  <si>
    <t>-1346977210</t>
  </si>
  <si>
    <t>612315411</t>
  </si>
  <si>
    <t>Oprava vnitřní vápenné hladké omítky stěn v rozsahu plochy do 10%</t>
  </si>
  <si>
    <t>-1552761741</t>
  </si>
  <si>
    <t>3*(1,6+1,5+5,22+2,72)</t>
  </si>
  <si>
    <t>3*(1,6+1,6+2,5)</t>
  </si>
  <si>
    <t>3*1,2</t>
  </si>
  <si>
    <t>3*(0,9+1,1)</t>
  </si>
  <si>
    <t>3*16,82</t>
  </si>
  <si>
    <t>-0,9*2*3</t>
  </si>
  <si>
    <t>3*16,8</t>
  </si>
  <si>
    <t>3*10</t>
  </si>
  <si>
    <t>3*9,74</t>
  </si>
  <si>
    <t>3*8,2</t>
  </si>
  <si>
    <t>3*(0,7+2,9+3+2)</t>
  </si>
  <si>
    <t>3*11,4</t>
  </si>
  <si>
    <t>3*26,74</t>
  </si>
  <si>
    <t>3*30</t>
  </si>
  <si>
    <t>-1,2*2</t>
  </si>
  <si>
    <t>3*5,4</t>
  </si>
  <si>
    <t>3*3,8</t>
  </si>
  <si>
    <t>3*7,84</t>
  </si>
  <si>
    <t>3*1,25</t>
  </si>
  <si>
    <t>3*13,4</t>
  </si>
  <si>
    <t>-3*1,6</t>
  </si>
  <si>
    <t>-1*2</t>
  </si>
  <si>
    <t>3*6</t>
  </si>
  <si>
    <t>3*(1,73+2+3)</t>
  </si>
  <si>
    <t>-0,8*2*2</t>
  </si>
  <si>
    <t>3*(2,83+2,83+2,9)</t>
  </si>
  <si>
    <t>3*9,54</t>
  </si>
  <si>
    <t>3*3,77</t>
  </si>
  <si>
    <t>3*7,81</t>
  </si>
  <si>
    <t>odpočet nových omítek pod obklad</t>
  </si>
  <si>
    <t>-99,984</t>
  </si>
  <si>
    <t>32</t>
  </si>
  <si>
    <t>612325302</t>
  </si>
  <si>
    <t>Vápenocementová štuková omítka ostění nebo nadpraží</t>
  </si>
  <si>
    <t>1553571317</t>
  </si>
  <si>
    <t>odbourané dř. obložky v herně 1 + 2.NP</t>
  </si>
  <si>
    <t>0,22*(5+2,65+2,65)*2</t>
  </si>
  <si>
    <t>0,22*(0,8+0,8+0,8+0,8)</t>
  </si>
  <si>
    <t>0,125*(0,8+0,8+0,8+0,8)</t>
  </si>
  <si>
    <t>33</t>
  </si>
  <si>
    <t>613311141</t>
  </si>
  <si>
    <t>Vápenná omítka štuková dvouvrstvá vnitřních pilířů nebo sloupů nanášená ručně</t>
  </si>
  <si>
    <t>-424672132</t>
  </si>
  <si>
    <t>(0,36+0,36+0,22+0,22)*2,2</t>
  </si>
  <si>
    <t>34</t>
  </si>
  <si>
    <t>613311191</t>
  </si>
  <si>
    <t>Příplatek k vápenné omítce vnitřních sloupů za každých dalších 5 mm tloušťky ručně</t>
  </si>
  <si>
    <t>172035997</t>
  </si>
  <si>
    <t>35</t>
  </si>
  <si>
    <t>619991011</t>
  </si>
  <si>
    <t>Obalení konstrukcí a prvků fólií přilepenou lepící páskou</t>
  </si>
  <si>
    <t>492566293</t>
  </si>
  <si>
    <t>36</t>
  </si>
  <si>
    <t>631312141</t>
  </si>
  <si>
    <t>Doplnění rýh v dosavadních mazaninách betonem prostým</t>
  </si>
  <si>
    <t>1455277396</t>
  </si>
  <si>
    <t>0,2*(9+15+9+5+3+3)*0,25</t>
  </si>
  <si>
    <t>37</t>
  </si>
  <si>
    <t>642944121</t>
  </si>
  <si>
    <t>Osazování ocelových zárubní dodatečné pl do 2,5 m2</t>
  </si>
  <si>
    <t>-844438194</t>
  </si>
  <si>
    <t>38</t>
  </si>
  <si>
    <t>55331367R</t>
  </si>
  <si>
    <t>zárubeň ocelová pro běžné zdění a pórobeton 110 levá/pravá 600 typ S hranaté</t>
  </si>
  <si>
    <t>-1875265969</t>
  </si>
  <si>
    <t>O5 P</t>
  </si>
  <si>
    <t>O6 L</t>
  </si>
  <si>
    <t>39</t>
  </si>
  <si>
    <t>55331369R</t>
  </si>
  <si>
    <t>zárubeň ocelová pro běžné zdění a pórobeton 110 levá/pravá 700 typ S hranaté</t>
  </si>
  <si>
    <t>-1386219353</t>
  </si>
  <si>
    <t>O3 P</t>
  </si>
  <si>
    <t>O4 L</t>
  </si>
  <si>
    <t>40</t>
  </si>
  <si>
    <t>55331371R</t>
  </si>
  <si>
    <t>zárubeň ocelová pro běžné zdění a pórobeton 110 levá/pravá 800 typ S hranaté</t>
  </si>
  <si>
    <t>-1485941564</t>
  </si>
  <si>
    <t>O1</t>
  </si>
  <si>
    <t>O2</t>
  </si>
  <si>
    <t>41</t>
  </si>
  <si>
    <t>55331375R</t>
  </si>
  <si>
    <t>zárubeň ocelová pro běžné zdění a pórobeton 110 levá/pravá 1100 typ S hranaté</t>
  </si>
  <si>
    <t>1592177587</t>
  </si>
  <si>
    <t>07 L</t>
  </si>
  <si>
    <t>42</t>
  </si>
  <si>
    <t>949101111</t>
  </si>
  <si>
    <t>Lešení pomocné pro objekty pozemních staveb s lešeňovou podlahou v do 1,9 m zatížení do 150 kg/m2</t>
  </si>
  <si>
    <t>-1487006841</t>
  </si>
  <si>
    <t>10,86</t>
  </si>
  <si>
    <t>26,15</t>
  </si>
  <si>
    <t>43</t>
  </si>
  <si>
    <t>952901111</t>
  </si>
  <si>
    <t>Vyčištění budov bytové a občanské výstavby při výšce podlaží do 4 m</t>
  </si>
  <si>
    <t>-1333354670</t>
  </si>
  <si>
    <t>44</t>
  </si>
  <si>
    <t>OST001</t>
  </si>
  <si>
    <t>Oprava fasády po VZT průrazech</t>
  </si>
  <si>
    <t>-851000546</t>
  </si>
  <si>
    <t>45</t>
  </si>
  <si>
    <t>OST002</t>
  </si>
  <si>
    <t>D + M jídelního výtahu vnitřní rozměr výtahové šachty š. 1120 x hl. 780mm, šachetní dveře ruční dvoukřídlé 800 x 700mm, provedení nerez, velikost klece š. 800 x hl. 600 x v. 700mm, šachetní dveře ruční dvoukřídlé v 2. NP osadit revizní dveře</t>
  </si>
  <si>
    <t>-1835046077</t>
  </si>
  <si>
    <t>v 2. np pod stropem osadit revizní dveře do výtahové šachty, dodávka s výtahem, čela výtahové šachty se budou vyzdívat po montáži výtahu</t>
  </si>
  <si>
    <t>, nutno koordinovat s dodavatelem výtahu</t>
  </si>
  <si>
    <t>46</t>
  </si>
  <si>
    <t>OST003</t>
  </si>
  <si>
    <t>Úprava ostění pro montáž nových ocelových zárubní</t>
  </si>
  <si>
    <t>-784578757</t>
  </si>
  <si>
    <t>47</t>
  </si>
  <si>
    <t>OST004</t>
  </si>
  <si>
    <t>Nátěr nových ocelových zárubní</t>
  </si>
  <si>
    <t>2119682756</t>
  </si>
  <si>
    <t>48</t>
  </si>
  <si>
    <t>OST005</t>
  </si>
  <si>
    <t>Zazdívka podomítkového splachovacího systému - pracnost</t>
  </si>
  <si>
    <t>-346363577</t>
  </si>
  <si>
    <t>49</t>
  </si>
  <si>
    <t>OST006</t>
  </si>
  <si>
    <t>D + M vnitřních dveří</t>
  </si>
  <si>
    <t>2096629580</t>
  </si>
  <si>
    <t>50</t>
  </si>
  <si>
    <t>OST007</t>
  </si>
  <si>
    <t>Rekonstrukce emailového nátěru</t>
  </si>
  <si>
    <t>1144621501</t>
  </si>
  <si>
    <t>51</t>
  </si>
  <si>
    <t>OST008</t>
  </si>
  <si>
    <t>Ocelové zábradlí bude zbaveno původní povrchové úpravy a bude proveden nový syntetický nátěr.</t>
  </si>
  <si>
    <t>-1508454517</t>
  </si>
  <si>
    <t>998</t>
  </si>
  <si>
    <t>Přesun hmot</t>
  </si>
  <si>
    <t>52</t>
  </si>
  <si>
    <t>998018001</t>
  </si>
  <si>
    <t>Přesun hmot ruční pro budovy v do 6 m</t>
  </si>
  <si>
    <t>452826513</t>
  </si>
  <si>
    <t>711</t>
  </si>
  <si>
    <t>Izolace proti vodě, vlhkosti a plynům</t>
  </si>
  <si>
    <t>53</t>
  </si>
  <si>
    <t>711191201</t>
  </si>
  <si>
    <t>Provedení izolace proti zemní vlhkosti hydroizolační stěrkou vodorovné na betonu, 2 vrstvy</t>
  </si>
  <si>
    <t>938721503</t>
  </si>
  <si>
    <t>oprava po ležaté kanalizaci</t>
  </si>
  <si>
    <t>0,3*(9+15+9+5+3+3)</t>
  </si>
  <si>
    <t>54</t>
  </si>
  <si>
    <t>24551030</t>
  </si>
  <si>
    <t>stěrka hydroizolační dvousložková cemento-polymerová vlákny vyztužená proti zemní vlhkosti</t>
  </si>
  <si>
    <t>kg</t>
  </si>
  <si>
    <t>483548267</t>
  </si>
  <si>
    <t>13,2*2 'Přepočtené koeficientem množství</t>
  </si>
  <si>
    <t>55</t>
  </si>
  <si>
    <t>998711101</t>
  </si>
  <si>
    <t>Přesun hmot tonážní pro izolace proti vodě, vlhkosti a plynům v objektech výšky do 6 m</t>
  </si>
  <si>
    <t>-1423078198</t>
  </si>
  <si>
    <t>56</t>
  </si>
  <si>
    <t>998711181</t>
  </si>
  <si>
    <t>Příplatek k přesunu hmot tonážní 711 prováděný bez použití mechanizace</t>
  </si>
  <si>
    <t>1709820819</t>
  </si>
  <si>
    <t>763</t>
  </si>
  <si>
    <t>Konstrukce suché výstavby</t>
  </si>
  <si>
    <t>57</t>
  </si>
  <si>
    <t>763131411</t>
  </si>
  <si>
    <t>SDK podhled desky 1xA 12,5 bez izolace dvouvrstvá spodní kce profil CD+UD</t>
  </si>
  <si>
    <t>-1593413201</t>
  </si>
  <si>
    <t>58</t>
  </si>
  <si>
    <t>763131451</t>
  </si>
  <si>
    <t>SDK podhled deska 1xH2 12,5 bez izolace dvouvrstvá spodní kce profil CD+UD</t>
  </si>
  <si>
    <t>1000989524</t>
  </si>
  <si>
    <t>SPRCHA</t>
  </si>
  <si>
    <t>59</t>
  </si>
  <si>
    <t>763164511</t>
  </si>
  <si>
    <t>SDK obklad kcí tvaru L š do 0,4 m desky 1xA 12,5</t>
  </si>
  <si>
    <t>1521245949</t>
  </si>
  <si>
    <t>SDK KONSTRUKCE - OPLÁŠTĚNÍ VZT POTRUBÍ ∅125mm, TRÁM POD STROPEM 175x175mm</t>
  </si>
  <si>
    <t>1,5</t>
  </si>
  <si>
    <t>SDK KONSTRUKCE - OPLÁŠTĚNÍ VZT POTRUBÍ ∅100mm, TRÁM POD STROPEM 150x150mm</t>
  </si>
  <si>
    <t>1,9</t>
  </si>
  <si>
    <t>60</t>
  </si>
  <si>
    <t>763164611</t>
  </si>
  <si>
    <t>SDK obklad kcí tvaru U š do 0,6 m desky 1xA 12,5</t>
  </si>
  <si>
    <t>-84800237</t>
  </si>
  <si>
    <t>A=26,15m2</t>
  </si>
  <si>
    <t>61</t>
  </si>
  <si>
    <t>998763301</t>
  </si>
  <si>
    <t>Přesun hmot tonážní pro sádrokartonové konstrukce v objektech v do 6 m</t>
  </si>
  <si>
    <t>-765949127</t>
  </si>
  <si>
    <t>62</t>
  </si>
  <si>
    <t>998763381</t>
  </si>
  <si>
    <t>Příplatek k přesunu hmot tonážní 763 SDK prováděný bez použití mechanizace</t>
  </si>
  <si>
    <t>800312444</t>
  </si>
  <si>
    <t>63</t>
  </si>
  <si>
    <t>771121011</t>
  </si>
  <si>
    <t>Nátěr penetrační na podlahu</t>
  </si>
  <si>
    <t>-544128651</t>
  </si>
  <si>
    <t>64</t>
  </si>
  <si>
    <t>771151011</t>
  </si>
  <si>
    <t>Samonivelační stěrka podlah pevnosti 20 MPa tl 3 mm</t>
  </si>
  <si>
    <t>1132271104</t>
  </si>
  <si>
    <t>65</t>
  </si>
  <si>
    <t>771274123</t>
  </si>
  <si>
    <t>Montáž obkladů stupnic z dlaždic protiskluzných keramických flexibilní lepidlo š do 300 mm</t>
  </si>
  <si>
    <t>1064451182</t>
  </si>
  <si>
    <t>66</t>
  </si>
  <si>
    <t>59761337</t>
  </si>
  <si>
    <t>schodovka protiskluzná šířky 300mm - předběžná cena 400kč/ks</t>
  </si>
  <si>
    <t>1048609515</t>
  </si>
  <si>
    <t>22,8*1,8 'Přepočtené koeficientem množství</t>
  </si>
  <si>
    <t>67</t>
  </si>
  <si>
    <t>771274232</t>
  </si>
  <si>
    <t>Montáž obkladů podstupnic z dlaždic hladkých keramických flexibilní lepidlo v do 200 mm</t>
  </si>
  <si>
    <t>825622575</t>
  </si>
  <si>
    <t>1,2*22</t>
  </si>
  <si>
    <t>68</t>
  </si>
  <si>
    <t>771474112</t>
  </si>
  <si>
    <t>Montáž soklů z dlaždic keramických rovných flexibilní lepidlo v do 90 mm</t>
  </si>
  <si>
    <t>838296596</t>
  </si>
  <si>
    <t>1,6+1,5+5,22+2,72</t>
  </si>
  <si>
    <t>0,22*4</t>
  </si>
  <si>
    <t>-0,7</t>
  </si>
  <si>
    <t>-1,5*2</t>
  </si>
  <si>
    <t>1,2+1,6+2,5</t>
  </si>
  <si>
    <t>10,2</t>
  </si>
  <si>
    <t>-0,8</t>
  </si>
  <si>
    <t>-0,9</t>
  </si>
  <si>
    <t>0,1+0,12+1+0,8+0,8+1,25+0,25</t>
  </si>
  <si>
    <t>0,26+1,21+0,25+1</t>
  </si>
  <si>
    <t>0,7+1,4+0,15+0,15+0,1+0,74+1,2+0,3</t>
  </si>
  <si>
    <t>69</t>
  </si>
  <si>
    <t>771574112</t>
  </si>
  <si>
    <t>Montáž podlah keramických hladkých lepených flexibilním lepidlem do 12 ks/ m2</t>
  </si>
  <si>
    <t>1920511662</t>
  </si>
  <si>
    <t>70</t>
  </si>
  <si>
    <t>59761409</t>
  </si>
  <si>
    <t>dlažba keramická slinutá protiskluzná do interiéru i exteriéru pro vysoké mechanické namáhání přes 9 do 12ks/m2 - předběžná cena 400kč/m2</t>
  </si>
  <si>
    <t>-1952015496</t>
  </si>
  <si>
    <t>plocha</t>
  </si>
  <si>
    <t>89,46</t>
  </si>
  <si>
    <t>sokl</t>
  </si>
  <si>
    <t>36,3</t>
  </si>
  <si>
    <t>podstupnice</t>
  </si>
  <si>
    <t>26,4*0,3</t>
  </si>
  <si>
    <t>133,68*1,15 'Přepočtené koeficientem množství</t>
  </si>
  <si>
    <t>71</t>
  </si>
  <si>
    <t>771591112</t>
  </si>
  <si>
    <t>Izolace pod dlažbu nátěrem nebo stěrkou ve dvou vrstvách vč. bandáží</t>
  </si>
  <si>
    <t>1014175967</t>
  </si>
  <si>
    <t>B1.02 ŠATNA ZAMĚSTNANCI - sprcha</t>
  </si>
  <si>
    <t>72</t>
  </si>
  <si>
    <t>771591115</t>
  </si>
  <si>
    <t>Podlahy spárování silikonem</t>
  </si>
  <si>
    <t>1029863776</t>
  </si>
  <si>
    <t>73</t>
  </si>
  <si>
    <t>998771101</t>
  </si>
  <si>
    <t>Přesun hmot tonážní pro podlahy z dlaždic v objektech v do 6 m</t>
  </si>
  <si>
    <t>640040535</t>
  </si>
  <si>
    <t>74</t>
  </si>
  <si>
    <t>998771181</t>
  </si>
  <si>
    <t>Příplatek k přesunu hmot tonážní 771 prováděný bez použití mechanizace</t>
  </si>
  <si>
    <t>1671692925</t>
  </si>
  <si>
    <t>75</t>
  </si>
  <si>
    <t>776121311</t>
  </si>
  <si>
    <t>Vodou ředitelná penetrace savého podkladu povlakových podlah ředěná v poměru 1:1</t>
  </si>
  <si>
    <t>1234282745</t>
  </si>
  <si>
    <t>76</t>
  </si>
  <si>
    <t>776141112</t>
  </si>
  <si>
    <t>Vyrovnání podkladu povlakových podlah stěrkou pevnosti 20 MPa tl 5 mm</t>
  </si>
  <si>
    <t>957407190</t>
  </si>
  <si>
    <t>77</t>
  </si>
  <si>
    <t>776211111</t>
  </si>
  <si>
    <t>Lepení textilních pásů</t>
  </si>
  <si>
    <t>1353778360</t>
  </si>
  <si>
    <t>78</t>
  </si>
  <si>
    <t>69751060</t>
  </si>
  <si>
    <t>koberec zátěžový vpichovaný role š 2m, vlákno 100% PA, hm 540g/m2, R ≤ 100MΩ, zátěž 33, útlum 21dB, hořlavost Bfl S1 - předběžná cena 450kč/m2</t>
  </si>
  <si>
    <t>-1480233630</t>
  </si>
  <si>
    <t>109,2</t>
  </si>
  <si>
    <t>38*0,05</t>
  </si>
  <si>
    <t>111,1*1,1 'Přepočtené koeficientem množství</t>
  </si>
  <si>
    <t>79</t>
  </si>
  <si>
    <t>776221111</t>
  </si>
  <si>
    <t>Lepení pásů z PVC standardním lepidlem</t>
  </si>
  <si>
    <t>1763172037</t>
  </si>
  <si>
    <t>80</t>
  </si>
  <si>
    <t>28411000</t>
  </si>
  <si>
    <t>PVC heterogenní zátěžová antibakteriální tl 2,25mm, nášlapná vrstva 0,90mm, třída zátěže 34/43, otlak do 0,03mm, R10, hořlavost Bfl S1 - předběžná cena 400kč/m2</t>
  </si>
  <si>
    <t>1124610101</t>
  </si>
  <si>
    <t>163,75*1,1 'Přepočtené koeficientem množství</t>
  </si>
  <si>
    <t>81</t>
  </si>
  <si>
    <t>776411111</t>
  </si>
  <si>
    <t>Montáž obvodových soklíků výšky do 80 mm</t>
  </si>
  <si>
    <t>709792010</t>
  </si>
  <si>
    <t>17,1</t>
  </si>
  <si>
    <t>-0,9*3</t>
  </si>
  <si>
    <t>8,2-0,9</t>
  </si>
  <si>
    <t>11,44</t>
  </si>
  <si>
    <t>26,74</t>
  </si>
  <si>
    <t>0,9*5</t>
  </si>
  <si>
    <t>5,4-0,7</t>
  </si>
  <si>
    <t>3,8-0,7</t>
  </si>
  <si>
    <t>7,84-1,2</t>
  </si>
  <si>
    <t>15,43</t>
  </si>
  <si>
    <t>-(0,65+2)</t>
  </si>
  <si>
    <t>17,06</t>
  </si>
  <si>
    <t>11,44-0,9</t>
  </si>
  <si>
    <t>27,2</t>
  </si>
  <si>
    <t>-0,9*4</t>
  </si>
  <si>
    <t>-5</t>
  </si>
  <si>
    <t>9,54-0,7</t>
  </si>
  <si>
    <t>82</t>
  </si>
  <si>
    <t>28411003</t>
  </si>
  <si>
    <t>lišta soklová PVC 30x30mm</t>
  </si>
  <si>
    <t>-2143089265</t>
  </si>
  <si>
    <t>156,28*1,02 'Přepočtené koeficientem množství</t>
  </si>
  <si>
    <t>83</t>
  </si>
  <si>
    <t>776421111</t>
  </si>
  <si>
    <t>Montáž obvodových lišt lepením</t>
  </si>
  <si>
    <t>1249157035</t>
  </si>
  <si>
    <t>30,7</t>
  </si>
  <si>
    <t>-4,6</t>
  </si>
  <si>
    <t>-(1,2+0,7+0,7)</t>
  </si>
  <si>
    <t>30,88-5</t>
  </si>
  <si>
    <t>-(1,2+0,7+0,7+4,6)</t>
  </si>
  <si>
    <t>84</t>
  </si>
  <si>
    <t>69751204</t>
  </si>
  <si>
    <t>lišta kobercová 55x9mm</t>
  </si>
  <si>
    <t>-2031215337</t>
  </si>
  <si>
    <t>37,18*1,02 'Přepočtené koeficientem množství</t>
  </si>
  <si>
    <t>85</t>
  </si>
  <si>
    <t>776421312</t>
  </si>
  <si>
    <t>Montáž přechodových šroubovaných lišt</t>
  </si>
  <si>
    <t>-192037124</t>
  </si>
  <si>
    <t>0,8+0,8+0,8</t>
  </si>
  <si>
    <t>0,8</t>
  </si>
  <si>
    <t>0,8+0,8+0,8+0,8+0,8+5</t>
  </si>
  <si>
    <t>1,1+0,6+0,6</t>
  </si>
  <si>
    <t>0,7+0,6</t>
  </si>
  <si>
    <t>0,8+0,8+0,8+5</t>
  </si>
  <si>
    <t>86</t>
  </si>
  <si>
    <t>59054101</t>
  </si>
  <si>
    <t>profil přechodový Al s pohyblivým ramenem 10x20mm</t>
  </si>
  <si>
    <t>-1363831120</t>
  </si>
  <si>
    <t>27,9*1,02 'Přepočtené koeficientem množství</t>
  </si>
  <si>
    <t>87</t>
  </si>
  <si>
    <t>998776101</t>
  </si>
  <si>
    <t>Přesun hmot tonážní pro podlahy povlakové v objektech v do 6 m</t>
  </si>
  <si>
    <t>-2036776802</t>
  </si>
  <si>
    <t>88</t>
  </si>
  <si>
    <t>998776181</t>
  </si>
  <si>
    <t>Příplatek k přesunu hmot tonážní 776 prováděný bez použití mechanizace</t>
  </si>
  <si>
    <t>1979729626</t>
  </si>
  <si>
    <t>89</t>
  </si>
  <si>
    <t>781121011</t>
  </si>
  <si>
    <t>Nátěr penetrační na stěnu</t>
  </si>
  <si>
    <t>1039345592</t>
  </si>
  <si>
    <t>90</t>
  </si>
  <si>
    <t>781131112R</t>
  </si>
  <si>
    <t>Izolace pod obklad nátěrem nebo stěrkou ve dvou vrstvách vč. bandáží a opracování prostupů</t>
  </si>
  <si>
    <t>582866507</t>
  </si>
  <si>
    <t>sprcha</t>
  </si>
  <si>
    <t>2,1*3,9</t>
  </si>
  <si>
    <t>1,8*(1+1+1)</t>
  </si>
  <si>
    <t>1*0,15</t>
  </si>
  <si>
    <t>91</t>
  </si>
  <si>
    <t>781474112</t>
  </si>
  <si>
    <t>Montáž obkladů vnitřních keramických hladkých do 12 ks/m2 lepených flexibilním lepidlem</t>
  </si>
  <si>
    <t>-664731544</t>
  </si>
  <si>
    <t>2,1*(1,6+0,5)</t>
  </si>
  <si>
    <t>2,1*4,5</t>
  </si>
  <si>
    <t>0,15*0,75</t>
  </si>
  <si>
    <t>1,8*19,04</t>
  </si>
  <si>
    <t>-0,9*1,8*3</t>
  </si>
  <si>
    <t>0,075*3,3</t>
  </si>
  <si>
    <t>1,8*10,22</t>
  </si>
  <si>
    <t>-0,7*1,8</t>
  </si>
  <si>
    <t>-0,9*1,8</t>
  </si>
  <si>
    <t>0,15*3,02</t>
  </si>
  <si>
    <t>1,8*3,3</t>
  </si>
  <si>
    <t>-0,8*1,8</t>
  </si>
  <si>
    <t>0,6*(2,9+0,6+0,6)</t>
  </si>
  <si>
    <t>0,5*(0,5+1,2)</t>
  </si>
  <si>
    <t>2,1*2</t>
  </si>
  <si>
    <t>2,1*4,6</t>
  </si>
  <si>
    <t>0,15*0,9</t>
  </si>
  <si>
    <t>1,8*0,7</t>
  </si>
  <si>
    <t>1,8*(0,6+0,6+1)</t>
  </si>
  <si>
    <t>0,15*0,85</t>
  </si>
  <si>
    <t>0,6*(0,6+0,6+2,9)</t>
  </si>
  <si>
    <t>1,8*(0,5+0,9)</t>
  </si>
  <si>
    <t>0,6*(0,6+1,2)</t>
  </si>
  <si>
    <t>92</t>
  </si>
  <si>
    <t>59761026</t>
  </si>
  <si>
    <t>obklad keramický hladký do 12ks/m2 - předběžná cena 400kč/m2</t>
  </si>
  <si>
    <t>235628757</t>
  </si>
  <si>
    <t>142,347*1,15 'Přepočtené koeficientem množství</t>
  </si>
  <si>
    <t>93</t>
  </si>
  <si>
    <t>781494111</t>
  </si>
  <si>
    <t>Profily Al rohové lepené flexibilním lepidlem</t>
  </si>
  <si>
    <t>1150295550</t>
  </si>
  <si>
    <t>0,75+0,6+0,6</t>
  </si>
  <si>
    <t>1,8*12</t>
  </si>
  <si>
    <t>3,3+1+1</t>
  </si>
  <si>
    <t>1,8*4</t>
  </si>
  <si>
    <t>0,75</t>
  </si>
  <si>
    <t>0,6+0,6</t>
  </si>
  <si>
    <t>2,1+2</t>
  </si>
  <si>
    <t>1,8+1,8+0,7</t>
  </si>
  <si>
    <t>1,8*2</t>
  </si>
  <si>
    <t>0,85</t>
  </si>
  <si>
    <t>1,8+1,8+0,5+0,9</t>
  </si>
  <si>
    <t>94</t>
  </si>
  <si>
    <t>781495115</t>
  </si>
  <si>
    <t>Spárování vnitřních obkladů silikonem</t>
  </si>
  <si>
    <t>555680890</t>
  </si>
  <si>
    <t>95</t>
  </si>
  <si>
    <t>998781101</t>
  </si>
  <si>
    <t>Přesun hmot tonážní pro obklady keramické v objektech v do 6 m</t>
  </si>
  <si>
    <t>-426878770</t>
  </si>
  <si>
    <t>96</t>
  </si>
  <si>
    <t>998781181</t>
  </si>
  <si>
    <t>Příplatek k přesunu hmot tonážní 781 prováděný bez použití mechanizace</t>
  </si>
  <si>
    <t>1641676956</t>
  </si>
  <si>
    <t>97</t>
  </si>
  <si>
    <t>784181101</t>
  </si>
  <si>
    <t>Základní akrylátová jednonásobná penetrace podkladu v místnostech výšky do 3,80m</t>
  </si>
  <si>
    <t>2052912404</t>
  </si>
  <si>
    <t>strop</t>
  </si>
  <si>
    <t>404,83</t>
  </si>
  <si>
    <t>stěny štukové</t>
  </si>
  <si>
    <t>822,989+2,552</t>
  </si>
  <si>
    <t>98</t>
  </si>
  <si>
    <t>784211101</t>
  </si>
  <si>
    <t>Dvojnásobné bílé malby ze směsí za mokra výborně otěruvzdorných v místnostech výšky do 3,80 m</t>
  </si>
  <si>
    <t>1170513353</t>
  </si>
  <si>
    <t>03202003 - Nábytek</t>
  </si>
  <si>
    <t>OST - Nábytek</t>
  </si>
  <si>
    <t>OST</t>
  </si>
  <si>
    <t>OST0001</t>
  </si>
  <si>
    <t>Nábytek -  dle samostatného podrobného výkazu</t>
  </si>
  <si>
    <t>512</t>
  </si>
  <si>
    <t>1590183776</t>
  </si>
  <si>
    <t>03202004 - TZB</t>
  </si>
  <si>
    <t>Soupis:</t>
  </si>
  <si>
    <t>001 - Topení</t>
  </si>
  <si>
    <t>PSV - PSV</t>
  </si>
  <si>
    <t xml:space="preserve">    73 - 012 Zařízení pro vytápění staveb - otopná soustava - tělesa</t>
  </si>
  <si>
    <t>012 Zařízení pro vytápění staveb - otopná soustava - tělesa</t>
  </si>
  <si>
    <t>730000111</t>
  </si>
  <si>
    <t>Zařízení pro vytápění staveb - otopná soustava - tělesa - dle samostatného podrobného výkazu</t>
  </si>
  <si>
    <t>-1791634833</t>
  </si>
  <si>
    <t>002 - VZT</t>
  </si>
  <si>
    <t xml:space="preserve">    751 - Vzduchotechnika</t>
  </si>
  <si>
    <t>751</t>
  </si>
  <si>
    <t>Vzduchotechnika</t>
  </si>
  <si>
    <t>751000111</t>
  </si>
  <si>
    <t>Zařízení vzduchotechniky - dle samostatného podrobného výkazu</t>
  </si>
  <si>
    <t>1387429970</t>
  </si>
  <si>
    <t>003 - Elektro</t>
  </si>
  <si>
    <t xml:space="preserve">    741 - Elektroinstalace</t>
  </si>
  <si>
    <t>741</t>
  </si>
  <si>
    <t>Elektroinstalace</t>
  </si>
  <si>
    <t>410000111</t>
  </si>
  <si>
    <t>Elektro - dle samostatného podrobného výkazu</t>
  </si>
  <si>
    <t>-590830290</t>
  </si>
  <si>
    <t>004 - ZTI</t>
  </si>
  <si>
    <t xml:space="preserve">    720 - Zdravotechnika</t>
  </si>
  <si>
    <t>720</t>
  </si>
  <si>
    <t>Zdravotechnika</t>
  </si>
  <si>
    <t>720000111</t>
  </si>
  <si>
    <t>052 Zařízení zdravotně technických instalací - přípojka kanalizace, dešťová kanalizace - dle samostatného podrobného výkazu</t>
  </si>
  <si>
    <t>-472441426</t>
  </si>
  <si>
    <t>720000112</t>
  </si>
  <si>
    <t>053 Zařízení zdravotně technických instalací - vnitřní vodovod - dle samostatného podrobného výkazu</t>
  </si>
  <si>
    <t>-1530606065</t>
  </si>
  <si>
    <t>720000113</t>
  </si>
  <si>
    <t>054 Zařízení zdravotně technických instalací - vnitřní kanalizace - dle samostatného podrobného výkazu</t>
  </si>
  <si>
    <t>-657551242</t>
  </si>
  <si>
    <t>720000114</t>
  </si>
  <si>
    <t>055 Zařízení zdravotně technických instalací - zařizovací předměty - dle samostatného podrobného výkazu</t>
  </si>
  <si>
    <t>691532741</t>
  </si>
  <si>
    <t>03202005 - VRN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</si>
  <si>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</si>
  <si>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</si>
  <si>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</si>
  <si>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VRN7 - Provozní vlivy</t>
  </si>
  <si>
    <t>Vedlejší rozpočtové náklady</t>
  </si>
  <si>
    <t>VRN2</t>
  </si>
  <si>
    <t>Příprava staveniště</t>
  </si>
  <si>
    <t>020001000</t>
  </si>
  <si>
    <t>1024</t>
  </si>
  <si>
    <t>914689190</t>
  </si>
  <si>
    <t>VRN3</t>
  </si>
  <si>
    <t>Zařízení staveniště</t>
  </si>
  <si>
    <t>030001000</t>
  </si>
  <si>
    <t>Zařízení staveniště - mobilní WC (vyvážení 1x týdně, 10týdnů), mobilní oplocení na 10týdnů</t>
  </si>
  <si>
    <t>1197620469</t>
  </si>
  <si>
    <t>VRN7</t>
  </si>
  <si>
    <t>Provozní vlivy</t>
  </si>
  <si>
    <t>070001000</t>
  </si>
  <si>
    <t>Provozní vlivy (předělení korridoru, ochrana stávajících kcí při bourání, dopravě materiálu a pod.)</t>
  </si>
  <si>
    <t>-118176148</t>
  </si>
  <si>
    <t>POLOŽKOVÝ ROZPOČET</t>
  </si>
  <si>
    <t>Oprava objektu MŠ Zámecká, Jilemnice - I. etapa</t>
  </si>
  <si>
    <t>D.1.4. Technika prostředí staveb</t>
  </si>
  <si>
    <t>Interiéry / nábytek</t>
  </si>
  <si>
    <t>Z. Č. : 3143-19</t>
  </si>
  <si>
    <t>Místo :</t>
  </si>
  <si>
    <t>MŠ Zámecká čp. 232 v Jilemnici</t>
  </si>
  <si>
    <t>Investor :</t>
  </si>
  <si>
    <t>Město Jilemnice, Masarykovo nám. 82, 514 01 Jilemnice</t>
  </si>
  <si>
    <t>Zpracovatel :</t>
  </si>
  <si>
    <t>EL-projekt Jilemnice s.r.o., Zvědavá ulička čp. 50, 514 01 Jilemnice</t>
  </si>
  <si>
    <t>e-mail:el-projekt@el-projekt.cz</t>
  </si>
  <si>
    <t>http:// www.el-projekt.cz</t>
  </si>
  <si>
    <t>Datum :</t>
  </si>
  <si>
    <t>Vypracoval :</t>
  </si>
  <si>
    <t>Ing. Roman Matoušek</t>
  </si>
  <si>
    <t>Veškeré konkrétně použité materiály a prvky mohou být nahrazeny materiály a prvky srovnatelných technických a vzhledových parametrů.</t>
  </si>
  <si>
    <t>Projektant v případě provedení změn materiálů a prvků neručí za možné tvarové kolize a odchylky od projektovaných technických parametrů.</t>
  </si>
  <si>
    <t>Autorská práva vyhrazena © E.L.-projekt 2020.</t>
  </si>
  <si>
    <t>Místnost B1.04</t>
  </si>
  <si>
    <t>Záclonová kolejnice AL, včetně jezdců, montáž na strop</t>
  </si>
  <si>
    <t>bm</t>
  </si>
  <si>
    <t>Místnost B1.05</t>
  </si>
  <si>
    <t>Místnost B1.10</t>
  </si>
  <si>
    <t>Kuchyňská linka dolní díl - 2x skříňka šířka  800mm, 1x skříňka 600mm, 1x volná skříňka pro umístění myčky nádobí 600mm, pracovní deska, 2x horní skříňky 800mm, 2x horní skříňka 600mm, výřez pro dřez, dřez stávající - předběžná cena 25000,- / materiál lamino, ABS hrany</t>
  </si>
  <si>
    <t>ks</t>
  </si>
  <si>
    <t>Kuchyňská linka dolní díl - 2x skříňka šířka  600mm, pracovní deska - předběžná cena 13000,- / materiál lamino, ABS hrany</t>
  </si>
  <si>
    <t>Místnost B1. 11</t>
  </si>
  <si>
    <t>Místnost B1.12</t>
  </si>
  <si>
    <t>Místnost B1.13</t>
  </si>
  <si>
    <t>Koženková stěna Harmonie izolující hluk a teplo, má nehorlavé provedení B2, Stěna dvoukřídlá,kapsy široké 32cm, stavební otvor 5000/2650mm, kovová klika bez zamykání</t>
  </si>
  <si>
    <t>Místnost B2.04</t>
  </si>
  <si>
    <t>Místnost B2.05</t>
  </si>
  <si>
    <t>Místnost B2.06</t>
  </si>
  <si>
    <t>Místnost B2.07</t>
  </si>
  <si>
    <t>Místnost B2.09</t>
  </si>
  <si>
    <t>Místnost B2.10</t>
  </si>
  <si>
    <t>Místnost B2.11</t>
  </si>
  <si>
    <t>Místnost B2.12</t>
  </si>
  <si>
    <t>suma - interiéry / nábytek</t>
  </si>
  <si>
    <t>SUMA CELKEM bez DPH 15%</t>
  </si>
  <si>
    <t>a) zařízení pro vytápění staveb</t>
  </si>
  <si>
    <t>Armatury</t>
  </si>
  <si>
    <t>Kulové kohout, závitové provedení, niklovaná mosaz, vnitřní závit, páka, plnoprůtokový</t>
  </si>
  <si>
    <t>Kohout páka 5/4" závitový</t>
  </si>
  <si>
    <t>Ventil vypouštěcí, závitové provedení, niklovaná mosaz</t>
  </si>
  <si>
    <t>ventil vypouštěcí s hadicovou vývodkou - 1/2"</t>
  </si>
  <si>
    <t>Ventil odvzdušňovací automatický, závitový, se zpětnou klapkou</t>
  </si>
  <si>
    <t>odvzdušňovací ventil, automatický - 1/2"</t>
  </si>
  <si>
    <t>napojení na stávající rozvod UT v hospodářském pavilonu, v plynové kotelně</t>
  </si>
  <si>
    <t>hod</t>
  </si>
  <si>
    <t>vysazení odbočky na ocelovém potrubí 5/4"</t>
  </si>
  <si>
    <t>soub.</t>
  </si>
  <si>
    <t>zaslepení odbočky pro pavilon B na potrubí v instalačním kanálu spojovacího koridoru</t>
  </si>
  <si>
    <t>Trubní materiál, nosný materiál, konzole, závěsy</t>
  </si>
  <si>
    <t>Položka název</t>
  </si>
  <si>
    <t>počet</t>
  </si>
  <si>
    <t>materiál</t>
  </si>
  <si>
    <t>mat. celkem</t>
  </si>
  <si>
    <t>montáž</t>
  </si>
  <si>
    <t>mont. celkem</t>
  </si>
  <si>
    <t>Cena celkem</t>
  </si>
  <si>
    <t>měděné trubky určené pro rozvod topení a plynu</t>
  </si>
  <si>
    <t>trubky Cu - 15x1 (m), vč. tvarovek</t>
  </si>
  <si>
    <t>trubky Cu - 18x1 (m), vč. tvarovek</t>
  </si>
  <si>
    <t>trubky Cu - 22x1 (m), vč. tvarovek</t>
  </si>
  <si>
    <t>trubky Cu - 28x1 (m), vč. tvarovek</t>
  </si>
  <si>
    <t>trubky Cu - 35x1,5 (m), vč. tvarovek</t>
  </si>
  <si>
    <t>upevňovací a nosný materiál</t>
  </si>
  <si>
    <t>Tepelná izolace</t>
  </si>
  <si>
    <t>tepelná izolace potrubí z pěnového polyetylenu  - TUBEX Standard</t>
  </si>
  <si>
    <t>18 x tl. 10 mm</t>
  </si>
  <si>
    <t>22 x tl. 10 mm</t>
  </si>
  <si>
    <t>28 x tl. 10 mm</t>
  </si>
  <si>
    <t>35 x tl. 10 mm</t>
  </si>
  <si>
    <t>tepelná izolace potrubí z pěnového polyetylenu s hliníkovým povrchem  - TUBEX Standard</t>
  </si>
  <si>
    <t>35 x tl. 10 mm / AL</t>
  </si>
  <si>
    <t>Otopná tělesa</t>
  </si>
  <si>
    <t>ocel. deskové otopné tělesa RADIK VENTIL KOMPAKT - KORADO</t>
  </si>
  <si>
    <t>20VK/060050-6</t>
  </si>
  <si>
    <t>20VK/060060-6</t>
  </si>
  <si>
    <t>21VK/060050-6</t>
  </si>
  <si>
    <t>21VK/060120-6</t>
  </si>
  <si>
    <t>21VK/060140-6</t>
  </si>
  <si>
    <t>21VK/060180-6</t>
  </si>
  <si>
    <t>22VK/060090-6</t>
  </si>
  <si>
    <t>22VK/060100-6</t>
  </si>
  <si>
    <t>22VK/060120-6</t>
  </si>
  <si>
    <t>22VK/060140-6</t>
  </si>
  <si>
    <t>22VK/060160-6</t>
  </si>
  <si>
    <t>22VK/060180-6</t>
  </si>
  <si>
    <t>22VK/060200-6</t>
  </si>
  <si>
    <t>33VK/090120-6</t>
  </si>
  <si>
    <t>33VK/090200-6</t>
  </si>
  <si>
    <t>Armatury otopných těles</t>
  </si>
  <si>
    <t>připojovací armatury pro tělesa ventil kompakt, včetně adaptéru pro Cu15x1 - Giacomini</t>
  </si>
  <si>
    <t>Sada pro tělesa VK, rohová R388SX012-3/4"x 15</t>
  </si>
  <si>
    <t>Adaptér pro Cu trubky R178EUR - připojení na Euroconus - Giacomini</t>
  </si>
  <si>
    <t>adaptér R178EX104 3/4"E x 15</t>
  </si>
  <si>
    <t>Stavební přípomoce</t>
  </si>
  <si>
    <t>sekání spáry - hl. 10cm, š.15cm</t>
  </si>
  <si>
    <t>průraz stěnou, stropem do prům. 50mm</t>
  </si>
  <si>
    <t>Demontáže, demolice</t>
  </si>
  <si>
    <t>bourací práce - odstranění otopných těles</t>
  </si>
  <si>
    <t>bourací práce - odstranění trubních rozvodů</t>
  </si>
  <si>
    <t>likvidace trubních rozvodů</t>
  </si>
  <si>
    <t>tun</t>
  </si>
  <si>
    <t>Funkční zkoušky</t>
  </si>
  <si>
    <t>propláchnutí otopného systému</t>
  </si>
  <si>
    <t>tlaková zkouška topného systému</t>
  </si>
  <si>
    <t>topná zkouška, zaregulování soustavy</t>
  </si>
  <si>
    <t>napuštění otopného systému, odvzdušnění</t>
  </si>
  <si>
    <t>suma - otopná soustava</t>
  </si>
  <si>
    <t>c) zařízení vzduchotechniky</t>
  </si>
  <si>
    <t>031 Zařízení vzduchotechniky</t>
  </si>
  <si>
    <t>Ventilátory</t>
  </si>
  <si>
    <t>axiální ventilátor nástěnný - VENTS 100 MATHL, max. 98m3/hod, přípojka Ø100mm, 230V/18W/IP24, nastavitelný doběh 2-30min</t>
  </si>
  <si>
    <t>diagonální ventilátor do kruhového potrubí - VENTS TT 125 S T, s časovačem, max. 345m3/hod, přípojka ∅125mm, 230V/0,028kW, nastavitelný doběh 2-30min</t>
  </si>
  <si>
    <t>Trubní materiál, tvarovky</t>
  </si>
  <si>
    <t>kruhové plastové potrubí pro rozvod po povrchu - ED PLAST SYSTEM - ELEKTRODESIGN</t>
  </si>
  <si>
    <t>kruhové potrubí plastové</t>
  </si>
  <si>
    <t>UK-PP-100/1000 potrubí kruhové plastové</t>
  </si>
  <si>
    <t>UK-PP-125/1000 potrubí kruhové plastové</t>
  </si>
  <si>
    <t>protidešťová žaluzie, KMK 100 designová fasádní mřížka, nerez - ∅133mm</t>
  </si>
  <si>
    <t>protidešťová žaluzie, KMK 125 designová fasádní mřížka, nerez - ∅165mm</t>
  </si>
  <si>
    <t>talířový ventil odvodní, bílý, kovový SR-E 125, Lindab</t>
  </si>
  <si>
    <t>T-kus 125/125/125</t>
  </si>
  <si>
    <t>polotuhá ohebná hadice z Al folie o síle 0,12mm, vícenásobným zámkem „Tripllock“ - ELEKTRODESIGN</t>
  </si>
  <si>
    <t>SEMIFLEX HEAVY 125</t>
  </si>
  <si>
    <t>pomocný a nosný materiál</t>
  </si>
  <si>
    <t>Pomocný materiál</t>
  </si>
  <si>
    <t>pomocný materiál</t>
  </si>
  <si>
    <t>montážní PUR pěna nízkoexp., pistol., 750ml</t>
  </si>
  <si>
    <t>OSR ocelová spona (30m)</t>
  </si>
  <si>
    <t>OSV šroubová svorka ke sponám (50ks)</t>
  </si>
  <si>
    <t>AL lepicí páska 50mm x 50m</t>
  </si>
  <si>
    <t>jádrové vrtání do prům. 125mm</t>
  </si>
  <si>
    <t>provozní zkoušky</t>
  </si>
  <si>
    <t>suma - vzduchotechnika</t>
  </si>
  <si>
    <t xml:space="preserve">g) zařízení silnoproudé elektrotechniky </t>
  </si>
  <si>
    <t xml:space="preserve">071 Zařízení silnoproudé elektrotechniky </t>
  </si>
  <si>
    <t>Elektro rozvaděče</t>
  </si>
  <si>
    <t>hlavní rozvaděč</t>
  </si>
  <si>
    <t>úprava rozvaděče - nový jištěný vývod</t>
  </si>
  <si>
    <t>Jistič 3 pól.  charakteristika B, Icn 10,0 kA - OEZ Letohrad</t>
  </si>
  <si>
    <t>LPN-32B-3 - 32A/3/B, 10,0kA</t>
  </si>
  <si>
    <t>montáž rozvaděče</t>
  </si>
  <si>
    <t>Podružný rozvaděč RB1</t>
  </si>
  <si>
    <t>Oceloplastová rozvodnice zapuštěná RZA - OEZ Letohrad</t>
  </si>
  <si>
    <t>RZA-Z-4S56, 4 ŘADY, 56 MOD.</t>
  </si>
  <si>
    <t>Páčkový spínač, Ue 230/400 V a.c., 60/220 V d.c., 3-pól, šířka 3 moduly - OEZ Letohrad</t>
  </si>
  <si>
    <t>MSO-40-3 - 40A/3, 10,0kA</t>
  </si>
  <si>
    <t>Jistič 1 pól.  charakteristika B, Icn 6,0 kA - OEZ Letohrad</t>
  </si>
  <si>
    <t>LTE-6B-1 - 6A/1/B, 6,0kA</t>
  </si>
  <si>
    <t>LTE-10B-1 - 10A/1/B, 6,0kA</t>
  </si>
  <si>
    <t>LTE-16B-1 - 16A/1/B, 6,0kA</t>
  </si>
  <si>
    <t>Proudový chránič s nadproudovou ochranou - Ue 230 V a.c., charakteristika B, Idn 30 mA, 1+N-pól, Icn 6 kA, typ AC - OEZ Letohrad</t>
  </si>
  <si>
    <t>OLE-10B-1N-030AC - 10A/B/2p., Idn 30 mA</t>
  </si>
  <si>
    <t>OLE-16B-1N-030AC - 16A/B/2p., Idn 30 mA</t>
  </si>
  <si>
    <t>Instalační stykač AC - OEZ Letohrad</t>
  </si>
  <si>
    <t>RSI-20-10-A230 - 20A/230V/AC - 1x sp.</t>
  </si>
  <si>
    <t>hřebenová přípojnice průřez 16mm²</t>
  </si>
  <si>
    <t>řadové svorkovnice</t>
  </si>
  <si>
    <t>ostatní materiál, kab. vývodky</t>
  </si>
  <si>
    <t>Podružný rozvaděč RB2</t>
  </si>
  <si>
    <t>Jistič 3 pól.  charakteristika B, Icn 6,0 kA - OEZ Letohrad</t>
  </si>
  <si>
    <t>LTE-10B-3 - 10A/3/B, 6,0kA</t>
  </si>
  <si>
    <t>Kabelové rozvody</t>
  </si>
  <si>
    <t>kabel silový, PVC izolace, pevně uložený</t>
  </si>
  <si>
    <t>H07VV-U 3J1,5 mm2 (CYKY 3Cx1,5)</t>
  </si>
  <si>
    <t>H07VV-U 3Ox1,5 mm2 (CYKY 3Ax1,5)</t>
  </si>
  <si>
    <t>H07VV-U 3Jx2,5 mm2 (CYKY 3Cx2,5)</t>
  </si>
  <si>
    <t>H07VV-U 5Jx1,5 mm2 (CYKY 5Cx1,5)</t>
  </si>
  <si>
    <t>H07VV-U 5Jx6 mm2 (CYKY 5Cx6)</t>
  </si>
  <si>
    <t>Sdělovací, datové kabel</t>
  </si>
  <si>
    <t>SYKFY 3x2x0,5</t>
  </si>
  <si>
    <t>SYKFY 5x2x0,5</t>
  </si>
  <si>
    <t>dat. kabel Solarix-CAT.5e UTP, PVC, 305 m</t>
  </si>
  <si>
    <t>vodič jednožilový, PVC izolace zeleno/žlutá, pevně uložený</t>
  </si>
  <si>
    <t>CYA 6 mm2</t>
  </si>
  <si>
    <t>SUPER MONOFLEX - střední mechanická odolnost 750N PVC - (Kopos Kolín)</t>
  </si>
  <si>
    <t>1220 TRUBKA OHEBNÁ - prům. 20mm</t>
  </si>
  <si>
    <t>kabelový kanál MARS 125x50x0,7mm, pozink</t>
  </si>
  <si>
    <t>Elektroinstalační materiál, spínací prvky, zásuvky</t>
  </si>
  <si>
    <t>elektroinstalační krabice pod omítku, do dutých stěn - Kopos Kolín</t>
  </si>
  <si>
    <t>KU 68/1 krabice přístrojová</t>
  </si>
  <si>
    <t>Přístroje UNICA BASIC - Schneider Electric</t>
  </si>
  <si>
    <t>Montážní rámeček Zamak - MGU7.002</t>
  </si>
  <si>
    <t>zásuvka - polar - MGU3.059.18</t>
  </si>
  <si>
    <t>vypínač č. 1 - polar - MGU3.201.18</t>
  </si>
  <si>
    <t>přepínač č. 6 - polar - MGU3.203.18</t>
  </si>
  <si>
    <t>přepínač č. 7 - polar - MGU3.205.18</t>
  </si>
  <si>
    <t>tlačítko č. 1/0 - polar - MGU3.206.18</t>
  </si>
  <si>
    <t>zásuvka DATA - polar - MGU3.411.18</t>
  </si>
  <si>
    <t>rámečky - vodorovné provedení</t>
  </si>
  <si>
    <t>1rám - polar / polar - MGU2.002.18</t>
  </si>
  <si>
    <t>2rám - polar / polar - MGU2.004.18</t>
  </si>
  <si>
    <t>3rám - polar / polar - MGU2.006.18</t>
  </si>
  <si>
    <t>LX20 Stropní pohybové čidlo 360° IP22 - bílé</t>
  </si>
  <si>
    <t>zásuvka NN s vyšším krytím, zásuvka jedn.s clonk.,víčkem,rámečkem,drápky,IP44, tmavě šedá - ABB - Tango</t>
  </si>
  <si>
    <t>5518A-2999 S2 Zásuvka jedn.s clonk., víčkem</t>
  </si>
  <si>
    <t>demontáž termostatu</t>
  </si>
  <si>
    <t>demontáž elektrotermické hlavice otopného tělesa</t>
  </si>
  <si>
    <t>montáž termostatu</t>
  </si>
  <si>
    <t>montáž elektrotermické hlavice otopného tělesa</t>
  </si>
  <si>
    <t>Svítidla</t>
  </si>
  <si>
    <t>A01 ... svítidlo zářivkové přisazené, 2x36W, leštěná parabola, elektronický předřadník</t>
  </si>
  <si>
    <t>MODUS LLX236ALDP2EP 2x36W, el. předřadník</t>
  </si>
  <si>
    <t>Zdroj - lineární zářivka</t>
  </si>
  <si>
    <t>L 36W/840, G13, T8, cool white 26mm</t>
  </si>
  <si>
    <t>A02 ... SVÍTIDLO ZÁŘIVKOVÉ POD LINKU, LINEAR T5/14W/230V, IP20 - PHILIPS</t>
  </si>
  <si>
    <t>LINEAR T5/14W/230V, IP20</t>
  </si>
  <si>
    <t>A03 ... SVÍTIDLO ŽÁROVKOVÉ PŘISAZENÉ STROPNÍ / NÁSTĚNNÉ, 2x60W</t>
  </si>
  <si>
    <t>Svítidlo IN-22K52/042 2x60W IP41</t>
  </si>
  <si>
    <t>Zdroj - LED žárovka 16W (objímka E27) CorePro LEDbulb D 16 teplé bílé světlo - Philips</t>
  </si>
  <si>
    <t>LED žárovka 16W (objímka E27)</t>
  </si>
  <si>
    <t>C1 … LED panel, přisazený - PL6 18W/230V, 490-510lm, denní bílá 4.500K (T-LED)</t>
  </si>
  <si>
    <t>LED panel, přisazený - PL6 6W/230V</t>
  </si>
  <si>
    <t>C2 … LED panel, přisazený - PL12 18W/230V, 900-920lm, denní bílá 4.500K (T-LED)</t>
  </si>
  <si>
    <t>LED panel, přisazený - PL12 12W/230V</t>
  </si>
  <si>
    <t>C3 … LED panel, přisazený - PL18 18W/230V, 1350-1400lm, denní bílá 4.500K (T-LED)</t>
  </si>
  <si>
    <t>LED panel, přisazený - PL18 18W/230V</t>
  </si>
  <si>
    <t>N1 … nouzové LED svítidlo - 10XSMD, 3,3W (ECOLITE), 5.000K, 140lm, IP65</t>
  </si>
  <si>
    <t>10XSMD, 3,3W (ECOLITE)</t>
  </si>
  <si>
    <t>montáž svítidla</t>
  </si>
  <si>
    <t>081.4 Datový rozvaděč</t>
  </si>
  <si>
    <t>Datový rozvaděč 19"-4U nástěnný</t>
  </si>
  <si>
    <t>Switch - 8 portový gigabitový switch, bezvětrákový, desktop - kovové provedení</t>
  </si>
  <si>
    <t>sekání spáry - hl. 5cm, š.5cm</t>
  </si>
  <si>
    <t>bourací práce - elektro rozvaděče</t>
  </si>
  <si>
    <t>bourací práce - kabelové rozvody, svítidla</t>
  </si>
  <si>
    <t>likvidace materiálu</t>
  </si>
  <si>
    <t>Funkční zkoušky - ELEKTRO</t>
  </si>
  <si>
    <t>výchozí revize elektrických rozvodů</t>
  </si>
  <si>
    <t>suma - zařízení silnoproudé elektrotechniky</t>
  </si>
  <si>
    <t>EL-projekt Jilemnice s.r.o.</t>
  </si>
  <si>
    <t>Zvědavá ulička čp. 50</t>
  </si>
  <si>
    <t>514 01 Jilemnice</t>
  </si>
  <si>
    <t>tel. : +420 603 231 791</t>
  </si>
  <si>
    <t>projekční kancelář</t>
  </si>
  <si>
    <t>projekční kancelář TZB - technika prostředí staveb</t>
  </si>
  <si>
    <t>poradenská činnost v oblasti hospodaření energiemi</t>
  </si>
  <si>
    <t>inženýrská činnost v investiční výstavbě</t>
  </si>
  <si>
    <t>el-projekt@el-projekt.cz, http://www.el-projekt.cz, IČ: 08026131, DIČ: CZ08026131</t>
  </si>
  <si>
    <t>POLOŽKOVÝ ROZPOČET - ZDRAVOTECHNIKA</t>
  </si>
  <si>
    <t>Oprava objektu MŠ Zámecká, Jilemnice</t>
  </si>
  <si>
    <t>I. etapa</t>
  </si>
  <si>
    <t>Kontroloval :</t>
  </si>
  <si>
    <t>Stručný popis :</t>
  </si>
  <si>
    <t>REKAPITULACE</t>
  </si>
  <si>
    <t>Přirážky objektu</t>
  </si>
  <si>
    <t>zařízení staveniště</t>
  </si>
  <si>
    <t>komplexní úklid po dončení prací</t>
  </si>
  <si>
    <t>SUMA CELKEM bez DPH</t>
  </si>
  <si>
    <t>D.1.4.5 zařízení zdravotně technických instalací - přípojka kanalizace</t>
  </si>
  <si>
    <t>052 Zařízení zdravotně technických instalací - přípojka kanalizace, dešťová kanalizace</t>
  </si>
  <si>
    <t>Trubní materiál</t>
  </si>
  <si>
    <t>Venkovní kanalizační systém KG SN4 (polypropylen, těžkovznítitelný dle DIN4102) - včetně základních tvarovek</t>
  </si>
  <si>
    <t>KGEM 125 - SN4</t>
  </si>
  <si>
    <t>Šachty</t>
  </si>
  <si>
    <t>Kanalizační šachtové dno 400 z PP včetně těsnění DN 160</t>
  </si>
  <si>
    <t>šachtové dno 400/160, T2 (rozvětvené)</t>
  </si>
  <si>
    <t>šachtová roura korungovaná DN 400 x 1000</t>
  </si>
  <si>
    <t>poklop litinový DN315, B125 12,5t čtverec do teleskopu</t>
  </si>
  <si>
    <t>teleskopická roura DN315 / 375mm (bez těsnění)</t>
  </si>
  <si>
    <t>manžeta redukční 400/315mm pro korugovanou rouru</t>
  </si>
  <si>
    <t>montáž kompletní plastové šachty DN425</t>
  </si>
  <si>
    <t>Zemní práce</t>
  </si>
  <si>
    <t>výkop - tř. zeminy III</t>
  </si>
  <si>
    <t>pískové lože pro potrubí</t>
  </si>
  <si>
    <t>odvoz přebytečného výkopku</t>
  </si>
  <si>
    <t>zához výkopu - tř. zeminy III</t>
  </si>
  <si>
    <t>ruční práce</t>
  </si>
  <si>
    <t>suma - přípojka kanalizace</t>
  </si>
  <si>
    <t>D.1.4.5 zařízení zdravotně technických instalací - vnitřní vodovod</t>
  </si>
  <si>
    <t>053 Zařízení zdravotně technických instalací - vnitřní vodovod</t>
  </si>
  <si>
    <t>celoplastová trubka z polypropylenu PP-RCT-EVO - včetně základních tvarovek</t>
  </si>
  <si>
    <t>trubka PP-RCT EVO (S4) D 20x2,3 SDR9 PN22</t>
  </si>
  <si>
    <t>trubka PP-RCT EVO (S4) D 25x2,8 SDR9 PN22</t>
  </si>
  <si>
    <t>trubka PP-RCT EVO (S4) D 32x3,6 SDR9 PN22</t>
  </si>
  <si>
    <t>trubka PP-RCT EVO (S4) D 40x4,5 SDR9 PN22</t>
  </si>
  <si>
    <t>trubka PP-RCT EVO (S4) D 50x5,6 SDR9 PN22</t>
  </si>
  <si>
    <t>trubka PP-RCT EVO (S4) D 63x7,1 SDR9 PN22</t>
  </si>
  <si>
    <t>nástěnné koleno D20x1/2"</t>
  </si>
  <si>
    <t>přechodka s kovovým závitem do dimenze D63x2"</t>
  </si>
  <si>
    <t>nosné prvky na potrubí</t>
  </si>
  <si>
    <t>stěnová konzola 38/40x400mm 2.00 pozink + plasto</t>
  </si>
  <si>
    <t>C-nosník 27/18x3000mm 1.25, pozink</t>
  </si>
  <si>
    <t>jezdec do C-profilu</t>
  </si>
  <si>
    <t>spojovací matice M8</t>
  </si>
  <si>
    <t>objímka s gum. manžetou - prům. 33-37mm (1")</t>
  </si>
  <si>
    <t>objímka s gum. manžetou - prům. 40-46mm (5/4")</t>
  </si>
  <si>
    <t>objímka s gum. manžetou - prům. 48-53mm (6/4")</t>
  </si>
  <si>
    <t>objímka s gum. manžetou - prům. 60-64mm (2")</t>
  </si>
  <si>
    <t>závitová tyč M8</t>
  </si>
  <si>
    <t>montáž pomocných a nosných konstrukcí</t>
  </si>
  <si>
    <t>napojení na stávající rozvod vody v hospodářském pavilonu, za vodoměrem</t>
  </si>
  <si>
    <t>vysazení odbočky na potrubí pozink 2"</t>
  </si>
  <si>
    <t>požární hydrantová skříň, tvarově stálá hadice DN19/30m, plechová dvířka, atypické provedení - panty dvířek vlevo</t>
  </si>
  <si>
    <t>hydrantová skříň 6650x650x200mm, plechová</t>
  </si>
  <si>
    <t>Tepelné izolace</t>
  </si>
  <si>
    <t>20 x tl. 10 mm</t>
  </si>
  <si>
    <t>25 x tl. 10 mm</t>
  </si>
  <si>
    <t>32 x tl. 10 mm</t>
  </si>
  <si>
    <t>52 x tl. 10 mm</t>
  </si>
  <si>
    <t>42 x tl. 10 mm / AL</t>
  </si>
  <si>
    <t>54 x tl. 10 mm / AL</t>
  </si>
  <si>
    <t>65 x tl. 10 mm / AL</t>
  </si>
  <si>
    <t>Kulové kohout, závitové provedení, niklovaná mosaz, vnitřní závit, páka, plnoprůtokový - GIACOMINI</t>
  </si>
  <si>
    <t>Kohout R910 páka 1" závitový Giacomini</t>
  </si>
  <si>
    <t>Kohout R910 páka 5/4" závitový Giacomini</t>
  </si>
  <si>
    <t>Kohout R910 páka 6/4" závitový Giacomini</t>
  </si>
  <si>
    <t>Kohout R910 páka 2" závitový Giacomini</t>
  </si>
  <si>
    <t>Ventil vypouštěcí, závitové provedení, niklovaná mosaz - GIACOMINI</t>
  </si>
  <si>
    <t>ventil vypouštěcí s hadicovou vývodkou R608 - 3/4"</t>
  </si>
  <si>
    <t>redukční ventil studené vody</t>
  </si>
  <si>
    <t>redukční ventil včetně šroubení, 5/4", 0,5-6,0bar, mosaz</t>
  </si>
  <si>
    <t>mosazné fitiny</t>
  </si>
  <si>
    <t>Armatury - příprava TUV</t>
  </si>
  <si>
    <t>elektrický zásobníkový ohřívač teplé vody TV, závěsný  - DZ DRAŽICE</t>
  </si>
  <si>
    <t>OKCE200 - 199 litrů, 2,2kW/230V</t>
  </si>
  <si>
    <t>pojistný ventil 3/4"x1"-6,0bar</t>
  </si>
  <si>
    <t>odvod úkapů od pojišťovacího ventilu - hadička DN20</t>
  </si>
  <si>
    <t>Kohout R910 páka 3/4" závitový Giacomini</t>
  </si>
  <si>
    <t>ventil vypouštěcí s hadicovou vývodkou R608 - 1/2"</t>
  </si>
  <si>
    <t>mosazná zpětná klapka, mosazné sedlo, PN16</t>
  </si>
  <si>
    <t>mosazná zpětná klapka, mosazné sedlo, 3/4"</t>
  </si>
  <si>
    <t>Filtr šikmý, závitové provedení, mosaz</t>
  </si>
  <si>
    <t>filtr šikmý - 3/4"</t>
  </si>
  <si>
    <t>Šroubení VE 4300 přímé, mosazné</t>
  </si>
  <si>
    <t>šroubení přímé - 3/4"</t>
  </si>
  <si>
    <t>bourací práce - sprchové boxy plechové</t>
  </si>
  <si>
    <t>bourací práce - zařizovací předmety (keramika)</t>
  </si>
  <si>
    <t>bourací práce - kanalizační rozvody</t>
  </si>
  <si>
    <t>bourací práce - rozvody vody</t>
  </si>
  <si>
    <t>vodovodní potrubí - tlaková zkouška, propláchnutí, dezinfekce potrubí</t>
  </si>
  <si>
    <t>do DN32</t>
  </si>
  <si>
    <t>do DN63</t>
  </si>
  <si>
    <t>rozbor pitné vody z odběrného místa - kuchyňka</t>
  </si>
  <si>
    <t>suma - vnitřní vodovod</t>
  </si>
  <si>
    <t>D.1.4.5 zařízení zdravotně technických instalací - vnitřní kanalizace</t>
  </si>
  <si>
    <t>054 Zařízení zdravotně technických instalací - vnitřní kanalizace</t>
  </si>
  <si>
    <t>KGEM 110</t>
  </si>
  <si>
    <t>KGEM 125</t>
  </si>
  <si>
    <t>Vnitřní odpadní systém HT (polypropylen, těžkovznítitelný dle DIN4102) - včetně základních tvarovek</t>
  </si>
  <si>
    <t>HTEM 40</t>
  </si>
  <si>
    <t>HTEM 50</t>
  </si>
  <si>
    <t>HTEM 75</t>
  </si>
  <si>
    <t>HTEM 110</t>
  </si>
  <si>
    <t>vyvedení odpadních výustek</t>
  </si>
  <si>
    <t>DN 40</t>
  </si>
  <si>
    <t>DN 50</t>
  </si>
  <si>
    <t>DN 110</t>
  </si>
  <si>
    <t>Předstěnový systém</t>
  </si>
  <si>
    <t>předstěnový systém - pro klozety a bidety</t>
  </si>
  <si>
    <t>Předstěnový montážní prvek s nádržkou pro klozety s nádržkou, pro zazdění - montáž</t>
  </si>
  <si>
    <t>Předstěnový montážní prvek s nádržkou pro výlevku s nádržkou, pro zazdění - montáž</t>
  </si>
  <si>
    <t>Zápachové uzávěrky, výfukové hlavice</t>
  </si>
  <si>
    <t>podlahová vpusť, suchý záp.uzávěr</t>
  </si>
  <si>
    <t>podlahová vpusť, suchý záp.uzávěr - DN50 - montáž</t>
  </si>
  <si>
    <t>přivzdušňovací ventil</t>
  </si>
  <si>
    <t>přivdušňovací hlavice DN110 APH110</t>
  </si>
  <si>
    <t>bourání betonové podlahy - výkop pro uložení svodného potrubí - šířka 20cm, průměrná hloubka 45cm</t>
  </si>
  <si>
    <t>zaslepení stávající kanalizace pod základovou deskou - betonová směs</t>
  </si>
  <si>
    <t>Zkouška těsnosti potrubí kanalizace vodou</t>
  </si>
  <si>
    <t>do DN200</t>
  </si>
  <si>
    <t>suma - vnitřní kanalizace</t>
  </si>
  <si>
    <t>D.1.4.5 zařízení zdravotně technických instalací - zařizovací předměty</t>
  </si>
  <si>
    <t>055 Zařízení zdravotně technických instalací - zařizovací předměty</t>
  </si>
  <si>
    <t>Zařizovací předměty - montáž</t>
  </si>
  <si>
    <t>zařizovací předměty - montáž / kompletace</t>
  </si>
  <si>
    <t>umyvadlo, umývátko vč. stojánkové vodovodní baterie a umyvadlového sifonu</t>
  </si>
  <si>
    <t>závěsný klozet vč. ovládacího tlačítka</t>
  </si>
  <si>
    <t>dřez nerezový vč. stojánkové vodovodní baterie a dřezového sifonu</t>
  </si>
  <si>
    <t>keramická výlevka stojící</t>
  </si>
  <si>
    <t>nástěnná vodovodní baterie</t>
  </si>
  <si>
    <t>nástěnná vodovodní baterie včetně spchové soupravy</t>
  </si>
  <si>
    <t>pračkový ventil 3/4"</t>
  </si>
  <si>
    <t>mrazuvzdorná venkovní armatura KEMPER</t>
  </si>
  <si>
    <t>sprchové dveře, trojdílné, zasunovací</t>
  </si>
  <si>
    <t>sprchové dveře, jednokřídlé</t>
  </si>
  <si>
    <t>montáž držáku WC papíru, dávkovače, WC štětka držák na stěnu</t>
  </si>
  <si>
    <t>montáž madel</t>
  </si>
  <si>
    <t>montáž dělících příček mezi WC</t>
  </si>
  <si>
    <t>montáž zrcadel - lepení na stěnu - 3000x500mm</t>
  </si>
  <si>
    <t>Zařizovací předměty - dodávka</t>
  </si>
  <si>
    <t>U1</t>
  </si>
  <si>
    <t>Umyvadlo, bílé LYRA PLUS 50x41cm s otvorem pro baterii a přepadem</t>
  </si>
  <si>
    <t xml:space="preserve">Páková umyvadlová baterie Grohe Eurosmart </t>
  </si>
  <si>
    <t>Rohový ventil 1/2"x3/8" regulační, chrom, COMFORT</t>
  </si>
  <si>
    <t>Výpusť umyvadlová A439 s nerezovou mřížkou a kovovým závitem 5/4" x 60 mm</t>
  </si>
  <si>
    <t>Sifon umyvadlový trubkový DN32 "U", 5/4", celokovový</t>
  </si>
  <si>
    <t>U2</t>
  </si>
  <si>
    <t>Umyvadlo, bílé LYRA PLUS 60x49cm s otvorem pro baterii a přepadem</t>
  </si>
  <si>
    <t>SK1 - sprchový kout</t>
  </si>
  <si>
    <t>Podlahová vpusť APV31 - 37l/min, 102x102x50mm, nerezová mřížka, kombinovanázápachová uzávěra smart (vodní i suchá), boční napojení na odpad DN50mm</t>
  </si>
  <si>
    <t>Termostatická sprchová baterie Grohe Grohtherm 800</t>
  </si>
  <si>
    <t xml:space="preserve">Sprchová souprava Grohe Tempesta New </t>
  </si>
  <si>
    <t>sprchové dveře, trojdílné, zasunovací, 100cm, chrom ALU, sklo point</t>
  </si>
  <si>
    <t>SK2 - sprchový kout</t>
  </si>
  <si>
    <t>sprchové dveře, jednokřídlé, 60cm, chrom ALU, sklo point</t>
  </si>
  <si>
    <t>D1 - dřez jednoduchý</t>
  </si>
  <si>
    <t xml:space="preserve">Páková dřezová baterie Grohe Eurosmart </t>
  </si>
  <si>
    <t>Sifon dřezový</t>
  </si>
  <si>
    <t>WC1</t>
  </si>
  <si>
    <t>Geberit duofix pro WC, 110 cm</t>
  </si>
  <si>
    <t>Ovládací tlačítko (2-množstevní) Geberit BOLERO</t>
  </si>
  <si>
    <t>Závěsný klozet bílý Kind Geberit 53cm - JIKA</t>
  </si>
  <si>
    <t>Sedátko bílé - Kind Geberit - JIKA</t>
  </si>
  <si>
    <t>Souprava pro tlumení hluku pro závěsné WC</t>
  </si>
  <si>
    <t>WC2</t>
  </si>
  <si>
    <t>Závěsný klozet bílý Lyra plus 53cm - JIKA</t>
  </si>
  <si>
    <t>Sedátko bílé - Lyra plus - JIKA</t>
  </si>
  <si>
    <t>VL</t>
  </si>
  <si>
    <t>keramická výlevka s plastovou mřížkou, stojící MIRA</t>
  </si>
  <si>
    <t>WC nádržka horní, universální, start / stop</t>
  </si>
  <si>
    <t>flexi napojení D110</t>
  </si>
  <si>
    <t xml:space="preserve">Páková nástěnná baterie Grohe Eurosmart </t>
  </si>
  <si>
    <t>M - myčka nádobí</t>
  </si>
  <si>
    <t>Rohový ventil 1/2"x3/4" pračkový, chrom, COMFORT</t>
  </si>
  <si>
    <t>Zk1</t>
  </si>
  <si>
    <t>Vybavení sociálního zařízení</t>
  </si>
  <si>
    <t>dávkovač tekutého mýdla, nerezový, 800ml</t>
  </si>
  <si>
    <t>držák toaletního papíru</t>
  </si>
  <si>
    <t>dětská dělící stěna do WC 80x55 cm</t>
  </si>
  <si>
    <t>koš na odpadky nášlapný nerezový 12 L</t>
  </si>
  <si>
    <t>WC štětka, chrom včetně nástěnného držáku</t>
  </si>
  <si>
    <t>nerezové madlo na stěnu 600mm</t>
  </si>
  <si>
    <t>zrcadlo - koupelna dětí - nalepit na stěnu - 3000x500mm</t>
  </si>
  <si>
    <t>suma - zařizovací předměty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</si>
</sst>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Kč&quot;;[Red]\-#,##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\ &quot;Kč&quot;"/>
    <numFmt numFmtId="170" formatCode="mmmm\ yy"/>
    <numFmt numFmtId="171" formatCode="#,##0.0"/>
    <numFmt numFmtId="172" formatCode="#,##0.0\ &quot;Kč&quot;"/>
    <numFmt numFmtId="173" formatCode="#,##0.00&quot; Kč&quot;"/>
    <numFmt numFmtId="174" formatCode="#,##0&quot; Kč&quot;"/>
    <numFmt numFmtId="175" formatCode="0.0%"/>
  </numFmts>
  <fonts count="6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"/>
      <family val="2"/>
      <charset val="238"/>
    </font>
    <font>
      <b/>
      <i/>
      <sz val="9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u/>
      <sz val="9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u/>
      <sz val="10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40" fillId="0" borderId="0"/>
  </cellStyleXfs>
  <cellXfs count="5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horizontal="righ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1" fillId="0" borderId="23" xfId="2" applyFont="1" applyBorder="1" applyAlignment="1">
      <alignment horizontal="left" vertical="center"/>
    </xf>
    <xf numFmtId="0" fontId="41" fillId="0" borderId="24" xfId="2" applyFont="1" applyBorder="1" applyAlignment="1">
      <alignment horizontal="left" vertical="center"/>
    </xf>
    <xf numFmtId="0" fontId="41" fillId="0" borderId="25" xfId="2" applyFont="1" applyBorder="1" applyAlignment="1">
      <alignment horizontal="left" vertical="center"/>
    </xf>
    <xf numFmtId="168" fontId="42" fillId="0" borderId="0" xfId="2" applyNumberFormat="1" applyFont="1" applyAlignment="1">
      <alignment horizontal="center" vertical="center"/>
    </xf>
    <xf numFmtId="0" fontId="41" fillId="0" borderId="26" xfId="2" applyFont="1" applyBorder="1" applyAlignment="1">
      <alignment horizontal="left" vertical="center"/>
    </xf>
    <xf numFmtId="0" fontId="41" fillId="0" borderId="0" xfId="2" applyFont="1" applyAlignment="1">
      <alignment horizontal="left" vertical="center"/>
    </xf>
    <xf numFmtId="0" fontId="41" fillId="0" borderId="27" xfId="2" applyFont="1" applyBorder="1" applyAlignment="1">
      <alignment horizontal="left" vertical="center"/>
    </xf>
    <xf numFmtId="0" fontId="43" fillId="0" borderId="26" xfId="2" applyFont="1" applyBorder="1" applyAlignment="1">
      <alignment horizontal="left" vertical="center"/>
    </xf>
    <xf numFmtId="0" fontId="43" fillId="0" borderId="0" xfId="2" applyFont="1" applyAlignment="1">
      <alignment horizontal="left" vertical="center"/>
    </xf>
    <xf numFmtId="0" fontId="43" fillId="0" borderId="27" xfId="2" applyFont="1" applyBorder="1" applyAlignment="1">
      <alignment horizontal="left" vertical="center"/>
    </xf>
    <xf numFmtId="0" fontId="44" fillId="0" borderId="26" xfId="2" applyFont="1" applyBorder="1" applyAlignment="1">
      <alignment horizontal="center" vertical="center"/>
    </xf>
    <xf numFmtId="0" fontId="44" fillId="0" borderId="0" xfId="2" applyFont="1" applyAlignment="1">
      <alignment vertical="center"/>
    </xf>
    <xf numFmtId="169" fontId="44" fillId="0" borderId="0" xfId="2" applyNumberFormat="1" applyFont="1" applyAlignment="1">
      <alignment horizontal="right" vertical="center"/>
    </xf>
    <xf numFmtId="169" fontId="45" fillId="0" borderId="27" xfId="2" applyNumberFormat="1" applyFont="1" applyBorder="1" applyAlignment="1">
      <alignment horizontal="right" vertical="center"/>
    </xf>
    <xf numFmtId="0" fontId="46" fillId="0" borderId="26" xfId="2" applyFont="1" applyBorder="1" applyAlignment="1">
      <alignment horizontal="center" vertical="center"/>
    </xf>
    <xf numFmtId="0" fontId="44" fillId="0" borderId="0" xfId="2" applyFont="1" applyAlignment="1">
      <alignment horizontal="left" vertical="center"/>
    </xf>
    <xf numFmtId="170" fontId="44" fillId="0" borderId="0" xfId="2" applyNumberFormat="1" applyFont="1" applyAlignment="1">
      <alignment horizontal="left" vertical="center"/>
    </xf>
    <xf numFmtId="168" fontId="44" fillId="0" borderId="27" xfId="2" applyNumberFormat="1" applyFont="1" applyBorder="1" applyAlignment="1">
      <alignment horizontal="right" vertical="center"/>
    </xf>
    <xf numFmtId="0" fontId="47" fillId="0" borderId="0" xfId="2" applyFont="1" applyAlignment="1">
      <alignment horizontal="left" vertical="center"/>
    </xf>
    <xf numFmtId="168" fontId="47" fillId="0" borderId="0" xfId="2" applyNumberFormat="1" applyFont="1" applyAlignment="1">
      <alignment horizontal="left" vertical="center"/>
    </xf>
    <xf numFmtId="170" fontId="44" fillId="0" borderId="0" xfId="2" applyNumberFormat="1" applyFont="1" applyAlignment="1">
      <alignment horizontal="left" vertical="center"/>
    </xf>
    <xf numFmtId="0" fontId="42" fillId="0" borderId="0" xfId="2" applyFont="1" applyAlignment="1">
      <alignment horizontal="left" vertical="center" wrapText="1"/>
    </xf>
    <xf numFmtId="0" fontId="42" fillId="0" borderId="27" xfId="2" applyFont="1" applyBorder="1" applyAlignment="1">
      <alignment horizontal="left" vertical="center" wrapText="1"/>
    </xf>
    <xf numFmtId="0" fontId="42" fillId="0" borderId="0" xfId="2" applyFont="1" applyAlignment="1">
      <alignment horizontal="left" vertical="center" wrapText="1"/>
    </xf>
    <xf numFmtId="0" fontId="42" fillId="0" borderId="27" xfId="2" applyFont="1" applyBorder="1" applyAlignment="1">
      <alignment horizontal="left" vertical="center" wrapText="1"/>
    </xf>
    <xf numFmtId="0" fontId="44" fillId="0" borderId="28" xfId="2" applyFont="1" applyBorder="1" applyAlignment="1">
      <alignment horizontal="center" vertical="center"/>
    </xf>
    <xf numFmtId="0" fontId="42" fillId="0" borderId="29" xfId="2" applyFont="1" applyBorder="1" applyAlignment="1">
      <alignment horizontal="left" vertical="center" wrapText="1"/>
    </xf>
    <xf numFmtId="0" fontId="42" fillId="0" borderId="30" xfId="2" applyFont="1" applyBorder="1" applyAlignment="1">
      <alignment horizontal="left" vertical="center" wrapText="1"/>
    </xf>
    <xf numFmtId="0" fontId="44" fillId="0" borderId="31" xfId="2" applyFont="1" applyBorder="1" applyAlignment="1">
      <alignment horizontal="left" vertical="center"/>
    </xf>
    <xf numFmtId="0" fontId="42" fillId="0" borderId="31" xfId="2" applyFont="1" applyBorder="1" applyAlignment="1">
      <alignment horizontal="left" vertical="center" wrapText="1"/>
    </xf>
    <xf numFmtId="0" fontId="45" fillId="5" borderId="29" xfId="2" applyFont="1" applyFill="1" applyBorder="1" applyAlignment="1">
      <alignment vertical="center"/>
    </xf>
    <xf numFmtId="0" fontId="46" fillId="5" borderId="29" xfId="2" applyFont="1" applyFill="1" applyBorder="1" applyAlignment="1">
      <alignment vertical="center"/>
    </xf>
    <xf numFmtId="0" fontId="47" fillId="5" borderId="29" xfId="2" applyFont="1" applyFill="1" applyBorder="1" applyAlignment="1">
      <alignment horizontal="center" vertical="center"/>
    </xf>
    <xf numFmtId="168" fontId="47" fillId="5" borderId="29" xfId="2" applyNumberFormat="1" applyFont="1" applyFill="1" applyBorder="1" applyAlignment="1">
      <alignment horizontal="center" vertical="center"/>
    </xf>
    <xf numFmtId="169" fontId="47" fillId="5" borderId="29" xfId="2" applyNumberFormat="1" applyFont="1" applyFill="1" applyBorder="1" applyAlignment="1">
      <alignment horizontal="right" vertical="center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horizontal="center" vertical="center"/>
    </xf>
    <xf numFmtId="168" fontId="47" fillId="0" borderId="0" xfId="2" applyNumberFormat="1" applyFont="1" applyAlignment="1">
      <alignment horizontal="center" vertical="center"/>
    </xf>
    <xf numFmtId="169" fontId="47" fillId="0" borderId="0" xfId="2" applyNumberFormat="1" applyFont="1" applyAlignment="1">
      <alignment horizontal="right" vertical="center"/>
    </xf>
    <xf numFmtId="0" fontId="46" fillId="0" borderId="0" xfId="2" applyFont="1" applyAlignment="1">
      <alignment horizontal="center" vertical="center"/>
    </xf>
    <xf numFmtId="0" fontId="48" fillId="0" borderId="32" xfId="2" applyFont="1" applyBorder="1" applyAlignment="1">
      <alignment vertical="center"/>
    </xf>
    <xf numFmtId="0" fontId="47" fillId="0" borderId="32" xfId="2" applyFont="1" applyBorder="1" applyAlignment="1">
      <alignment horizontal="center" vertical="center"/>
    </xf>
    <xf numFmtId="168" fontId="47" fillId="0" borderId="32" xfId="2" applyNumberFormat="1" applyFont="1" applyBorder="1" applyAlignment="1">
      <alignment horizontal="center" vertical="center"/>
    </xf>
    <xf numFmtId="4" fontId="47" fillId="0" borderId="32" xfId="2" applyNumberFormat="1" applyFont="1" applyBorder="1" applyAlignment="1">
      <alignment horizontal="right" vertical="center"/>
    </xf>
    <xf numFmtId="171" fontId="47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left" vertical="center" wrapText="1"/>
    </xf>
    <xf numFmtId="4" fontId="47" fillId="6" borderId="0" xfId="2" applyNumberFormat="1" applyFont="1" applyFill="1" applyAlignment="1">
      <alignment horizontal="right" vertical="center"/>
    </xf>
    <xf numFmtId="4" fontId="49" fillId="0" borderId="0" xfId="2" applyNumberFormat="1" applyFont="1" applyAlignment="1">
      <alignment horizontal="right" vertical="center"/>
    </xf>
    <xf numFmtId="171" fontId="49" fillId="0" borderId="0" xfId="2" applyNumberFormat="1" applyFont="1" applyAlignment="1">
      <alignment horizontal="right" vertical="center"/>
    </xf>
    <xf numFmtId="0" fontId="47" fillId="0" borderId="0" xfId="2" applyFont="1" applyAlignment="1">
      <alignment horizontal="left" vertical="center" wrapText="1"/>
    </xf>
    <xf numFmtId="168" fontId="49" fillId="0" borderId="0" xfId="2" applyNumberFormat="1" applyFont="1" applyAlignment="1">
      <alignment horizontal="center" vertical="center"/>
    </xf>
    <xf numFmtId="4" fontId="47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center" vertical="center"/>
    </xf>
    <xf numFmtId="0" fontId="50" fillId="7" borderId="33" xfId="2" applyFont="1" applyFill="1" applyBorder="1" applyAlignment="1">
      <alignment vertical="center"/>
    </xf>
    <xf numFmtId="0" fontId="50" fillId="7" borderId="34" xfId="2" applyFont="1" applyFill="1" applyBorder="1" applyAlignment="1">
      <alignment horizontal="center" vertical="center"/>
    </xf>
    <xf numFmtId="168" fontId="50" fillId="7" borderId="34" xfId="2" applyNumberFormat="1" applyFont="1" applyFill="1" applyBorder="1" applyAlignment="1">
      <alignment horizontal="center" vertical="center"/>
    </xf>
    <xf numFmtId="0" fontId="50" fillId="7" borderId="34" xfId="2" applyFont="1" applyFill="1" applyBorder="1" applyAlignment="1">
      <alignment vertical="center"/>
    </xf>
    <xf numFmtId="171" fontId="48" fillId="7" borderId="34" xfId="2" applyNumberFormat="1" applyFont="1" applyFill="1" applyBorder="1" applyAlignment="1">
      <alignment horizontal="right" vertical="center"/>
    </xf>
    <xf numFmtId="4" fontId="48" fillId="7" borderId="34" xfId="2" applyNumberFormat="1" applyFont="1" applyFill="1" applyBorder="1" applyAlignment="1">
      <alignment horizontal="right" vertical="center"/>
    </xf>
    <xf numFmtId="171" fontId="50" fillId="7" borderId="35" xfId="2" applyNumberFormat="1" applyFont="1" applyFill="1" applyBorder="1" applyAlignment="1">
      <alignment horizontal="right" vertical="center"/>
    </xf>
    <xf numFmtId="0" fontId="44" fillId="0" borderId="0" xfId="2" applyFont="1" applyAlignment="1">
      <alignment horizontal="center" vertical="center"/>
    </xf>
    <xf numFmtId="168" fontId="44" fillId="0" borderId="0" xfId="2" applyNumberFormat="1" applyFont="1" applyAlignment="1">
      <alignment horizontal="center" vertical="center"/>
    </xf>
    <xf numFmtId="172" fontId="44" fillId="0" borderId="0" xfId="2" applyNumberFormat="1" applyFont="1" applyAlignment="1">
      <alignment horizontal="right" vertical="center"/>
    </xf>
    <xf numFmtId="0" fontId="45" fillId="0" borderId="36" xfId="2" applyFont="1" applyBorder="1" applyAlignment="1">
      <alignment vertical="center"/>
    </xf>
    <xf numFmtId="168" fontId="45" fillId="0" borderId="31" xfId="2" applyNumberFormat="1" applyFont="1" applyBorder="1" applyAlignment="1">
      <alignment horizontal="center" vertical="center"/>
    </xf>
    <xf numFmtId="169" fontId="45" fillId="0" borderId="31" xfId="2" applyNumberFormat="1" applyFont="1" applyBorder="1" applyAlignment="1">
      <alignment horizontal="right" vertical="center"/>
    </xf>
    <xf numFmtId="172" fontId="45" fillId="0" borderId="31" xfId="2" applyNumberFormat="1" applyFont="1" applyBorder="1" applyAlignment="1">
      <alignment horizontal="right" vertical="center"/>
    </xf>
    <xf numFmtId="169" fontId="45" fillId="0" borderId="31" xfId="2" applyNumberFormat="1" applyFont="1" applyBorder="1" applyAlignment="1">
      <alignment horizontal="right" vertical="center"/>
    </xf>
    <xf numFmtId="169" fontId="45" fillId="0" borderId="37" xfId="2" applyNumberFormat="1" applyFont="1" applyBorder="1" applyAlignment="1">
      <alignment horizontal="right" vertical="center"/>
    </xf>
    <xf numFmtId="9" fontId="44" fillId="0" borderId="0" xfId="2" applyNumberFormat="1" applyFont="1" applyAlignment="1">
      <alignment horizontal="center" vertical="center"/>
    </xf>
    <xf numFmtId="169" fontId="44" fillId="0" borderId="0" xfId="2" applyNumberFormat="1" applyFont="1" applyAlignment="1">
      <alignment horizontal="right" vertical="center"/>
    </xf>
    <xf numFmtId="0" fontId="42" fillId="0" borderId="0" xfId="2" applyFont="1" applyAlignment="1">
      <alignment horizontal="right" vertical="center"/>
    </xf>
    <xf numFmtId="0" fontId="50" fillId="8" borderId="33" xfId="2" applyFont="1" applyFill="1" applyBorder="1" applyAlignment="1">
      <alignment horizontal="left" vertical="center"/>
    </xf>
    <xf numFmtId="0" fontId="46" fillId="8" borderId="34" xfId="2" applyFont="1" applyFill="1" applyBorder="1" applyAlignment="1">
      <alignment vertical="center"/>
    </xf>
    <xf numFmtId="0" fontId="47" fillId="8" borderId="34" xfId="2" applyFont="1" applyFill="1" applyBorder="1" applyAlignment="1">
      <alignment horizontal="center" vertical="center"/>
    </xf>
    <xf numFmtId="168" fontId="47" fillId="8" borderId="34" xfId="2" applyNumberFormat="1" applyFont="1" applyFill="1" applyBorder="1" applyAlignment="1">
      <alignment horizontal="center" vertical="center"/>
    </xf>
    <xf numFmtId="169" fontId="47" fillId="8" borderId="34" xfId="2" applyNumberFormat="1" applyFont="1" applyFill="1" applyBorder="1" applyAlignment="1">
      <alignment horizontal="right" vertical="center"/>
    </xf>
    <xf numFmtId="169" fontId="47" fillId="8" borderId="35" xfId="2" applyNumberFormat="1" applyFont="1" applyFill="1" applyBorder="1" applyAlignment="1">
      <alignment horizontal="right" vertical="center"/>
    </xf>
    <xf numFmtId="0" fontId="48" fillId="0" borderId="0" xfId="2" applyFont="1" applyAlignment="1">
      <alignment vertical="center"/>
    </xf>
    <xf numFmtId="172" fontId="47" fillId="0" borderId="0" xfId="2" applyNumberFormat="1" applyFont="1" applyAlignment="1">
      <alignment horizontal="right" vertical="center"/>
    </xf>
    <xf numFmtId="0" fontId="48" fillId="0" borderId="0" xfId="2" applyFont="1" applyAlignment="1">
      <alignment vertical="center" wrapText="1"/>
    </xf>
    <xf numFmtId="0" fontId="47" fillId="0" borderId="0" xfId="2" applyFont="1" applyAlignment="1">
      <alignment vertical="center" wrapText="1"/>
    </xf>
    <xf numFmtId="0" fontId="46" fillId="0" borderId="33" xfId="2" applyFont="1" applyBorder="1" applyAlignment="1">
      <alignment horizontal="center" vertical="center"/>
    </xf>
    <xf numFmtId="0" fontId="51" fillId="0" borderId="34" xfId="2" applyFont="1" applyBorder="1" applyAlignment="1">
      <alignment vertical="center"/>
    </xf>
    <xf numFmtId="0" fontId="51" fillId="0" borderId="33" xfId="2" applyFont="1" applyBorder="1" applyAlignment="1">
      <alignment horizontal="center" vertical="center"/>
    </xf>
    <xf numFmtId="168" fontId="51" fillId="0" borderId="35" xfId="2" applyNumberFormat="1" applyFont="1" applyBorder="1" applyAlignment="1">
      <alignment horizontal="center" vertical="center"/>
    </xf>
    <xf numFmtId="169" fontId="51" fillId="0" borderId="34" xfId="2" applyNumberFormat="1" applyFont="1" applyBorder="1" applyAlignment="1">
      <alignment horizontal="center" vertical="center"/>
    </xf>
    <xf numFmtId="169" fontId="51" fillId="0" borderId="38" xfId="2" applyNumberFormat="1" applyFont="1" applyBorder="1" applyAlignment="1">
      <alignment horizontal="center" vertical="center"/>
    </xf>
    <xf numFmtId="169" fontId="51" fillId="0" borderId="35" xfId="2" applyNumberFormat="1" applyFont="1" applyBorder="1" applyAlignment="1">
      <alignment horizontal="center" vertical="center"/>
    </xf>
    <xf numFmtId="10" fontId="52" fillId="0" borderId="0" xfId="2" applyNumberFormat="1" applyFont="1" applyAlignment="1">
      <alignment horizontal="center" vertical="center"/>
    </xf>
    <xf numFmtId="4" fontId="52" fillId="0" borderId="0" xfId="2" applyNumberFormat="1" applyFont="1" applyAlignment="1">
      <alignment vertical="center"/>
    </xf>
    <xf numFmtId="0" fontId="47" fillId="0" borderId="0" xfId="2" applyFont="1" applyAlignment="1">
      <alignment vertical="center"/>
    </xf>
    <xf numFmtId="1" fontId="47" fillId="0" borderId="0" xfId="2" applyNumberFormat="1" applyFont="1" applyAlignment="1">
      <alignment horizontal="center" vertical="center"/>
    </xf>
    <xf numFmtId="0" fontId="47" fillId="0" borderId="0" xfId="2" applyFont="1" applyAlignment="1">
      <alignment horizontal="center"/>
    </xf>
    <xf numFmtId="10" fontId="42" fillId="0" borderId="0" xfId="2" applyNumberFormat="1" applyFont="1" applyAlignment="1">
      <alignment horizontal="center" vertical="center"/>
    </xf>
    <xf numFmtId="4" fontId="42" fillId="0" borderId="0" xfId="2" applyNumberFormat="1" applyFont="1" applyAlignment="1">
      <alignment vertical="center"/>
    </xf>
    <xf numFmtId="4" fontId="42" fillId="0" borderId="0" xfId="2" applyNumberFormat="1" applyFont="1" applyAlignment="1">
      <alignment horizontal="right" vertical="center"/>
    </xf>
    <xf numFmtId="0" fontId="53" fillId="0" borderId="0" xfId="2" applyFont="1" applyAlignment="1">
      <alignment horizontal="left" vertical="center"/>
    </xf>
    <xf numFmtId="4" fontId="47" fillId="0" borderId="0" xfId="2" applyNumberFormat="1" applyFont="1" applyAlignment="1">
      <alignment vertical="center"/>
    </xf>
    <xf numFmtId="0" fontId="47" fillId="0" borderId="0" xfId="2" applyFont="1" applyAlignment="1">
      <alignment horizontal="left"/>
    </xf>
    <xf numFmtId="0" fontId="54" fillId="9" borderId="39" xfId="2" applyFont="1" applyFill="1" applyBorder="1" applyAlignment="1">
      <alignment horizontal="left" vertical="center"/>
    </xf>
    <xf numFmtId="0" fontId="55" fillId="9" borderId="40" xfId="2" applyFont="1" applyFill="1" applyBorder="1" applyAlignment="1">
      <alignment vertical="center"/>
    </xf>
    <xf numFmtId="0" fontId="49" fillId="9" borderId="40" xfId="2" applyFont="1" applyFill="1" applyBorder="1" applyAlignment="1">
      <alignment horizontal="center" vertical="center"/>
    </xf>
    <xf numFmtId="173" fontId="49" fillId="9" borderId="40" xfId="2" applyNumberFormat="1" applyFont="1" applyFill="1" applyBorder="1" applyAlignment="1">
      <alignment horizontal="center" vertical="center"/>
    </xf>
    <xf numFmtId="174" fontId="49" fillId="9" borderId="40" xfId="2" applyNumberFormat="1" applyFont="1" applyFill="1" applyBorder="1" applyAlignment="1">
      <alignment horizontal="right" vertical="center"/>
    </xf>
    <xf numFmtId="174" fontId="49" fillId="9" borderId="41" xfId="2" applyNumberFormat="1" applyFont="1" applyFill="1" applyBorder="1" applyAlignment="1">
      <alignment horizontal="right" vertical="center"/>
    </xf>
    <xf numFmtId="0" fontId="55" fillId="0" borderId="39" xfId="2" applyFont="1" applyBorder="1" applyAlignment="1">
      <alignment horizontal="center" vertical="center"/>
    </xf>
    <xf numFmtId="0" fontId="56" fillId="0" borderId="40" xfId="2" applyFont="1" applyBorder="1" applyAlignment="1">
      <alignment vertical="center"/>
    </xf>
    <xf numFmtId="0" fontId="56" fillId="0" borderId="39" xfId="2" applyFont="1" applyBorder="1" applyAlignment="1">
      <alignment horizontal="center" vertical="center"/>
    </xf>
    <xf numFmtId="173" fontId="56" fillId="0" borderId="41" xfId="2" applyNumberFormat="1" applyFont="1" applyBorder="1" applyAlignment="1">
      <alignment horizontal="center" vertical="center"/>
    </xf>
    <xf numFmtId="174" fontId="56" fillId="0" borderId="40" xfId="2" applyNumberFormat="1" applyFont="1" applyBorder="1" applyAlignment="1">
      <alignment horizontal="center" vertical="center"/>
    </xf>
    <xf numFmtId="174" fontId="56" fillId="0" borderId="42" xfId="2" applyNumberFormat="1" applyFont="1" applyBorder="1" applyAlignment="1">
      <alignment horizontal="center" vertical="center"/>
    </xf>
    <xf numFmtId="174" fontId="56" fillId="0" borderId="41" xfId="2" applyNumberFormat="1" applyFont="1" applyBorder="1" applyAlignment="1">
      <alignment horizontal="center" vertical="center"/>
    </xf>
    <xf numFmtId="0" fontId="57" fillId="0" borderId="0" xfId="2" applyFont="1" applyAlignment="1">
      <alignment horizontal="left" vertical="center"/>
    </xf>
    <xf numFmtId="173" fontId="49" fillId="0" borderId="0" xfId="2" applyNumberFormat="1" applyFont="1" applyAlignment="1">
      <alignment horizontal="center" vertical="center"/>
    </xf>
    <xf numFmtId="0" fontId="45" fillId="5" borderId="36" xfId="2" applyFont="1" applyFill="1" applyBorder="1" applyAlignment="1">
      <alignment vertical="center"/>
    </xf>
    <xf numFmtId="0" fontId="51" fillId="0" borderId="0" xfId="2" applyFont="1" applyAlignment="1">
      <alignment vertical="center"/>
    </xf>
    <xf numFmtId="168" fontId="47" fillId="0" borderId="0" xfId="2" applyNumberFormat="1" applyFont="1" applyAlignment="1">
      <alignment horizontal="center"/>
    </xf>
    <xf numFmtId="0" fontId="48" fillId="0" borderId="0" xfId="2" applyFont="1" applyAlignment="1">
      <alignment horizontal="left" vertical="center"/>
    </xf>
    <xf numFmtId="0" fontId="47" fillId="0" borderId="0" xfId="2" applyFont="1" applyAlignment="1">
      <alignment horizontal="left" wrapText="1"/>
    </xf>
    <xf numFmtId="0" fontId="49" fillId="0" borderId="0" xfId="2" applyFont="1" applyAlignment="1">
      <alignment horizontal="left"/>
    </xf>
    <xf numFmtId="0" fontId="47" fillId="0" borderId="0" xfId="2" applyFont="1"/>
    <xf numFmtId="168" fontId="47" fillId="0" borderId="0" xfId="2" applyNumberFormat="1" applyFont="1" applyAlignment="1">
      <alignment horizontal="right" vertical="center"/>
    </xf>
    <xf numFmtId="0" fontId="51" fillId="0" borderId="0" xfId="2" applyFont="1" applyAlignment="1">
      <alignment horizontal="center" vertical="center"/>
    </xf>
    <xf numFmtId="168" fontId="51" fillId="0" borderId="0" xfId="2" applyNumberFormat="1" applyFont="1" applyAlignment="1">
      <alignment horizontal="center" vertical="center"/>
    </xf>
    <xf numFmtId="169" fontId="51" fillId="0" borderId="0" xfId="2" applyNumberFormat="1" applyFont="1" applyAlignment="1">
      <alignment horizontal="center" vertical="center"/>
    </xf>
    <xf numFmtId="0" fontId="50" fillId="0" borderId="32" xfId="2" applyFont="1" applyBorder="1" applyAlignment="1">
      <alignment horizontal="left" vertical="center"/>
    </xf>
    <xf numFmtId="169" fontId="47" fillId="0" borderId="32" xfId="2" applyNumberFormat="1" applyFont="1" applyBorder="1" applyAlignment="1">
      <alignment horizontal="right" vertical="center"/>
    </xf>
    <xf numFmtId="172" fontId="42" fillId="0" borderId="0" xfId="2" applyNumberFormat="1" applyFont="1" applyAlignment="1">
      <alignment horizontal="right" vertical="center"/>
    </xf>
    <xf numFmtId="4" fontId="47" fillId="10" borderId="0" xfId="2" applyNumberFormat="1" applyFont="1" applyFill="1" applyAlignment="1">
      <alignment horizontal="right" vertical="center"/>
    </xf>
    <xf numFmtId="0" fontId="58" fillId="0" borderId="0" xfId="2" applyFont="1" applyAlignment="1">
      <alignment horizontal="right" vertical="center"/>
    </xf>
    <xf numFmtId="0" fontId="45" fillId="0" borderId="0" xfId="2" applyFont="1" applyAlignment="1">
      <alignment horizontal="right" vertical="center"/>
    </xf>
    <xf numFmtId="49" fontId="47" fillId="0" borderId="0" xfId="2" applyNumberFormat="1" applyFont="1" applyAlignment="1">
      <alignment horizontal="right" vertical="center"/>
    </xf>
    <xf numFmtId="169" fontId="47" fillId="0" borderId="0" xfId="2" applyNumberFormat="1" applyFont="1" applyAlignment="1">
      <alignment vertical="center"/>
    </xf>
    <xf numFmtId="0" fontId="59" fillId="0" borderId="0" xfId="2" applyFont="1" applyAlignment="1">
      <alignment vertical="center"/>
    </xf>
    <xf numFmtId="0" fontId="47" fillId="0" borderId="0" xfId="2" applyFont="1" applyAlignment="1">
      <alignment horizontal="right" vertical="center"/>
    </xf>
    <xf numFmtId="0" fontId="46" fillId="0" borderId="0" xfId="2" applyFont="1" applyAlignment="1">
      <alignment horizontal="left" vertical="center"/>
    </xf>
    <xf numFmtId="0" fontId="44" fillId="0" borderId="0" xfId="2" applyFont="1" applyAlignment="1">
      <alignment horizontal="right" vertical="center"/>
    </xf>
    <xf numFmtId="49" fontId="44" fillId="0" borderId="0" xfId="2" applyNumberFormat="1" applyFont="1" applyAlignment="1">
      <alignment horizontal="left" vertical="center"/>
    </xf>
    <xf numFmtId="0" fontId="42" fillId="0" borderId="0" xfId="2" applyFont="1" applyAlignment="1">
      <alignment vertical="center"/>
    </xf>
    <xf numFmtId="0" fontId="44" fillId="0" borderId="32" xfId="2" applyFont="1" applyBorder="1" applyAlignment="1">
      <alignment horizontal="center" vertical="center"/>
    </xf>
    <xf numFmtId="0" fontId="60" fillId="0" borderId="32" xfId="2" applyFont="1" applyBorder="1" applyAlignment="1">
      <alignment vertical="center"/>
    </xf>
    <xf numFmtId="168" fontId="44" fillId="0" borderId="32" xfId="2" applyNumberFormat="1" applyFont="1" applyBorder="1" applyAlignment="1">
      <alignment horizontal="center" vertical="center"/>
    </xf>
    <xf numFmtId="168" fontId="44" fillId="0" borderId="32" xfId="2" applyNumberFormat="1" applyFont="1" applyBorder="1" applyAlignment="1">
      <alignment horizontal="right" vertical="center"/>
    </xf>
    <xf numFmtId="0" fontId="41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 wrapText="1"/>
    </xf>
    <xf numFmtId="0" fontId="43" fillId="0" borderId="0" xfId="2" applyFont="1" applyAlignment="1">
      <alignment horizontal="center" vertical="center"/>
    </xf>
    <xf numFmtId="168" fontId="44" fillId="0" borderId="0" xfId="2" applyNumberFormat="1" applyFont="1" applyAlignment="1">
      <alignment horizontal="right" vertical="center"/>
    </xf>
    <xf numFmtId="0" fontId="60" fillId="0" borderId="0" xfId="2" applyFont="1" applyAlignment="1">
      <alignment vertical="center"/>
    </xf>
    <xf numFmtId="169" fontId="44" fillId="0" borderId="0" xfId="2" applyNumberFormat="1" applyFont="1" applyAlignment="1">
      <alignment vertical="center"/>
    </xf>
    <xf numFmtId="0" fontId="44" fillId="0" borderId="29" xfId="2" applyFont="1" applyBorder="1" applyAlignment="1">
      <alignment horizontal="center" vertical="center"/>
    </xf>
    <xf numFmtId="0" fontId="42" fillId="0" borderId="29" xfId="2" applyFont="1" applyBorder="1" applyAlignment="1">
      <alignment horizontal="left" vertical="center" wrapText="1"/>
    </xf>
    <xf numFmtId="0" fontId="44" fillId="0" borderId="29" xfId="2" applyFont="1" applyBorder="1" applyAlignment="1">
      <alignment horizontal="left" vertical="center"/>
    </xf>
    <xf numFmtId="0" fontId="44" fillId="0" borderId="29" xfId="2" applyFont="1" applyBorder="1" applyAlignment="1">
      <alignment vertical="center"/>
    </xf>
    <xf numFmtId="170" fontId="47" fillId="0" borderId="29" xfId="2" applyNumberFormat="1" applyFont="1" applyBorder="1" applyAlignment="1">
      <alignment horizontal="right" vertical="center" wrapText="1"/>
    </xf>
    <xf numFmtId="0" fontId="41" fillId="0" borderId="29" xfId="2" applyFont="1" applyBorder="1" applyAlignment="1">
      <alignment vertical="center"/>
    </xf>
    <xf numFmtId="0" fontId="61" fillId="0" borderId="29" xfId="2" applyFont="1" applyBorder="1" applyAlignment="1">
      <alignment horizontal="center" vertical="center"/>
    </xf>
    <xf numFmtId="168" fontId="61" fillId="0" borderId="29" xfId="2" applyNumberFormat="1" applyFont="1" applyBorder="1" applyAlignment="1">
      <alignment horizontal="center" vertical="center"/>
    </xf>
    <xf numFmtId="169" fontId="61" fillId="0" borderId="29" xfId="2" applyNumberFormat="1" applyFont="1" applyBorder="1" applyAlignment="1">
      <alignment horizontal="right" vertical="center"/>
    </xf>
    <xf numFmtId="0" fontId="41" fillId="0" borderId="0" xfId="2" applyFont="1" applyAlignment="1">
      <alignment vertical="center"/>
    </xf>
    <xf numFmtId="0" fontId="61" fillId="0" borderId="0" xfId="2" applyFont="1" applyAlignment="1">
      <alignment horizontal="center" vertical="center"/>
    </xf>
    <xf numFmtId="168" fontId="61" fillId="0" borderId="0" xfId="2" applyNumberFormat="1" applyFont="1" applyAlignment="1">
      <alignment horizontal="center" vertical="center"/>
    </xf>
    <xf numFmtId="169" fontId="61" fillId="0" borderId="0" xfId="2" applyNumberFormat="1" applyFont="1" applyAlignment="1">
      <alignment horizontal="right" vertical="center"/>
    </xf>
    <xf numFmtId="0" fontId="62" fillId="0" borderId="0" xfId="2" applyFont="1" applyAlignment="1">
      <alignment horizontal="left" vertical="center"/>
    </xf>
    <xf numFmtId="6" fontId="45" fillId="0" borderId="0" xfId="2" applyNumberFormat="1" applyFont="1" applyAlignment="1">
      <alignment horizontal="right" vertical="center"/>
    </xf>
    <xf numFmtId="6" fontId="44" fillId="0" borderId="0" xfId="2" applyNumberFormat="1" applyFont="1" applyAlignment="1">
      <alignment horizontal="right" vertical="center"/>
    </xf>
    <xf numFmtId="6" fontId="44" fillId="0" borderId="0" xfId="2" applyNumberFormat="1" applyFont="1" applyAlignment="1">
      <alignment horizontal="right" vertical="center"/>
    </xf>
    <xf numFmtId="6" fontId="45" fillId="6" borderId="0" xfId="2" applyNumberFormat="1" applyFont="1" applyFill="1" applyAlignment="1">
      <alignment horizontal="right" vertical="center"/>
    </xf>
    <xf numFmtId="0" fontId="61" fillId="0" borderId="0" xfId="2" applyFont="1" applyAlignment="1">
      <alignment vertical="center"/>
    </xf>
    <xf numFmtId="172" fontId="61" fillId="0" borderId="0" xfId="2" applyNumberFormat="1" applyFont="1" applyAlignment="1">
      <alignment horizontal="right" vertical="center"/>
    </xf>
    <xf numFmtId="0" fontId="43" fillId="0" borderId="36" xfId="2" applyFont="1" applyBorder="1" applyAlignment="1">
      <alignment vertical="center"/>
    </xf>
    <xf numFmtId="168" fontId="43" fillId="0" borderId="31" xfId="2" applyNumberFormat="1" applyFont="1" applyBorder="1" applyAlignment="1">
      <alignment horizontal="center" vertical="center"/>
    </xf>
    <xf numFmtId="169" fontId="43" fillId="0" borderId="31" xfId="2" applyNumberFormat="1" applyFont="1" applyBorder="1" applyAlignment="1">
      <alignment horizontal="right" vertical="center"/>
    </xf>
    <xf numFmtId="172" fontId="43" fillId="0" borderId="31" xfId="2" applyNumberFormat="1" applyFont="1" applyBorder="1" applyAlignment="1">
      <alignment horizontal="right" vertical="center"/>
    </xf>
    <xf numFmtId="169" fontId="43" fillId="0" borderId="31" xfId="2" applyNumberFormat="1" applyFont="1" applyBorder="1" applyAlignment="1">
      <alignment horizontal="right" vertical="center"/>
    </xf>
    <xf numFmtId="169" fontId="43" fillId="0" borderId="37" xfId="2" applyNumberFormat="1" applyFont="1" applyBorder="1" applyAlignment="1">
      <alignment horizontal="right" vertical="center"/>
    </xf>
    <xf numFmtId="168" fontId="41" fillId="0" borderId="24" xfId="2" applyNumberFormat="1" applyFont="1" applyBorder="1" applyAlignment="1">
      <alignment horizontal="center" vertical="center"/>
    </xf>
    <xf numFmtId="169" fontId="41" fillId="0" borderId="24" xfId="2" applyNumberFormat="1" applyFont="1" applyBorder="1" applyAlignment="1">
      <alignment horizontal="right" vertical="center"/>
    </xf>
    <xf numFmtId="172" fontId="41" fillId="0" borderId="0" xfId="2" applyNumberFormat="1" applyFont="1" applyAlignment="1">
      <alignment horizontal="right" vertical="center"/>
    </xf>
    <xf numFmtId="169" fontId="41" fillId="0" borderId="0" xfId="2" applyNumberFormat="1" applyFont="1" applyAlignment="1">
      <alignment horizontal="right" vertical="center"/>
    </xf>
    <xf numFmtId="0" fontId="45" fillId="0" borderId="29" xfId="2" applyFont="1" applyBorder="1" applyAlignment="1">
      <alignment vertical="center"/>
    </xf>
    <xf numFmtId="169" fontId="44" fillId="0" borderId="0" xfId="2" applyNumberFormat="1" applyFont="1" applyAlignment="1">
      <alignment horizontal="center" vertical="center"/>
    </xf>
    <xf numFmtId="175" fontId="44" fillId="6" borderId="0" xfId="2" applyNumberFormat="1" applyFont="1" applyFill="1" applyAlignment="1">
      <alignment horizontal="center" vertical="center"/>
    </xf>
    <xf numFmtId="172" fontId="45" fillId="0" borderId="0" xfId="2" applyNumberFormat="1" applyFont="1" applyAlignment="1">
      <alignment horizontal="right" vertical="center"/>
    </xf>
    <xf numFmtId="169" fontId="44" fillId="0" borderId="24" xfId="2" applyNumberFormat="1" applyFont="1" applyBorder="1" applyAlignment="1">
      <alignment vertical="center"/>
    </xf>
    <xf numFmtId="175" fontId="44" fillId="0" borderId="0" xfId="2" applyNumberFormat="1" applyFont="1" applyAlignment="1">
      <alignment horizontal="center" vertical="center"/>
    </xf>
    <xf numFmtId="169" fontId="44" fillId="6" borderId="0" xfId="2" applyNumberFormat="1" applyFont="1" applyFill="1" applyAlignment="1">
      <alignment vertical="center"/>
    </xf>
    <xf numFmtId="175" fontId="44" fillId="0" borderId="0" xfId="2" applyNumberFormat="1" applyFont="1" applyAlignment="1">
      <alignment horizontal="center" vertical="center"/>
    </xf>
    <xf numFmtId="168" fontId="41" fillId="0" borderId="0" xfId="2" applyNumberFormat="1" applyFont="1" applyAlignment="1">
      <alignment horizontal="center" vertical="center"/>
    </xf>
    <xf numFmtId="0" fontId="41" fillId="0" borderId="36" xfId="2" applyFont="1" applyBorder="1" applyAlignment="1">
      <alignment vertical="center"/>
    </xf>
    <xf numFmtId="168" fontId="41" fillId="0" borderId="31" xfId="2" applyNumberFormat="1" applyFont="1" applyBorder="1" applyAlignment="1">
      <alignment horizontal="center" vertical="center"/>
    </xf>
    <xf numFmtId="169" fontId="41" fillId="0" borderId="31" xfId="2" applyNumberFormat="1" applyFont="1" applyBorder="1" applyAlignment="1">
      <alignment horizontal="right" vertical="center"/>
    </xf>
    <xf numFmtId="172" fontId="41" fillId="0" borderId="31" xfId="2" applyNumberFormat="1" applyFont="1" applyBorder="1" applyAlignment="1">
      <alignment horizontal="right" vertical="center"/>
    </xf>
    <xf numFmtId="169" fontId="41" fillId="0" borderId="31" xfId="2" applyNumberFormat="1" applyFont="1" applyBorder="1" applyAlignment="1">
      <alignment horizontal="right" vertical="center"/>
    </xf>
    <xf numFmtId="169" fontId="41" fillId="0" borderId="37" xfId="2" applyNumberFormat="1" applyFont="1" applyBorder="1" applyAlignment="1">
      <alignment horizontal="right" vertical="center"/>
    </xf>
    <xf numFmtId="175" fontId="61" fillId="0" borderId="29" xfId="2" applyNumberFormat="1" applyFont="1" applyBorder="1" applyAlignment="1">
      <alignment horizontal="center" vertical="center"/>
    </xf>
    <xf numFmtId="169" fontId="61" fillId="0" borderId="0" xfId="2" applyNumberFormat="1" applyFont="1" applyAlignment="1">
      <alignment horizontal="right" vertical="center"/>
    </xf>
    <xf numFmtId="0" fontId="42" fillId="0" borderId="0" xfId="2" applyFont="1" applyAlignment="1">
      <alignment horizontal="center" vertical="center"/>
    </xf>
    <xf numFmtId="0" fontId="46" fillId="5" borderId="31" xfId="2" applyFont="1" applyFill="1" applyBorder="1" applyAlignment="1">
      <alignment vertical="center"/>
    </xf>
    <xf numFmtId="0" fontId="47" fillId="5" borderId="31" xfId="2" applyFont="1" applyFill="1" applyBorder="1" applyAlignment="1">
      <alignment horizontal="center" vertical="center"/>
    </xf>
    <xf numFmtId="168" fontId="47" fillId="5" borderId="31" xfId="2" applyNumberFormat="1" applyFont="1" applyFill="1" applyBorder="1" applyAlignment="1">
      <alignment horizontal="center" vertical="center"/>
    </xf>
    <xf numFmtId="169" fontId="47" fillId="5" borderId="31" xfId="2" applyNumberFormat="1" applyFont="1" applyFill="1" applyBorder="1" applyAlignment="1">
      <alignment horizontal="right" vertical="center"/>
    </xf>
    <xf numFmtId="169" fontId="47" fillId="5" borderId="37" xfId="2" applyNumberFormat="1" applyFont="1" applyFill="1" applyBorder="1" applyAlignment="1">
      <alignment horizontal="right" vertical="center"/>
    </xf>
    <xf numFmtId="0" fontId="47" fillId="8" borderId="35" xfId="2" applyFont="1" applyFill="1" applyBorder="1" applyAlignment="1">
      <alignment horizontal="center" vertical="center"/>
    </xf>
    <xf numFmtId="0" fontId="40" fillId="0" borderId="0" xfId="2"/>
    <xf numFmtId="168" fontId="45" fillId="0" borderId="0" xfId="2" applyNumberFormat="1" applyFont="1" applyAlignment="1">
      <alignment horizontal="center" vertical="center"/>
    </xf>
    <xf numFmtId="169" fontId="45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center"/>
    </xf>
    <xf numFmtId="0" fontId="63" fillId="0" borderId="0" xfId="2" applyFont="1" applyAlignment="1">
      <alignment horizontal="left" vertical="center" wrapText="1"/>
    </xf>
    <xf numFmtId="0" fontId="63" fillId="0" borderId="0" xfId="2" applyFont="1" applyAlignment="1">
      <alignment horizontal="center" vertical="center"/>
    </xf>
    <xf numFmtId="0" fontId="64" fillId="0" borderId="0" xfId="2" applyFont="1" applyAlignment="1">
      <alignment vertical="center"/>
    </xf>
    <xf numFmtId="0" fontId="49" fillId="0" borderId="0" xfId="2" applyFont="1"/>
    <xf numFmtId="0" fontId="65" fillId="0" borderId="0" xfId="2" applyFont="1" applyAlignment="1">
      <alignment horizontal="center" vertical="center"/>
    </xf>
    <xf numFmtId="168" fontId="65" fillId="0" borderId="0" xfId="2" applyNumberFormat="1" applyFont="1" applyAlignment="1">
      <alignment horizontal="center" vertical="center"/>
    </xf>
    <xf numFmtId="172" fontId="65" fillId="0" borderId="0" xfId="2" applyNumberFormat="1" applyFont="1" applyAlignment="1">
      <alignment horizontal="right" vertical="center"/>
    </xf>
    <xf numFmtId="169" fontId="65" fillId="0" borderId="0" xfId="2" applyNumberFormat="1" applyFont="1" applyAlignment="1">
      <alignment horizontal="right" vertical="center"/>
    </xf>
    <xf numFmtId="171" fontId="65" fillId="0" borderId="0" xfId="2" applyNumberFormat="1" applyFont="1" applyAlignment="1">
      <alignment horizontal="right" vertical="center"/>
    </xf>
    <xf numFmtId="4" fontId="63" fillId="0" borderId="0" xfId="2" applyNumberFormat="1" applyFont="1" applyAlignment="1">
      <alignment horizontal="right" vertical="center"/>
    </xf>
    <xf numFmtId="172" fontId="63" fillId="0" borderId="0" xfId="2" applyNumberFormat="1" applyFont="1" applyAlignment="1">
      <alignment horizontal="right" vertical="center"/>
    </xf>
    <xf numFmtId="171" fontId="63" fillId="0" borderId="0" xfId="2" applyNumberFormat="1" applyFont="1" applyAlignment="1">
      <alignment horizontal="right" vertical="center"/>
    </xf>
    <xf numFmtId="171" fontId="42" fillId="0" borderId="0" xfId="2" applyNumberFormat="1" applyFont="1" applyAlignment="1">
      <alignment horizontal="center" vertical="center"/>
    </xf>
    <xf numFmtId="0" fontId="66" fillId="0" borderId="0" xfId="2" applyFont="1" applyAlignment="1">
      <alignment horizontal="left" vertical="center" wrapText="1"/>
    </xf>
    <xf numFmtId="171" fontId="47" fillId="0" borderId="0" xfId="2" applyNumberFormat="1" applyFont="1" applyAlignment="1">
      <alignment horizontal="center" vertical="center"/>
    </xf>
    <xf numFmtId="0" fontId="64" fillId="0" borderId="0" xfId="2" applyFont="1" applyAlignment="1">
      <alignment vertical="center" wrapText="1"/>
    </xf>
    <xf numFmtId="0" fontId="50" fillId="0" borderId="0" xfId="2" applyFont="1" applyAlignment="1">
      <alignment vertical="center"/>
    </xf>
    <xf numFmtId="0" fontId="50" fillId="0" borderId="0" xfId="2" applyFont="1" applyAlignment="1">
      <alignment horizontal="center" vertical="center"/>
    </xf>
    <xf numFmtId="168" fontId="50" fillId="0" borderId="0" xfId="2" applyNumberFormat="1" applyFont="1" applyAlignment="1">
      <alignment horizontal="center" vertical="center"/>
    </xf>
    <xf numFmtId="0" fontId="66" fillId="0" borderId="0" xfId="2" applyFont="1" applyAlignment="1">
      <alignment horizontal="left"/>
    </xf>
    <xf numFmtId="168" fontId="49" fillId="0" borderId="0" xfId="2" applyNumberFormat="1" applyFont="1" applyAlignment="1">
      <alignment horizontal="center"/>
    </xf>
    <xf numFmtId="4" fontId="47" fillId="0" borderId="0" xfId="2" applyNumberFormat="1" applyFont="1" applyFill="1" applyAlignment="1">
      <alignment horizontal="right" vertical="center"/>
    </xf>
  </cellXfs>
  <cellStyles count="3">
    <cellStyle name="Hypertextový odkaz" xfId="1" builtinId="8"/>
    <cellStyle name="Normální" xfId="0" builtinId="0" customBuiltin="1"/>
    <cellStyle name="Normální 2" xfId="2" xr:uid="{321B2013-0F5E-464F-A7D0-A05C32724EC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</xdr:col>
          <xdr:colOff>1590675</xdr:colOff>
          <xdr:row>0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FD22D5F1-71E9-418E-A409-86DD16D87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</xdr:col>
          <xdr:colOff>1590675</xdr:colOff>
          <xdr:row>0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F2B54F36-EE31-4F5B-A1EA-D2184FA3B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</xdr:col>
          <xdr:colOff>1590675</xdr:colOff>
          <xdr:row>0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8002AB25-B44A-4516-964A-D99216528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</xdr:col>
          <xdr:colOff>1590675</xdr:colOff>
          <xdr:row>0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89006BF7-AF9D-4794-9D37-DF53CB6E6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</xdr:col>
          <xdr:colOff>1590675</xdr:colOff>
          <xdr:row>0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D23BD93E-E02C-4239-BDE8-4EA65C4BCF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57150</xdr:rowOff>
        </xdr:from>
        <xdr:to>
          <xdr:col>1</xdr:col>
          <xdr:colOff>1590675</xdr:colOff>
          <xdr:row>2</xdr:row>
          <xdr:rowOff>142875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AA5C9A39-0650-4085-8649-26BD6CF1B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/Disk%20Google/0_ROK_2019/3143-19-M&#352;_Z&#225;meck&#225;/3143-19-M&#352;_Z&#225;meck&#225;_B_EL_rozpo&#269;et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/Disk%20Google/0_ROK_2019/3143-19-M&#352;_Z&#225;meck&#225;/3143-19-M&#352;_Z&#225;meck&#225;_B_INTERI&#201;RY_N&#193;BYTEK_rozpo&#269;e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/Disk%20Google/0_ROK_2019/3143-19-M&#352;_Z&#225;meck&#225;/3143-19-M&#352;_Z&#225;meck&#225;_B_VZT_rozpo&#269;et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/Disk%20Google/0_ROK_2019/3143-19-M&#352;_Z&#225;meck&#225;/&#352;kolka_Z&#225;meck&#225;%20Jilemnice/3143-19-M&#352;_Z&#225;meck&#225;_B_ZTI_rozpo&#269;et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/Disk%20Google/0_ROK_2019/3143-19-M&#352;_Z&#225;meck&#225;/3143-19-M&#352;_Z&#225;meck&#225;_B_VYT_rozpo&#269;et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OŽKOVÝ ROZPOČ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OŽKOVÝ ROZPOČ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OŽKOVÝ ROZPOČ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OŽKOVÝ ROZPOČ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OŽKOVÝ ROZPOČ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workbookViewId="0">
      <selection activeCell="M9" sqref="M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8" t="s">
        <v>14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3"/>
      <c r="AQ5" s="23"/>
      <c r="AR5" s="21"/>
      <c r="BE5" s="29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0" t="s">
        <v>17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3"/>
      <c r="AQ6" s="23"/>
      <c r="AR6" s="21"/>
      <c r="BE6" s="29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9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9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9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9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29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96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31</v>
      </c>
      <c r="AO13" s="23"/>
      <c r="AP13" s="23"/>
      <c r="AQ13" s="23"/>
      <c r="AR13" s="21"/>
      <c r="BE13" s="296"/>
      <c r="BS13" s="18" t="s">
        <v>6</v>
      </c>
    </row>
    <row r="14" spans="1:74" ht="12.75">
      <c r="B14" s="22"/>
      <c r="C14" s="23"/>
      <c r="D14" s="23"/>
      <c r="E14" s="301" t="s">
        <v>31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" t="s">
        <v>28</v>
      </c>
      <c r="AL14" s="23"/>
      <c r="AM14" s="23"/>
      <c r="AN14" s="32" t="s">
        <v>31</v>
      </c>
      <c r="AO14" s="23"/>
      <c r="AP14" s="23"/>
      <c r="AQ14" s="23"/>
      <c r="AR14" s="21"/>
      <c r="BE14" s="29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96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29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296"/>
      <c r="BS17" s="18" t="s">
        <v>36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96"/>
      <c r="BS18" s="18" t="s">
        <v>6</v>
      </c>
    </row>
    <row r="19" spans="1:71" s="1" customFormat="1" ht="12" customHeight="1">
      <c r="B19" s="22"/>
      <c r="C19" s="23"/>
      <c r="D19" s="30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9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96"/>
      <c r="BS20" s="18" t="s">
        <v>36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96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96"/>
    </row>
    <row r="23" spans="1:71" s="1" customFormat="1" ht="16.5" customHeight="1">
      <c r="B23" s="22"/>
      <c r="C23" s="23"/>
      <c r="D23" s="23"/>
      <c r="E23" s="303" t="s">
        <v>1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23"/>
      <c r="AP23" s="23"/>
      <c r="AQ23" s="23"/>
      <c r="AR23" s="21"/>
      <c r="BE23" s="29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9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96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4">
        <f>ROUND(AG94,2)</f>
        <v>0</v>
      </c>
      <c r="AL26" s="305"/>
      <c r="AM26" s="305"/>
      <c r="AN26" s="305"/>
      <c r="AO26" s="305"/>
      <c r="AP26" s="37"/>
      <c r="AQ26" s="37"/>
      <c r="AR26" s="40"/>
      <c r="BE26" s="29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9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6" t="s">
        <v>40</v>
      </c>
      <c r="M28" s="306"/>
      <c r="N28" s="306"/>
      <c r="O28" s="306"/>
      <c r="P28" s="306"/>
      <c r="Q28" s="37"/>
      <c r="R28" s="37"/>
      <c r="S28" s="37"/>
      <c r="T28" s="37"/>
      <c r="U28" s="37"/>
      <c r="V28" s="37"/>
      <c r="W28" s="306" t="s">
        <v>41</v>
      </c>
      <c r="X28" s="306"/>
      <c r="Y28" s="306"/>
      <c r="Z28" s="306"/>
      <c r="AA28" s="306"/>
      <c r="AB28" s="306"/>
      <c r="AC28" s="306"/>
      <c r="AD28" s="306"/>
      <c r="AE28" s="306"/>
      <c r="AF28" s="37"/>
      <c r="AG28" s="37"/>
      <c r="AH28" s="37"/>
      <c r="AI28" s="37"/>
      <c r="AJ28" s="37"/>
      <c r="AK28" s="306" t="s">
        <v>42</v>
      </c>
      <c r="AL28" s="306"/>
      <c r="AM28" s="306"/>
      <c r="AN28" s="306"/>
      <c r="AO28" s="306"/>
      <c r="AP28" s="37"/>
      <c r="AQ28" s="37"/>
      <c r="AR28" s="40"/>
      <c r="BE28" s="296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90">
        <v>0.21</v>
      </c>
      <c r="M29" s="289"/>
      <c r="N29" s="289"/>
      <c r="O29" s="289"/>
      <c r="P29" s="289"/>
      <c r="Q29" s="42"/>
      <c r="R29" s="42"/>
      <c r="S29" s="42"/>
      <c r="T29" s="42"/>
      <c r="U29" s="42"/>
      <c r="V29" s="42"/>
      <c r="W29" s="288">
        <f>ROUND(AZ94, 2)</f>
        <v>0</v>
      </c>
      <c r="X29" s="289"/>
      <c r="Y29" s="289"/>
      <c r="Z29" s="289"/>
      <c r="AA29" s="289"/>
      <c r="AB29" s="289"/>
      <c r="AC29" s="289"/>
      <c r="AD29" s="289"/>
      <c r="AE29" s="289"/>
      <c r="AF29" s="42"/>
      <c r="AG29" s="42"/>
      <c r="AH29" s="42"/>
      <c r="AI29" s="42"/>
      <c r="AJ29" s="42"/>
      <c r="AK29" s="288">
        <f>ROUND(AV94, 2)</f>
        <v>0</v>
      </c>
      <c r="AL29" s="289"/>
      <c r="AM29" s="289"/>
      <c r="AN29" s="289"/>
      <c r="AO29" s="289"/>
      <c r="AP29" s="42"/>
      <c r="AQ29" s="42"/>
      <c r="AR29" s="43"/>
      <c r="BE29" s="297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90">
        <v>0.15</v>
      </c>
      <c r="M30" s="289"/>
      <c r="N30" s="289"/>
      <c r="O30" s="289"/>
      <c r="P30" s="289"/>
      <c r="Q30" s="42"/>
      <c r="R30" s="42"/>
      <c r="S30" s="42"/>
      <c r="T30" s="42"/>
      <c r="U30" s="42"/>
      <c r="V30" s="42"/>
      <c r="W30" s="288">
        <f>ROUND(BA94, 2)</f>
        <v>0</v>
      </c>
      <c r="X30" s="289"/>
      <c r="Y30" s="289"/>
      <c r="Z30" s="289"/>
      <c r="AA30" s="289"/>
      <c r="AB30" s="289"/>
      <c r="AC30" s="289"/>
      <c r="AD30" s="289"/>
      <c r="AE30" s="289"/>
      <c r="AF30" s="42"/>
      <c r="AG30" s="42"/>
      <c r="AH30" s="42"/>
      <c r="AI30" s="42"/>
      <c r="AJ30" s="42"/>
      <c r="AK30" s="288">
        <f>ROUND(AW94, 2)</f>
        <v>0</v>
      </c>
      <c r="AL30" s="289"/>
      <c r="AM30" s="289"/>
      <c r="AN30" s="289"/>
      <c r="AO30" s="289"/>
      <c r="AP30" s="42"/>
      <c r="AQ30" s="42"/>
      <c r="AR30" s="43"/>
      <c r="BE30" s="297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90">
        <v>0.21</v>
      </c>
      <c r="M31" s="289"/>
      <c r="N31" s="289"/>
      <c r="O31" s="289"/>
      <c r="P31" s="289"/>
      <c r="Q31" s="42"/>
      <c r="R31" s="42"/>
      <c r="S31" s="42"/>
      <c r="T31" s="42"/>
      <c r="U31" s="42"/>
      <c r="V31" s="42"/>
      <c r="W31" s="288">
        <f>ROUND(BB94, 2)</f>
        <v>0</v>
      </c>
      <c r="X31" s="289"/>
      <c r="Y31" s="289"/>
      <c r="Z31" s="289"/>
      <c r="AA31" s="289"/>
      <c r="AB31" s="289"/>
      <c r="AC31" s="289"/>
      <c r="AD31" s="289"/>
      <c r="AE31" s="289"/>
      <c r="AF31" s="42"/>
      <c r="AG31" s="42"/>
      <c r="AH31" s="42"/>
      <c r="AI31" s="42"/>
      <c r="AJ31" s="42"/>
      <c r="AK31" s="288">
        <v>0</v>
      </c>
      <c r="AL31" s="289"/>
      <c r="AM31" s="289"/>
      <c r="AN31" s="289"/>
      <c r="AO31" s="289"/>
      <c r="AP31" s="42"/>
      <c r="AQ31" s="42"/>
      <c r="AR31" s="43"/>
      <c r="BE31" s="297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90">
        <v>0.15</v>
      </c>
      <c r="M32" s="289"/>
      <c r="N32" s="289"/>
      <c r="O32" s="289"/>
      <c r="P32" s="289"/>
      <c r="Q32" s="42"/>
      <c r="R32" s="42"/>
      <c r="S32" s="42"/>
      <c r="T32" s="42"/>
      <c r="U32" s="42"/>
      <c r="V32" s="42"/>
      <c r="W32" s="288">
        <f>ROUND(BC94, 2)</f>
        <v>0</v>
      </c>
      <c r="X32" s="289"/>
      <c r="Y32" s="289"/>
      <c r="Z32" s="289"/>
      <c r="AA32" s="289"/>
      <c r="AB32" s="289"/>
      <c r="AC32" s="289"/>
      <c r="AD32" s="289"/>
      <c r="AE32" s="289"/>
      <c r="AF32" s="42"/>
      <c r="AG32" s="42"/>
      <c r="AH32" s="42"/>
      <c r="AI32" s="42"/>
      <c r="AJ32" s="42"/>
      <c r="AK32" s="288">
        <v>0</v>
      </c>
      <c r="AL32" s="289"/>
      <c r="AM32" s="289"/>
      <c r="AN32" s="289"/>
      <c r="AO32" s="289"/>
      <c r="AP32" s="42"/>
      <c r="AQ32" s="42"/>
      <c r="AR32" s="43"/>
      <c r="BE32" s="297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90">
        <v>0</v>
      </c>
      <c r="M33" s="289"/>
      <c r="N33" s="289"/>
      <c r="O33" s="289"/>
      <c r="P33" s="289"/>
      <c r="Q33" s="42"/>
      <c r="R33" s="42"/>
      <c r="S33" s="42"/>
      <c r="T33" s="42"/>
      <c r="U33" s="42"/>
      <c r="V33" s="42"/>
      <c r="W33" s="288">
        <f>ROUND(BD94, 2)</f>
        <v>0</v>
      </c>
      <c r="X33" s="289"/>
      <c r="Y33" s="289"/>
      <c r="Z33" s="289"/>
      <c r="AA33" s="289"/>
      <c r="AB33" s="289"/>
      <c r="AC33" s="289"/>
      <c r="AD33" s="289"/>
      <c r="AE33" s="289"/>
      <c r="AF33" s="42"/>
      <c r="AG33" s="42"/>
      <c r="AH33" s="42"/>
      <c r="AI33" s="42"/>
      <c r="AJ33" s="42"/>
      <c r="AK33" s="288">
        <v>0</v>
      </c>
      <c r="AL33" s="289"/>
      <c r="AM33" s="289"/>
      <c r="AN33" s="289"/>
      <c r="AO33" s="289"/>
      <c r="AP33" s="42"/>
      <c r="AQ33" s="42"/>
      <c r="AR33" s="43"/>
      <c r="BE33" s="29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96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94" t="s">
        <v>51</v>
      </c>
      <c r="Y35" s="292"/>
      <c r="Z35" s="292"/>
      <c r="AA35" s="292"/>
      <c r="AB35" s="292"/>
      <c r="AC35" s="46"/>
      <c r="AD35" s="46"/>
      <c r="AE35" s="46"/>
      <c r="AF35" s="46"/>
      <c r="AG35" s="46"/>
      <c r="AH35" s="46"/>
      <c r="AI35" s="46"/>
      <c r="AJ35" s="46"/>
      <c r="AK35" s="291">
        <f>SUM(AK26:AK33)</f>
        <v>0</v>
      </c>
      <c r="AL35" s="292"/>
      <c r="AM35" s="292"/>
      <c r="AN35" s="292"/>
      <c r="AO35" s="293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03_2020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21" t="str">
        <f>K6</f>
        <v>MŠ Zámecká, Jilemnice</v>
      </c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23" t="str">
        <f>IF(AN8= "","",AN8)</f>
        <v>17. 2. 2020</v>
      </c>
      <c r="AN87" s="323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40.15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MĚSTO JILEMNICE, Masarykovo náměstí 82, Jilemnice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32</v>
      </c>
      <c r="AJ89" s="37"/>
      <c r="AK89" s="37"/>
      <c r="AL89" s="37"/>
      <c r="AM89" s="324" t="str">
        <f>IF(E17="","",E17)</f>
        <v>Ing. Roman Matoušek, Zvědavá ulička čp. 50, Jilemn</v>
      </c>
      <c r="AN89" s="325"/>
      <c r="AO89" s="325"/>
      <c r="AP89" s="325"/>
      <c r="AQ89" s="37"/>
      <c r="AR89" s="40"/>
      <c r="AS89" s="326" t="s">
        <v>59</v>
      </c>
      <c r="AT89" s="32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30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37</v>
      </c>
      <c r="AJ90" s="37"/>
      <c r="AK90" s="37"/>
      <c r="AL90" s="37"/>
      <c r="AM90" s="324" t="str">
        <f>IF(E20="","",E20)</f>
        <v xml:space="preserve"> </v>
      </c>
      <c r="AN90" s="325"/>
      <c r="AO90" s="325"/>
      <c r="AP90" s="325"/>
      <c r="AQ90" s="37"/>
      <c r="AR90" s="40"/>
      <c r="AS90" s="328"/>
      <c r="AT90" s="32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30"/>
      <c r="AT91" s="33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14" t="s">
        <v>60</v>
      </c>
      <c r="D92" s="315"/>
      <c r="E92" s="315"/>
      <c r="F92" s="315"/>
      <c r="G92" s="315"/>
      <c r="H92" s="74"/>
      <c r="I92" s="317" t="s">
        <v>61</v>
      </c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6" t="s">
        <v>62</v>
      </c>
      <c r="AH92" s="315"/>
      <c r="AI92" s="315"/>
      <c r="AJ92" s="315"/>
      <c r="AK92" s="315"/>
      <c r="AL92" s="315"/>
      <c r="AM92" s="315"/>
      <c r="AN92" s="317" t="s">
        <v>63</v>
      </c>
      <c r="AO92" s="315"/>
      <c r="AP92" s="318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9">
        <f>ROUND(AG95+SUM(AG96:AG98)+AG103,2)</f>
        <v>0</v>
      </c>
      <c r="AH94" s="319"/>
      <c r="AI94" s="319"/>
      <c r="AJ94" s="319"/>
      <c r="AK94" s="319"/>
      <c r="AL94" s="319"/>
      <c r="AM94" s="319"/>
      <c r="AN94" s="320">
        <f t="shared" ref="AN94:AN103" si="0">SUM(AG94,AT94)</f>
        <v>0</v>
      </c>
      <c r="AO94" s="320"/>
      <c r="AP94" s="320"/>
      <c r="AQ94" s="86" t="s">
        <v>1</v>
      </c>
      <c r="AR94" s="87"/>
      <c r="AS94" s="88">
        <f>ROUND(AS95+SUM(AS96:AS98)+AS103,2)</f>
        <v>0</v>
      </c>
      <c r="AT94" s="89">
        <f t="shared" ref="AT94:AT103" si="1">ROUND(SUM(AV94:AW94),2)</f>
        <v>0</v>
      </c>
      <c r="AU94" s="90">
        <f>ROUND(AU95+SUM(AU96:AU98)+AU103,5)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ROUND(AZ95+SUM(AZ96:AZ98)+AZ103,2)</f>
        <v>0</v>
      </c>
      <c r="BA94" s="89">
        <f>ROUND(BA95+SUM(BA96:BA98)+BA103,2)</f>
        <v>0</v>
      </c>
      <c r="BB94" s="89">
        <f>ROUND(BB95+SUM(BB96:BB98)+BB103,2)</f>
        <v>0</v>
      </c>
      <c r="BC94" s="89">
        <f>ROUND(BC95+SUM(BC96:BC98)+BC103,2)</f>
        <v>0</v>
      </c>
      <c r="BD94" s="91">
        <f>ROUND(BD95+SUM(BD96:BD98)+BD103,2)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24.75" customHeight="1">
      <c r="A95" s="94" t="s">
        <v>83</v>
      </c>
      <c r="B95" s="95"/>
      <c r="C95" s="96"/>
      <c r="D95" s="312" t="s">
        <v>84</v>
      </c>
      <c r="E95" s="312"/>
      <c r="F95" s="312"/>
      <c r="G95" s="312"/>
      <c r="H95" s="312"/>
      <c r="I95" s="97"/>
      <c r="J95" s="312" t="s">
        <v>85</v>
      </c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0">
        <f>'03202001 - Bourací práce,...'!J30</f>
        <v>0</v>
      </c>
      <c r="AH95" s="311"/>
      <c r="AI95" s="311"/>
      <c r="AJ95" s="311"/>
      <c r="AK95" s="311"/>
      <c r="AL95" s="311"/>
      <c r="AM95" s="311"/>
      <c r="AN95" s="310">
        <f t="shared" si="0"/>
        <v>0</v>
      </c>
      <c r="AO95" s="311"/>
      <c r="AP95" s="311"/>
      <c r="AQ95" s="98" t="s">
        <v>86</v>
      </c>
      <c r="AR95" s="99"/>
      <c r="AS95" s="100">
        <v>0</v>
      </c>
      <c r="AT95" s="101">
        <f t="shared" si="1"/>
        <v>0</v>
      </c>
      <c r="AU95" s="102">
        <f>'03202001 - Bourací práce,...'!P124</f>
        <v>0</v>
      </c>
      <c r="AV95" s="101">
        <f>'03202001 - Bourací práce,...'!J33</f>
        <v>0</v>
      </c>
      <c r="AW95" s="101">
        <f>'03202001 - Bourací práce,...'!J34</f>
        <v>0</v>
      </c>
      <c r="AX95" s="101">
        <f>'03202001 - Bourací práce,...'!J35</f>
        <v>0</v>
      </c>
      <c r="AY95" s="101">
        <f>'03202001 - Bourací práce,...'!J36</f>
        <v>0</v>
      </c>
      <c r="AZ95" s="101">
        <f>'03202001 - Bourací práce,...'!F33</f>
        <v>0</v>
      </c>
      <c r="BA95" s="101">
        <f>'03202001 - Bourací práce,...'!F34</f>
        <v>0</v>
      </c>
      <c r="BB95" s="101">
        <f>'03202001 - Bourací práce,...'!F35</f>
        <v>0</v>
      </c>
      <c r="BC95" s="101">
        <f>'03202001 - Bourací práce,...'!F36</f>
        <v>0</v>
      </c>
      <c r="BD95" s="103">
        <f>'03202001 - Bourací práce,...'!F37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24.75" customHeight="1">
      <c r="A96" s="94" t="s">
        <v>83</v>
      </c>
      <c r="B96" s="95"/>
      <c r="C96" s="96"/>
      <c r="D96" s="312" t="s">
        <v>90</v>
      </c>
      <c r="E96" s="312"/>
      <c r="F96" s="312"/>
      <c r="G96" s="312"/>
      <c r="H96" s="312"/>
      <c r="I96" s="97"/>
      <c r="J96" s="312" t="s">
        <v>91</v>
      </c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  <c r="AE96" s="312"/>
      <c r="AF96" s="312"/>
      <c r="AG96" s="310">
        <f>'03202002 - Stavební část'!J30</f>
        <v>0</v>
      </c>
      <c r="AH96" s="311"/>
      <c r="AI96" s="311"/>
      <c r="AJ96" s="311"/>
      <c r="AK96" s="311"/>
      <c r="AL96" s="311"/>
      <c r="AM96" s="311"/>
      <c r="AN96" s="310">
        <f t="shared" si="0"/>
        <v>0</v>
      </c>
      <c r="AO96" s="311"/>
      <c r="AP96" s="311"/>
      <c r="AQ96" s="98" t="s">
        <v>86</v>
      </c>
      <c r="AR96" s="99"/>
      <c r="AS96" s="100">
        <v>0</v>
      </c>
      <c r="AT96" s="101">
        <f t="shared" si="1"/>
        <v>0</v>
      </c>
      <c r="AU96" s="102">
        <f>'03202002 - Stavební část'!P128</f>
        <v>0</v>
      </c>
      <c r="AV96" s="101">
        <f>'03202002 - Stavební část'!J33</f>
        <v>0</v>
      </c>
      <c r="AW96" s="101">
        <f>'03202002 - Stavební část'!J34</f>
        <v>0</v>
      </c>
      <c r="AX96" s="101">
        <f>'03202002 - Stavební část'!J35</f>
        <v>0</v>
      </c>
      <c r="AY96" s="101">
        <f>'03202002 - Stavební část'!J36</f>
        <v>0</v>
      </c>
      <c r="AZ96" s="101">
        <f>'03202002 - Stavební část'!F33</f>
        <v>0</v>
      </c>
      <c r="BA96" s="101">
        <f>'03202002 - Stavební část'!F34</f>
        <v>0</v>
      </c>
      <c r="BB96" s="101">
        <f>'03202002 - Stavební část'!F35</f>
        <v>0</v>
      </c>
      <c r="BC96" s="101">
        <f>'03202002 - Stavební část'!F36</f>
        <v>0</v>
      </c>
      <c r="BD96" s="103">
        <f>'03202002 - Stavební část'!F37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24.75" customHeight="1">
      <c r="A97" s="94" t="s">
        <v>83</v>
      </c>
      <c r="B97" s="95"/>
      <c r="C97" s="96"/>
      <c r="D97" s="312" t="s">
        <v>93</v>
      </c>
      <c r="E97" s="312"/>
      <c r="F97" s="312"/>
      <c r="G97" s="312"/>
      <c r="H97" s="312"/>
      <c r="I97" s="97"/>
      <c r="J97" s="312" t="s">
        <v>94</v>
      </c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0">
        <f>'03202003 - Nábytek'!J30</f>
        <v>0</v>
      </c>
      <c r="AH97" s="311"/>
      <c r="AI97" s="311"/>
      <c r="AJ97" s="311"/>
      <c r="AK97" s="311"/>
      <c r="AL97" s="311"/>
      <c r="AM97" s="311"/>
      <c r="AN97" s="310">
        <f t="shared" si="0"/>
        <v>0</v>
      </c>
      <c r="AO97" s="311"/>
      <c r="AP97" s="311"/>
      <c r="AQ97" s="98" t="s">
        <v>86</v>
      </c>
      <c r="AR97" s="99"/>
      <c r="AS97" s="100">
        <v>0</v>
      </c>
      <c r="AT97" s="101">
        <f t="shared" si="1"/>
        <v>0</v>
      </c>
      <c r="AU97" s="102">
        <f>'03202003 - Nábytek'!P117</f>
        <v>0</v>
      </c>
      <c r="AV97" s="101">
        <f>'03202003 - Nábytek'!J33</f>
        <v>0</v>
      </c>
      <c r="AW97" s="101">
        <f>'03202003 - Nábytek'!J34</f>
        <v>0</v>
      </c>
      <c r="AX97" s="101">
        <f>'03202003 - Nábytek'!J35</f>
        <v>0</v>
      </c>
      <c r="AY97" s="101">
        <f>'03202003 - Nábytek'!J36</f>
        <v>0</v>
      </c>
      <c r="AZ97" s="101">
        <f>'03202003 - Nábytek'!F33</f>
        <v>0</v>
      </c>
      <c r="BA97" s="101">
        <f>'03202003 - Nábytek'!F34</f>
        <v>0</v>
      </c>
      <c r="BB97" s="101">
        <f>'03202003 - Nábytek'!F35</f>
        <v>0</v>
      </c>
      <c r="BC97" s="101">
        <f>'03202003 - Nábytek'!F36</f>
        <v>0</v>
      </c>
      <c r="BD97" s="103">
        <f>'03202003 - Nábytek'!F37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7" customFormat="1" ht="24.75" customHeight="1">
      <c r="B98" s="95"/>
      <c r="C98" s="96"/>
      <c r="D98" s="312" t="s">
        <v>96</v>
      </c>
      <c r="E98" s="312"/>
      <c r="F98" s="312"/>
      <c r="G98" s="312"/>
      <c r="H98" s="312"/>
      <c r="I98" s="97"/>
      <c r="J98" s="312" t="s">
        <v>97</v>
      </c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  <c r="AE98" s="312"/>
      <c r="AF98" s="312"/>
      <c r="AG98" s="313">
        <f>ROUND(SUM(AG99:AG102),2)</f>
        <v>0</v>
      </c>
      <c r="AH98" s="311"/>
      <c r="AI98" s="311"/>
      <c r="AJ98" s="311"/>
      <c r="AK98" s="311"/>
      <c r="AL98" s="311"/>
      <c r="AM98" s="311"/>
      <c r="AN98" s="310">
        <f t="shared" si="0"/>
        <v>0</v>
      </c>
      <c r="AO98" s="311"/>
      <c r="AP98" s="311"/>
      <c r="AQ98" s="98" t="s">
        <v>86</v>
      </c>
      <c r="AR98" s="99"/>
      <c r="AS98" s="100">
        <f>ROUND(SUM(AS99:AS102),2)</f>
        <v>0</v>
      </c>
      <c r="AT98" s="101">
        <f t="shared" si="1"/>
        <v>0</v>
      </c>
      <c r="AU98" s="102">
        <f>ROUND(SUM(AU99:AU102),5)</f>
        <v>0</v>
      </c>
      <c r="AV98" s="101">
        <f>ROUND(AZ98*L29,2)</f>
        <v>0</v>
      </c>
      <c r="AW98" s="101">
        <f>ROUND(BA98*L30,2)</f>
        <v>0</v>
      </c>
      <c r="AX98" s="101">
        <f>ROUND(BB98*L29,2)</f>
        <v>0</v>
      </c>
      <c r="AY98" s="101">
        <f>ROUND(BC98*L30,2)</f>
        <v>0</v>
      </c>
      <c r="AZ98" s="101">
        <f>ROUND(SUM(AZ99:AZ102),2)</f>
        <v>0</v>
      </c>
      <c r="BA98" s="101">
        <f>ROUND(SUM(BA99:BA102),2)</f>
        <v>0</v>
      </c>
      <c r="BB98" s="101">
        <f>ROUND(SUM(BB99:BB102),2)</f>
        <v>0</v>
      </c>
      <c r="BC98" s="101">
        <f>ROUND(SUM(BC99:BC102),2)</f>
        <v>0</v>
      </c>
      <c r="BD98" s="103">
        <f>ROUND(SUM(BD99:BD102),2)</f>
        <v>0</v>
      </c>
      <c r="BS98" s="104" t="s">
        <v>78</v>
      </c>
      <c r="BT98" s="104" t="s">
        <v>87</v>
      </c>
      <c r="BU98" s="104" t="s">
        <v>80</v>
      </c>
      <c r="BV98" s="104" t="s">
        <v>81</v>
      </c>
      <c r="BW98" s="104" t="s">
        <v>98</v>
      </c>
      <c r="BX98" s="104" t="s">
        <v>5</v>
      </c>
      <c r="CL98" s="104" t="s">
        <v>1</v>
      </c>
      <c r="CM98" s="104" t="s">
        <v>89</v>
      </c>
    </row>
    <row r="99" spans="1:91" s="4" customFormat="1" ht="16.5" customHeight="1">
      <c r="A99" s="94" t="s">
        <v>83</v>
      </c>
      <c r="B99" s="59"/>
      <c r="C99" s="105"/>
      <c r="D99" s="105"/>
      <c r="E99" s="309" t="s">
        <v>99</v>
      </c>
      <c r="F99" s="309"/>
      <c r="G99" s="309"/>
      <c r="H99" s="309"/>
      <c r="I99" s="309"/>
      <c r="J99" s="105"/>
      <c r="K99" s="309" t="s">
        <v>100</v>
      </c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307">
        <f>'001 - Topení'!J32</f>
        <v>0</v>
      </c>
      <c r="AH99" s="308"/>
      <c r="AI99" s="308"/>
      <c r="AJ99" s="308"/>
      <c r="AK99" s="308"/>
      <c r="AL99" s="308"/>
      <c r="AM99" s="308"/>
      <c r="AN99" s="307">
        <f t="shared" si="0"/>
        <v>0</v>
      </c>
      <c r="AO99" s="308"/>
      <c r="AP99" s="308"/>
      <c r="AQ99" s="106" t="s">
        <v>101</v>
      </c>
      <c r="AR99" s="61"/>
      <c r="AS99" s="107">
        <v>0</v>
      </c>
      <c r="AT99" s="108">
        <f t="shared" si="1"/>
        <v>0</v>
      </c>
      <c r="AU99" s="109">
        <f>'001 - Topení'!P122</f>
        <v>0</v>
      </c>
      <c r="AV99" s="108">
        <f>'001 - Topení'!J35</f>
        <v>0</v>
      </c>
      <c r="AW99" s="108">
        <f>'001 - Topení'!J36</f>
        <v>0</v>
      </c>
      <c r="AX99" s="108">
        <f>'001 - Topení'!J37</f>
        <v>0</v>
      </c>
      <c r="AY99" s="108">
        <f>'001 - Topení'!J38</f>
        <v>0</v>
      </c>
      <c r="AZ99" s="108">
        <f>'001 - Topení'!F35</f>
        <v>0</v>
      </c>
      <c r="BA99" s="108">
        <f>'001 - Topení'!F36</f>
        <v>0</v>
      </c>
      <c r="BB99" s="108">
        <f>'001 - Topení'!F37</f>
        <v>0</v>
      </c>
      <c r="BC99" s="108">
        <f>'001 - Topení'!F38</f>
        <v>0</v>
      </c>
      <c r="BD99" s="110">
        <f>'001 - Topení'!F39</f>
        <v>0</v>
      </c>
      <c r="BT99" s="111" t="s">
        <v>89</v>
      </c>
      <c r="BV99" s="111" t="s">
        <v>81</v>
      </c>
      <c r="BW99" s="111" t="s">
        <v>102</v>
      </c>
      <c r="BX99" s="111" t="s">
        <v>98</v>
      </c>
      <c r="CL99" s="111" t="s">
        <v>1</v>
      </c>
    </row>
    <row r="100" spans="1:91" s="4" customFormat="1" ht="16.5" customHeight="1">
      <c r="A100" s="94" t="s">
        <v>83</v>
      </c>
      <c r="B100" s="59"/>
      <c r="C100" s="105"/>
      <c r="D100" s="105"/>
      <c r="E100" s="309" t="s">
        <v>103</v>
      </c>
      <c r="F100" s="309"/>
      <c r="G100" s="309"/>
      <c r="H100" s="309"/>
      <c r="I100" s="309"/>
      <c r="J100" s="105"/>
      <c r="K100" s="309" t="s">
        <v>104</v>
      </c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7">
        <f>'002 - VZT'!J32</f>
        <v>0</v>
      </c>
      <c r="AH100" s="308"/>
      <c r="AI100" s="308"/>
      <c r="AJ100" s="308"/>
      <c r="AK100" s="308"/>
      <c r="AL100" s="308"/>
      <c r="AM100" s="308"/>
      <c r="AN100" s="307">
        <f t="shared" si="0"/>
        <v>0</v>
      </c>
      <c r="AO100" s="308"/>
      <c r="AP100" s="308"/>
      <c r="AQ100" s="106" t="s">
        <v>101</v>
      </c>
      <c r="AR100" s="61"/>
      <c r="AS100" s="107">
        <v>0</v>
      </c>
      <c r="AT100" s="108">
        <f t="shared" si="1"/>
        <v>0</v>
      </c>
      <c r="AU100" s="109">
        <f>'002 - VZT'!P122</f>
        <v>0</v>
      </c>
      <c r="AV100" s="108">
        <f>'002 - VZT'!J35</f>
        <v>0</v>
      </c>
      <c r="AW100" s="108">
        <f>'002 - VZT'!J36</f>
        <v>0</v>
      </c>
      <c r="AX100" s="108">
        <f>'002 - VZT'!J37</f>
        <v>0</v>
      </c>
      <c r="AY100" s="108">
        <f>'002 - VZT'!J38</f>
        <v>0</v>
      </c>
      <c r="AZ100" s="108">
        <f>'002 - VZT'!F35</f>
        <v>0</v>
      </c>
      <c r="BA100" s="108">
        <f>'002 - VZT'!F36</f>
        <v>0</v>
      </c>
      <c r="BB100" s="108">
        <f>'002 - VZT'!F37</f>
        <v>0</v>
      </c>
      <c r="BC100" s="108">
        <f>'002 - VZT'!F38</f>
        <v>0</v>
      </c>
      <c r="BD100" s="110">
        <f>'002 - VZT'!F39</f>
        <v>0</v>
      </c>
      <c r="BT100" s="111" t="s">
        <v>89</v>
      </c>
      <c r="BV100" s="111" t="s">
        <v>81</v>
      </c>
      <c r="BW100" s="111" t="s">
        <v>105</v>
      </c>
      <c r="BX100" s="111" t="s">
        <v>98</v>
      </c>
      <c r="CL100" s="111" t="s">
        <v>1</v>
      </c>
    </row>
    <row r="101" spans="1:91" s="4" customFormat="1" ht="16.5" customHeight="1">
      <c r="A101" s="94" t="s">
        <v>83</v>
      </c>
      <c r="B101" s="59"/>
      <c r="C101" s="105"/>
      <c r="D101" s="105"/>
      <c r="E101" s="309" t="s">
        <v>106</v>
      </c>
      <c r="F101" s="309"/>
      <c r="G101" s="309"/>
      <c r="H101" s="309"/>
      <c r="I101" s="309"/>
      <c r="J101" s="105"/>
      <c r="K101" s="309" t="s">
        <v>107</v>
      </c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307">
        <f>'003 - Elektro'!J32</f>
        <v>0</v>
      </c>
      <c r="AH101" s="308"/>
      <c r="AI101" s="308"/>
      <c r="AJ101" s="308"/>
      <c r="AK101" s="308"/>
      <c r="AL101" s="308"/>
      <c r="AM101" s="308"/>
      <c r="AN101" s="307">
        <f t="shared" si="0"/>
        <v>0</v>
      </c>
      <c r="AO101" s="308"/>
      <c r="AP101" s="308"/>
      <c r="AQ101" s="106" t="s">
        <v>101</v>
      </c>
      <c r="AR101" s="61"/>
      <c r="AS101" s="107">
        <v>0</v>
      </c>
      <c r="AT101" s="108">
        <f t="shared" si="1"/>
        <v>0</v>
      </c>
      <c r="AU101" s="109">
        <f>'003 - Elektro'!P122</f>
        <v>0</v>
      </c>
      <c r="AV101" s="108">
        <f>'003 - Elektro'!J35</f>
        <v>0</v>
      </c>
      <c r="AW101" s="108">
        <f>'003 - Elektro'!J36</f>
        <v>0</v>
      </c>
      <c r="AX101" s="108">
        <f>'003 - Elektro'!J37</f>
        <v>0</v>
      </c>
      <c r="AY101" s="108">
        <f>'003 - Elektro'!J38</f>
        <v>0</v>
      </c>
      <c r="AZ101" s="108">
        <f>'003 - Elektro'!F35</f>
        <v>0</v>
      </c>
      <c r="BA101" s="108">
        <f>'003 - Elektro'!F36</f>
        <v>0</v>
      </c>
      <c r="BB101" s="108">
        <f>'003 - Elektro'!F37</f>
        <v>0</v>
      </c>
      <c r="BC101" s="108">
        <f>'003 - Elektro'!F38</f>
        <v>0</v>
      </c>
      <c r="BD101" s="110">
        <f>'003 - Elektro'!F39</f>
        <v>0</v>
      </c>
      <c r="BT101" s="111" t="s">
        <v>89</v>
      </c>
      <c r="BV101" s="111" t="s">
        <v>81</v>
      </c>
      <c r="BW101" s="111" t="s">
        <v>108</v>
      </c>
      <c r="BX101" s="111" t="s">
        <v>98</v>
      </c>
      <c r="CL101" s="111" t="s">
        <v>1</v>
      </c>
    </row>
    <row r="102" spans="1:91" s="4" customFormat="1" ht="16.5" customHeight="1">
      <c r="A102" s="94" t="s">
        <v>83</v>
      </c>
      <c r="B102" s="59"/>
      <c r="C102" s="105"/>
      <c r="D102" s="105"/>
      <c r="E102" s="309" t="s">
        <v>109</v>
      </c>
      <c r="F102" s="309"/>
      <c r="G102" s="309"/>
      <c r="H102" s="309"/>
      <c r="I102" s="309"/>
      <c r="J102" s="105"/>
      <c r="K102" s="309" t="s">
        <v>110</v>
      </c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  <c r="Z102" s="309"/>
      <c r="AA102" s="309"/>
      <c r="AB102" s="309"/>
      <c r="AC102" s="309"/>
      <c r="AD102" s="309"/>
      <c r="AE102" s="309"/>
      <c r="AF102" s="309"/>
      <c r="AG102" s="307">
        <f>'004 - ZTI'!J32</f>
        <v>0</v>
      </c>
      <c r="AH102" s="308"/>
      <c r="AI102" s="308"/>
      <c r="AJ102" s="308"/>
      <c r="AK102" s="308"/>
      <c r="AL102" s="308"/>
      <c r="AM102" s="308"/>
      <c r="AN102" s="307">
        <f t="shared" si="0"/>
        <v>0</v>
      </c>
      <c r="AO102" s="308"/>
      <c r="AP102" s="308"/>
      <c r="AQ102" s="106" t="s">
        <v>101</v>
      </c>
      <c r="AR102" s="61"/>
      <c r="AS102" s="107">
        <v>0</v>
      </c>
      <c r="AT102" s="108">
        <f t="shared" si="1"/>
        <v>0</v>
      </c>
      <c r="AU102" s="109">
        <f>'004 - ZTI'!P122</f>
        <v>0</v>
      </c>
      <c r="AV102" s="108">
        <f>'004 - ZTI'!J35</f>
        <v>0</v>
      </c>
      <c r="AW102" s="108">
        <f>'004 - ZTI'!J36</f>
        <v>0</v>
      </c>
      <c r="AX102" s="108">
        <f>'004 - ZTI'!J37</f>
        <v>0</v>
      </c>
      <c r="AY102" s="108">
        <f>'004 - ZTI'!J38</f>
        <v>0</v>
      </c>
      <c r="AZ102" s="108">
        <f>'004 - ZTI'!F35</f>
        <v>0</v>
      </c>
      <c r="BA102" s="108">
        <f>'004 - ZTI'!F36</f>
        <v>0</v>
      </c>
      <c r="BB102" s="108">
        <f>'004 - ZTI'!F37</f>
        <v>0</v>
      </c>
      <c r="BC102" s="108">
        <f>'004 - ZTI'!F38</f>
        <v>0</v>
      </c>
      <c r="BD102" s="110">
        <f>'004 - ZTI'!F39</f>
        <v>0</v>
      </c>
      <c r="BT102" s="111" t="s">
        <v>89</v>
      </c>
      <c r="BV102" s="111" t="s">
        <v>81</v>
      </c>
      <c r="BW102" s="111" t="s">
        <v>111</v>
      </c>
      <c r="BX102" s="111" t="s">
        <v>98</v>
      </c>
      <c r="CL102" s="111" t="s">
        <v>1</v>
      </c>
    </row>
    <row r="103" spans="1:91" s="7" customFormat="1" ht="24.75" customHeight="1">
      <c r="A103" s="94" t="s">
        <v>83</v>
      </c>
      <c r="B103" s="95"/>
      <c r="C103" s="96"/>
      <c r="D103" s="312" t="s">
        <v>112</v>
      </c>
      <c r="E103" s="312"/>
      <c r="F103" s="312"/>
      <c r="G103" s="312"/>
      <c r="H103" s="312"/>
      <c r="I103" s="97"/>
      <c r="J103" s="312" t="s">
        <v>113</v>
      </c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0">
        <f>'03202005 - VRN'!J30</f>
        <v>0</v>
      </c>
      <c r="AH103" s="311"/>
      <c r="AI103" s="311"/>
      <c r="AJ103" s="311"/>
      <c r="AK103" s="311"/>
      <c r="AL103" s="311"/>
      <c r="AM103" s="311"/>
      <c r="AN103" s="310">
        <f t="shared" si="0"/>
        <v>0</v>
      </c>
      <c r="AO103" s="311"/>
      <c r="AP103" s="311"/>
      <c r="AQ103" s="98" t="s">
        <v>86</v>
      </c>
      <c r="AR103" s="99"/>
      <c r="AS103" s="112">
        <v>0</v>
      </c>
      <c r="AT103" s="113">
        <f t="shared" si="1"/>
        <v>0</v>
      </c>
      <c r="AU103" s="114">
        <f>'03202005 - VRN'!P120</f>
        <v>0</v>
      </c>
      <c r="AV103" s="113">
        <f>'03202005 - VRN'!J33</f>
        <v>0</v>
      </c>
      <c r="AW103" s="113">
        <f>'03202005 - VRN'!J34</f>
        <v>0</v>
      </c>
      <c r="AX103" s="113">
        <f>'03202005 - VRN'!J35</f>
        <v>0</v>
      </c>
      <c r="AY103" s="113">
        <f>'03202005 - VRN'!J36</f>
        <v>0</v>
      </c>
      <c r="AZ103" s="113">
        <f>'03202005 - VRN'!F33</f>
        <v>0</v>
      </c>
      <c r="BA103" s="113">
        <f>'03202005 - VRN'!F34</f>
        <v>0</v>
      </c>
      <c r="BB103" s="113">
        <f>'03202005 - VRN'!F35</f>
        <v>0</v>
      </c>
      <c r="BC103" s="113">
        <f>'03202005 - VRN'!F36</f>
        <v>0</v>
      </c>
      <c r="BD103" s="115">
        <f>'03202005 - VRN'!F37</f>
        <v>0</v>
      </c>
      <c r="BT103" s="104" t="s">
        <v>87</v>
      </c>
      <c r="BV103" s="104" t="s">
        <v>81</v>
      </c>
      <c r="BW103" s="104" t="s">
        <v>114</v>
      </c>
      <c r="BX103" s="104" t="s">
        <v>5</v>
      </c>
      <c r="CL103" s="104" t="s">
        <v>1</v>
      </c>
      <c r="CM103" s="104" t="s">
        <v>89</v>
      </c>
    </row>
    <row r="104" spans="1:91" s="2" customFormat="1" ht="30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0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9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40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</sheetData>
  <sheetProtection algorithmName="SHA-512" hashValue="5pZrxoy1JazNTOa6o0Hbk4SnlMnL6p7jjEyxXOyy2TSz0x17R32AwmiffE6JaoO4v56B3EfMBSdLgsSAGMuLig==" saltValue="K9NHHaYHl1vjKwy58smbQgdqs6o6kcZioqKq2pfOUuBBQJ4pgnB8f2EgM4VbUBZIU6kkYbTYgDsbQtjcynEmew==" spinCount="100000" sheet="1" objects="1" scenarios="1" formatColumns="0" formatRows="0"/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E99:I99"/>
    <mergeCell ref="K99:AF99"/>
    <mergeCell ref="E100:I100"/>
    <mergeCell ref="K100:AF100"/>
    <mergeCell ref="AN101:AP101"/>
    <mergeCell ref="AG101:AM101"/>
    <mergeCell ref="E101:I101"/>
    <mergeCell ref="K101:AF101"/>
    <mergeCell ref="E102:I102"/>
    <mergeCell ref="K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3202001 - Bourací práce,...'!C2" display="/" xr:uid="{00000000-0004-0000-0000-000000000000}"/>
    <hyperlink ref="A96" location="'03202002 - Stavební část'!C2" display="/" xr:uid="{00000000-0004-0000-0000-000001000000}"/>
    <hyperlink ref="A97" location="'03202003 - Nábytek'!C2" display="/" xr:uid="{00000000-0004-0000-0000-000002000000}"/>
    <hyperlink ref="A99" location="'001 - Topení'!C2" display="/" xr:uid="{00000000-0004-0000-0000-000003000000}"/>
    <hyperlink ref="A100" location="'002 - VZT'!C2" display="/" xr:uid="{00000000-0004-0000-0000-000004000000}"/>
    <hyperlink ref="A101" location="'003 - Elektro'!C2" display="/" xr:uid="{00000000-0004-0000-0000-000005000000}"/>
    <hyperlink ref="A102" location="'004 - ZTI'!C2" display="/" xr:uid="{00000000-0004-0000-0000-000006000000}"/>
    <hyperlink ref="A103" location="'03202005 - VR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9DCC-C782-4EF5-9B2E-8FBFD62292C2}">
  <dimension ref="A1:P1685"/>
  <sheetViews>
    <sheetView view="pageBreakPreview" topLeftCell="A37" zoomScaleNormal="100" workbookViewId="0">
      <selection activeCell="G65" sqref="G57:G65"/>
    </sheetView>
  </sheetViews>
  <sheetFormatPr defaultRowHeight="12.75"/>
  <cols>
    <col min="1" max="1" width="2.83203125" style="403" customWidth="1"/>
    <col min="2" max="2" width="52.5" style="353" customWidth="1"/>
    <col min="3" max="3" width="6.1640625" style="403" customWidth="1"/>
    <col min="4" max="4" width="5.5" style="404" customWidth="1"/>
    <col min="5" max="5" width="12.5" style="354" customWidth="1"/>
    <col min="6" max="6" width="13.33203125" style="354" customWidth="1"/>
    <col min="7" max="8" width="12.5" style="354" customWidth="1"/>
    <col min="9" max="9" width="20.6640625" style="354" customWidth="1"/>
    <col min="10" max="10" width="11.33203125" style="345" customWidth="1"/>
    <col min="11" max="11" width="14.83203125" style="414" customWidth="1"/>
    <col min="12" max="12" width="12.83203125" style="353" customWidth="1"/>
    <col min="13" max="13" width="15.1640625" style="403" customWidth="1"/>
    <col min="14" max="14" width="9.33203125" style="353"/>
    <col min="15" max="15" width="9.33203125" style="353" customWidth="1"/>
    <col min="16" max="16" width="9" style="403" customWidth="1"/>
    <col min="17" max="256" width="9.33203125" style="353"/>
    <col min="257" max="257" width="2.83203125" style="353" customWidth="1"/>
    <col min="258" max="258" width="52.5" style="353" customWidth="1"/>
    <col min="259" max="259" width="6.1640625" style="353" customWidth="1"/>
    <col min="260" max="260" width="5.5" style="353" customWidth="1"/>
    <col min="261" max="261" width="12.5" style="353" customWidth="1"/>
    <col min="262" max="262" width="13.33203125" style="353" customWidth="1"/>
    <col min="263" max="264" width="12.5" style="353" customWidth="1"/>
    <col min="265" max="265" width="20.6640625" style="353" customWidth="1"/>
    <col min="266" max="266" width="11.33203125" style="353" customWidth="1"/>
    <col min="267" max="267" width="14.83203125" style="353" customWidth="1"/>
    <col min="268" max="268" width="12.83203125" style="353" customWidth="1"/>
    <col min="269" max="269" width="15.1640625" style="353" customWidth="1"/>
    <col min="270" max="271" width="9.33203125" style="353"/>
    <col min="272" max="272" width="9" style="353" customWidth="1"/>
    <col min="273" max="512" width="9.33203125" style="353"/>
    <col min="513" max="513" width="2.83203125" style="353" customWidth="1"/>
    <col min="514" max="514" width="52.5" style="353" customWidth="1"/>
    <col min="515" max="515" width="6.1640625" style="353" customWidth="1"/>
    <col min="516" max="516" width="5.5" style="353" customWidth="1"/>
    <col min="517" max="517" width="12.5" style="353" customWidth="1"/>
    <col min="518" max="518" width="13.33203125" style="353" customWidth="1"/>
    <col min="519" max="520" width="12.5" style="353" customWidth="1"/>
    <col min="521" max="521" width="20.6640625" style="353" customWidth="1"/>
    <col min="522" max="522" width="11.33203125" style="353" customWidth="1"/>
    <col min="523" max="523" width="14.83203125" style="353" customWidth="1"/>
    <col min="524" max="524" width="12.83203125" style="353" customWidth="1"/>
    <col min="525" max="525" width="15.1640625" style="353" customWidth="1"/>
    <col min="526" max="527" width="9.33203125" style="353"/>
    <col min="528" max="528" width="9" style="353" customWidth="1"/>
    <col min="529" max="768" width="9.33203125" style="353"/>
    <col min="769" max="769" width="2.83203125" style="353" customWidth="1"/>
    <col min="770" max="770" width="52.5" style="353" customWidth="1"/>
    <col min="771" max="771" width="6.1640625" style="353" customWidth="1"/>
    <col min="772" max="772" width="5.5" style="353" customWidth="1"/>
    <col min="773" max="773" width="12.5" style="353" customWidth="1"/>
    <col min="774" max="774" width="13.33203125" style="353" customWidth="1"/>
    <col min="775" max="776" width="12.5" style="353" customWidth="1"/>
    <col min="777" max="777" width="20.6640625" style="353" customWidth="1"/>
    <col min="778" max="778" width="11.33203125" style="353" customWidth="1"/>
    <col min="779" max="779" width="14.83203125" style="353" customWidth="1"/>
    <col min="780" max="780" width="12.83203125" style="353" customWidth="1"/>
    <col min="781" max="781" width="15.1640625" style="353" customWidth="1"/>
    <col min="782" max="783" width="9.33203125" style="353"/>
    <col min="784" max="784" width="9" style="353" customWidth="1"/>
    <col min="785" max="1024" width="9.33203125" style="353"/>
    <col min="1025" max="1025" width="2.83203125" style="353" customWidth="1"/>
    <col min="1026" max="1026" width="52.5" style="353" customWidth="1"/>
    <col min="1027" max="1027" width="6.1640625" style="353" customWidth="1"/>
    <col min="1028" max="1028" width="5.5" style="353" customWidth="1"/>
    <col min="1029" max="1029" width="12.5" style="353" customWidth="1"/>
    <col min="1030" max="1030" width="13.33203125" style="353" customWidth="1"/>
    <col min="1031" max="1032" width="12.5" style="353" customWidth="1"/>
    <col min="1033" max="1033" width="20.6640625" style="353" customWidth="1"/>
    <col min="1034" max="1034" width="11.33203125" style="353" customWidth="1"/>
    <col min="1035" max="1035" width="14.83203125" style="353" customWidth="1"/>
    <col min="1036" max="1036" width="12.83203125" style="353" customWidth="1"/>
    <col min="1037" max="1037" width="15.1640625" style="353" customWidth="1"/>
    <col min="1038" max="1039" width="9.33203125" style="353"/>
    <col min="1040" max="1040" width="9" style="353" customWidth="1"/>
    <col min="1041" max="1280" width="9.33203125" style="353"/>
    <col min="1281" max="1281" width="2.83203125" style="353" customWidth="1"/>
    <col min="1282" max="1282" width="52.5" style="353" customWidth="1"/>
    <col min="1283" max="1283" width="6.1640625" style="353" customWidth="1"/>
    <col min="1284" max="1284" width="5.5" style="353" customWidth="1"/>
    <col min="1285" max="1285" width="12.5" style="353" customWidth="1"/>
    <col min="1286" max="1286" width="13.33203125" style="353" customWidth="1"/>
    <col min="1287" max="1288" width="12.5" style="353" customWidth="1"/>
    <col min="1289" max="1289" width="20.6640625" style="353" customWidth="1"/>
    <col min="1290" max="1290" width="11.33203125" style="353" customWidth="1"/>
    <col min="1291" max="1291" width="14.83203125" style="353" customWidth="1"/>
    <col min="1292" max="1292" width="12.83203125" style="353" customWidth="1"/>
    <col min="1293" max="1293" width="15.1640625" style="353" customWidth="1"/>
    <col min="1294" max="1295" width="9.33203125" style="353"/>
    <col min="1296" max="1296" width="9" style="353" customWidth="1"/>
    <col min="1297" max="1536" width="9.33203125" style="353"/>
    <col min="1537" max="1537" width="2.83203125" style="353" customWidth="1"/>
    <col min="1538" max="1538" width="52.5" style="353" customWidth="1"/>
    <col min="1539" max="1539" width="6.1640625" style="353" customWidth="1"/>
    <col min="1540" max="1540" width="5.5" style="353" customWidth="1"/>
    <col min="1541" max="1541" width="12.5" style="353" customWidth="1"/>
    <col min="1542" max="1542" width="13.33203125" style="353" customWidth="1"/>
    <col min="1543" max="1544" width="12.5" style="353" customWidth="1"/>
    <col min="1545" max="1545" width="20.6640625" style="353" customWidth="1"/>
    <col min="1546" max="1546" width="11.33203125" style="353" customWidth="1"/>
    <col min="1547" max="1547" width="14.83203125" style="353" customWidth="1"/>
    <col min="1548" max="1548" width="12.83203125" style="353" customWidth="1"/>
    <col min="1549" max="1549" width="15.1640625" style="353" customWidth="1"/>
    <col min="1550" max="1551" width="9.33203125" style="353"/>
    <col min="1552" max="1552" width="9" style="353" customWidth="1"/>
    <col min="1553" max="1792" width="9.33203125" style="353"/>
    <col min="1793" max="1793" width="2.83203125" style="353" customWidth="1"/>
    <col min="1794" max="1794" width="52.5" style="353" customWidth="1"/>
    <col min="1795" max="1795" width="6.1640625" style="353" customWidth="1"/>
    <col min="1796" max="1796" width="5.5" style="353" customWidth="1"/>
    <col min="1797" max="1797" width="12.5" style="353" customWidth="1"/>
    <col min="1798" max="1798" width="13.33203125" style="353" customWidth="1"/>
    <col min="1799" max="1800" width="12.5" style="353" customWidth="1"/>
    <col min="1801" max="1801" width="20.6640625" style="353" customWidth="1"/>
    <col min="1802" max="1802" width="11.33203125" style="353" customWidth="1"/>
    <col min="1803" max="1803" width="14.83203125" style="353" customWidth="1"/>
    <col min="1804" max="1804" width="12.83203125" style="353" customWidth="1"/>
    <col min="1805" max="1805" width="15.1640625" style="353" customWidth="1"/>
    <col min="1806" max="1807" width="9.33203125" style="353"/>
    <col min="1808" max="1808" width="9" style="353" customWidth="1"/>
    <col min="1809" max="2048" width="9.33203125" style="353"/>
    <col min="2049" max="2049" width="2.83203125" style="353" customWidth="1"/>
    <col min="2050" max="2050" width="52.5" style="353" customWidth="1"/>
    <col min="2051" max="2051" width="6.1640625" style="353" customWidth="1"/>
    <col min="2052" max="2052" width="5.5" style="353" customWidth="1"/>
    <col min="2053" max="2053" width="12.5" style="353" customWidth="1"/>
    <col min="2054" max="2054" width="13.33203125" style="353" customWidth="1"/>
    <col min="2055" max="2056" width="12.5" style="353" customWidth="1"/>
    <col min="2057" max="2057" width="20.6640625" style="353" customWidth="1"/>
    <col min="2058" max="2058" width="11.33203125" style="353" customWidth="1"/>
    <col min="2059" max="2059" width="14.83203125" style="353" customWidth="1"/>
    <col min="2060" max="2060" width="12.83203125" style="353" customWidth="1"/>
    <col min="2061" max="2061" width="15.1640625" style="353" customWidth="1"/>
    <col min="2062" max="2063" width="9.33203125" style="353"/>
    <col min="2064" max="2064" width="9" style="353" customWidth="1"/>
    <col min="2065" max="2304" width="9.33203125" style="353"/>
    <col min="2305" max="2305" width="2.83203125" style="353" customWidth="1"/>
    <col min="2306" max="2306" width="52.5" style="353" customWidth="1"/>
    <col min="2307" max="2307" width="6.1640625" style="353" customWidth="1"/>
    <col min="2308" max="2308" width="5.5" style="353" customWidth="1"/>
    <col min="2309" max="2309" width="12.5" style="353" customWidth="1"/>
    <col min="2310" max="2310" width="13.33203125" style="353" customWidth="1"/>
    <col min="2311" max="2312" width="12.5" style="353" customWidth="1"/>
    <col min="2313" max="2313" width="20.6640625" style="353" customWidth="1"/>
    <col min="2314" max="2314" width="11.33203125" style="353" customWidth="1"/>
    <col min="2315" max="2315" width="14.83203125" style="353" customWidth="1"/>
    <col min="2316" max="2316" width="12.83203125" style="353" customWidth="1"/>
    <col min="2317" max="2317" width="15.1640625" style="353" customWidth="1"/>
    <col min="2318" max="2319" width="9.33203125" style="353"/>
    <col min="2320" max="2320" width="9" style="353" customWidth="1"/>
    <col min="2321" max="2560" width="9.33203125" style="353"/>
    <col min="2561" max="2561" width="2.83203125" style="353" customWidth="1"/>
    <col min="2562" max="2562" width="52.5" style="353" customWidth="1"/>
    <col min="2563" max="2563" width="6.1640625" style="353" customWidth="1"/>
    <col min="2564" max="2564" width="5.5" style="353" customWidth="1"/>
    <col min="2565" max="2565" width="12.5" style="353" customWidth="1"/>
    <col min="2566" max="2566" width="13.33203125" style="353" customWidth="1"/>
    <col min="2567" max="2568" width="12.5" style="353" customWidth="1"/>
    <col min="2569" max="2569" width="20.6640625" style="353" customWidth="1"/>
    <col min="2570" max="2570" width="11.33203125" style="353" customWidth="1"/>
    <col min="2571" max="2571" width="14.83203125" style="353" customWidth="1"/>
    <col min="2572" max="2572" width="12.83203125" style="353" customWidth="1"/>
    <col min="2573" max="2573" width="15.1640625" style="353" customWidth="1"/>
    <col min="2574" max="2575" width="9.33203125" style="353"/>
    <col min="2576" max="2576" width="9" style="353" customWidth="1"/>
    <col min="2577" max="2816" width="9.33203125" style="353"/>
    <col min="2817" max="2817" width="2.83203125" style="353" customWidth="1"/>
    <col min="2818" max="2818" width="52.5" style="353" customWidth="1"/>
    <col min="2819" max="2819" width="6.1640625" style="353" customWidth="1"/>
    <col min="2820" max="2820" width="5.5" style="353" customWidth="1"/>
    <col min="2821" max="2821" width="12.5" style="353" customWidth="1"/>
    <col min="2822" max="2822" width="13.33203125" style="353" customWidth="1"/>
    <col min="2823" max="2824" width="12.5" style="353" customWidth="1"/>
    <col min="2825" max="2825" width="20.6640625" style="353" customWidth="1"/>
    <col min="2826" max="2826" width="11.33203125" style="353" customWidth="1"/>
    <col min="2827" max="2827" width="14.83203125" style="353" customWidth="1"/>
    <col min="2828" max="2828" width="12.83203125" style="353" customWidth="1"/>
    <col min="2829" max="2829" width="15.1640625" style="353" customWidth="1"/>
    <col min="2830" max="2831" width="9.33203125" style="353"/>
    <col min="2832" max="2832" width="9" style="353" customWidth="1"/>
    <col min="2833" max="3072" width="9.33203125" style="353"/>
    <col min="3073" max="3073" width="2.83203125" style="353" customWidth="1"/>
    <col min="3074" max="3074" width="52.5" style="353" customWidth="1"/>
    <col min="3075" max="3075" width="6.1640625" style="353" customWidth="1"/>
    <col min="3076" max="3076" width="5.5" style="353" customWidth="1"/>
    <col min="3077" max="3077" width="12.5" style="353" customWidth="1"/>
    <col min="3078" max="3078" width="13.33203125" style="353" customWidth="1"/>
    <col min="3079" max="3080" width="12.5" style="353" customWidth="1"/>
    <col min="3081" max="3081" width="20.6640625" style="353" customWidth="1"/>
    <col min="3082" max="3082" width="11.33203125" style="353" customWidth="1"/>
    <col min="3083" max="3083" width="14.83203125" style="353" customWidth="1"/>
    <col min="3084" max="3084" width="12.83203125" style="353" customWidth="1"/>
    <col min="3085" max="3085" width="15.1640625" style="353" customWidth="1"/>
    <col min="3086" max="3087" width="9.33203125" style="353"/>
    <col min="3088" max="3088" width="9" style="353" customWidth="1"/>
    <col min="3089" max="3328" width="9.33203125" style="353"/>
    <col min="3329" max="3329" width="2.83203125" style="353" customWidth="1"/>
    <col min="3330" max="3330" width="52.5" style="353" customWidth="1"/>
    <col min="3331" max="3331" width="6.1640625" style="353" customWidth="1"/>
    <col min="3332" max="3332" width="5.5" style="353" customWidth="1"/>
    <col min="3333" max="3333" width="12.5" style="353" customWidth="1"/>
    <col min="3334" max="3334" width="13.33203125" style="353" customWidth="1"/>
    <col min="3335" max="3336" width="12.5" style="353" customWidth="1"/>
    <col min="3337" max="3337" width="20.6640625" style="353" customWidth="1"/>
    <col min="3338" max="3338" width="11.33203125" style="353" customWidth="1"/>
    <col min="3339" max="3339" width="14.83203125" style="353" customWidth="1"/>
    <col min="3340" max="3340" width="12.83203125" style="353" customWidth="1"/>
    <col min="3341" max="3341" width="15.1640625" style="353" customWidth="1"/>
    <col min="3342" max="3343" width="9.33203125" style="353"/>
    <col min="3344" max="3344" width="9" style="353" customWidth="1"/>
    <col min="3345" max="3584" width="9.33203125" style="353"/>
    <col min="3585" max="3585" width="2.83203125" style="353" customWidth="1"/>
    <col min="3586" max="3586" width="52.5" style="353" customWidth="1"/>
    <col min="3587" max="3587" width="6.1640625" style="353" customWidth="1"/>
    <col min="3588" max="3588" width="5.5" style="353" customWidth="1"/>
    <col min="3589" max="3589" width="12.5" style="353" customWidth="1"/>
    <col min="3590" max="3590" width="13.33203125" style="353" customWidth="1"/>
    <col min="3591" max="3592" width="12.5" style="353" customWidth="1"/>
    <col min="3593" max="3593" width="20.6640625" style="353" customWidth="1"/>
    <col min="3594" max="3594" width="11.33203125" style="353" customWidth="1"/>
    <col min="3595" max="3595" width="14.83203125" style="353" customWidth="1"/>
    <col min="3596" max="3596" width="12.83203125" style="353" customWidth="1"/>
    <col min="3597" max="3597" width="15.1640625" style="353" customWidth="1"/>
    <col min="3598" max="3599" width="9.33203125" style="353"/>
    <col min="3600" max="3600" width="9" style="353" customWidth="1"/>
    <col min="3601" max="3840" width="9.33203125" style="353"/>
    <col min="3841" max="3841" width="2.83203125" style="353" customWidth="1"/>
    <col min="3842" max="3842" width="52.5" style="353" customWidth="1"/>
    <col min="3843" max="3843" width="6.1640625" style="353" customWidth="1"/>
    <col min="3844" max="3844" width="5.5" style="353" customWidth="1"/>
    <col min="3845" max="3845" width="12.5" style="353" customWidth="1"/>
    <col min="3846" max="3846" width="13.33203125" style="353" customWidth="1"/>
    <col min="3847" max="3848" width="12.5" style="353" customWidth="1"/>
    <col min="3849" max="3849" width="20.6640625" style="353" customWidth="1"/>
    <col min="3850" max="3850" width="11.33203125" style="353" customWidth="1"/>
    <col min="3851" max="3851" width="14.83203125" style="353" customWidth="1"/>
    <col min="3852" max="3852" width="12.83203125" style="353" customWidth="1"/>
    <col min="3853" max="3853" width="15.1640625" style="353" customWidth="1"/>
    <col min="3854" max="3855" width="9.33203125" style="353"/>
    <col min="3856" max="3856" width="9" style="353" customWidth="1"/>
    <col min="3857" max="4096" width="9.33203125" style="353"/>
    <col min="4097" max="4097" width="2.83203125" style="353" customWidth="1"/>
    <col min="4098" max="4098" width="52.5" style="353" customWidth="1"/>
    <col min="4099" max="4099" width="6.1640625" style="353" customWidth="1"/>
    <col min="4100" max="4100" width="5.5" style="353" customWidth="1"/>
    <col min="4101" max="4101" width="12.5" style="353" customWidth="1"/>
    <col min="4102" max="4102" width="13.33203125" style="353" customWidth="1"/>
    <col min="4103" max="4104" width="12.5" style="353" customWidth="1"/>
    <col min="4105" max="4105" width="20.6640625" style="353" customWidth="1"/>
    <col min="4106" max="4106" width="11.33203125" style="353" customWidth="1"/>
    <col min="4107" max="4107" width="14.83203125" style="353" customWidth="1"/>
    <col min="4108" max="4108" width="12.83203125" style="353" customWidth="1"/>
    <col min="4109" max="4109" width="15.1640625" style="353" customWidth="1"/>
    <col min="4110" max="4111" width="9.33203125" style="353"/>
    <col min="4112" max="4112" width="9" style="353" customWidth="1"/>
    <col min="4113" max="4352" width="9.33203125" style="353"/>
    <col min="4353" max="4353" width="2.83203125" style="353" customWidth="1"/>
    <col min="4354" max="4354" width="52.5" style="353" customWidth="1"/>
    <col min="4355" max="4355" width="6.1640625" style="353" customWidth="1"/>
    <col min="4356" max="4356" width="5.5" style="353" customWidth="1"/>
    <col min="4357" max="4357" width="12.5" style="353" customWidth="1"/>
    <col min="4358" max="4358" width="13.33203125" style="353" customWidth="1"/>
    <col min="4359" max="4360" width="12.5" style="353" customWidth="1"/>
    <col min="4361" max="4361" width="20.6640625" style="353" customWidth="1"/>
    <col min="4362" max="4362" width="11.33203125" style="353" customWidth="1"/>
    <col min="4363" max="4363" width="14.83203125" style="353" customWidth="1"/>
    <col min="4364" max="4364" width="12.83203125" style="353" customWidth="1"/>
    <col min="4365" max="4365" width="15.1640625" style="353" customWidth="1"/>
    <col min="4366" max="4367" width="9.33203125" style="353"/>
    <col min="4368" max="4368" width="9" style="353" customWidth="1"/>
    <col min="4369" max="4608" width="9.33203125" style="353"/>
    <col min="4609" max="4609" width="2.83203125" style="353" customWidth="1"/>
    <col min="4610" max="4610" width="52.5" style="353" customWidth="1"/>
    <col min="4611" max="4611" width="6.1640625" style="353" customWidth="1"/>
    <col min="4612" max="4612" width="5.5" style="353" customWidth="1"/>
    <col min="4613" max="4613" width="12.5" style="353" customWidth="1"/>
    <col min="4614" max="4614" width="13.33203125" style="353" customWidth="1"/>
    <col min="4615" max="4616" width="12.5" style="353" customWidth="1"/>
    <col min="4617" max="4617" width="20.6640625" style="353" customWidth="1"/>
    <col min="4618" max="4618" width="11.33203125" style="353" customWidth="1"/>
    <col min="4619" max="4619" width="14.83203125" style="353" customWidth="1"/>
    <col min="4620" max="4620" width="12.83203125" style="353" customWidth="1"/>
    <col min="4621" max="4621" width="15.1640625" style="353" customWidth="1"/>
    <col min="4622" max="4623" width="9.33203125" style="353"/>
    <col min="4624" max="4624" width="9" style="353" customWidth="1"/>
    <col min="4625" max="4864" width="9.33203125" style="353"/>
    <col min="4865" max="4865" width="2.83203125" style="353" customWidth="1"/>
    <col min="4866" max="4866" width="52.5" style="353" customWidth="1"/>
    <col min="4867" max="4867" width="6.1640625" style="353" customWidth="1"/>
    <col min="4868" max="4868" width="5.5" style="353" customWidth="1"/>
    <col min="4869" max="4869" width="12.5" style="353" customWidth="1"/>
    <col min="4870" max="4870" width="13.33203125" style="353" customWidth="1"/>
    <col min="4871" max="4872" width="12.5" style="353" customWidth="1"/>
    <col min="4873" max="4873" width="20.6640625" style="353" customWidth="1"/>
    <col min="4874" max="4874" width="11.33203125" style="353" customWidth="1"/>
    <col min="4875" max="4875" width="14.83203125" style="353" customWidth="1"/>
    <col min="4876" max="4876" width="12.83203125" style="353" customWidth="1"/>
    <col min="4877" max="4877" width="15.1640625" style="353" customWidth="1"/>
    <col min="4878" max="4879" width="9.33203125" style="353"/>
    <col min="4880" max="4880" width="9" style="353" customWidth="1"/>
    <col min="4881" max="5120" width="9.33203125" style="353"/>
    <col min="5121" max="5121" width="2.83203125" style="353" customWidth="1"/>
    <col min="5122" max="5122" width="52.5" style="353" customWidth="1"/>
    <col min="5123" max="5123" width="6.1640625" style="353" customWidth="1"/>
    <col min="5124" max="5124" width="5.5" style="353" customWidth="1"/>
    <col min="5125" max="5125" width="12.5" style="353" customWidth="1"/>
    <col min="5126" max="5126" width="13.33203125" style="353" customWidth="1"/>
    <col min="5127" max="5128" width="12.5" style="353" customWidth="1"/>
    <col min="5129" max="5129" width="20.6640625" style="353" customWidth="1"/>
    <col min="5130" max="5130" width="11.33203125" style="353" customWidth="1"/>
    <col min="5131" max="5131" width="14.83203125" style="353" customWidth="1"/>
    <col min="5132" max="5132" width="12.83203125" style="353" customWidth="1"/>
    <col min="5133" max="5133" width="15.1640625" style="353" customWidth="1"/>
    <col min="5134" max="5135" width="9.33203125" style="353"/>
    <col min="5136" max="5136" width="9" style="353" customWidth="1"/>
    <col min="5137" max="5376" width="9.33203125" style="353"/>
    <col min="5377" max="5377" width="2.83203125" style="353" customWidth="1"/>
    <col min="5378" max="5378" width="52.5" style="353" customWidth="1"/>
    <col min="5379" max="5379" width="6.1640625" style="353" customWidth="1"/>
    <col min="5380" max="5380" width="5.5" style="353" customWidth="1"/>
    <col min="5381" max="5381" width="12.5" style="353" customWidth="1"/>
    <col min="5382" max="5382" width="13.33203125" style="353" customWidth="1"/>
    <col min="5383" max="5384" width="12.5" style="353" customWidth="1"/>
    <col min="5385" max="5385" width="20.6640625" style="353" customWidth="1"/>
    <col min="5386" max="5386" width="11.33203125" style="353" customWidth="1"/>
    <col min="5387" max="5387" width="14.83203125" style="353" customWidth="1"/>
    <col min="5388" max="5388" width="12.83203125" style="353" customWidth="1"/>
    <col min="5389" max="5389" width="15.1640625" style="353" customWidth="1"/>
    <col min="5390" max="5391" width="9.33203125" style="353"/>
    <col min="5392" max="5392" width="9" style="353" customWidth="1"/>
    <col min="5393" max="5632" width="9.33203125" style="353"/>
    <col min="5633" max="5633" width="2.83203125" style="353" customWidth="1"/>
    <col min="5634" max="5634" width="52.5" style="353" customWidth="1"/>
    <col min="5635" max="5635" width="6.1640625" style="353" customWidth="1"/>
    <col min="5636" max="5636" width="5.5" style="353" customWidth="1"/>
    <col min="5637" max="5637" width="12.5" style="353" customWidth="1"/>
    <col min="5638" max="5638" width="13.33203125" style="353" customWidth="1"/>
    <col min="5639" max="5640" width="12.5" style="353" customWidth="1"/>
    <col min="5641" max="5641" width="20.6640625" style="353" customWidth="1"/>
    <col min="5642" max="5642" width="11.33203125" style="353" customWidth="1"/>
    <col min="5643" max="5643" width="14.83203125" style="353" customWidth="1"/>
    <col min="5644" max="5644" width="12.83203125" style="353" customWidth="1"/>
    <col min="5645" max="5645" width="15.1640625" style="353" customWidth="1"/>
    <col min="5646" max="5647" width="9.33203125" style="353"/>
    <col min="5648" max="5648" width="9" style="353" customWidth="1"/>
    <col min="5649" max="5888" width="9.33203125" style="353"/>
    <col min="5889" max="5889" width="2.83203125" style="353" customWidth="1"/>
    <col min="5890" max="5890" width="52.5" style="353" customWidth="1"/>
    <col min="5891" max="5891" width="6.1640625" style="353" customWidth="1"/>
    <col min="5892" max="5892" width="5.5" style="353" customWidth="1"/>
    <col min="5893" max="5893" width="12.5" style="353" customWidth="1"/>
    <col min="5894" max="5894" width="13.33203125" style="353" customWidth="1"/>
    <col min="5895" max="5896" width="12.5" style="353" customWidth="1"/>
    <col min="5897" max="5897" width="20.6640625" style="353" customWidth="1"/>
    <col min="5898" max="5898" width="11.33203125" style="353" customWidth="1"/>
    <col min="5899" max="5899" width="14.83203125" style="353" customWidth="1"/>
    <col min="5900" max="5900" width="12.83203125" style="353" customWidth="1"/>
    <col min="5901" max="5901" width="15.1640625" style="353" customWidth="1"/>
    <col min="5902" max="5903" width="9.33203125" style="353"/>
    <col min="5904" max="5904" width="9" style="353" customWidth="1"/>
    <col min="5905" max="6144" width="9.33203125" style="353"/>
    <col min="6145" max="6145" width="2.83203125" style="353" customWidth="1"/>
    <col min="6146" max="6146" width="52.5" style="353" customWidth="1"/>
    <col min="6147" max="6147" width="6.1640625" style="353" customWidth="1"/>
    <col min="6148" max="6148" width="5.5" style="353" customWidth="1"/>
    <col min="6149" max="6149" width="12.5" style="353" customWidth="1"/>
    <col min="6150" max="6150" width="13.33203125" style="353" customWidth="1"/>
    <col min="6151" max="6152" width="12.5" style="353" customWidth="1"/>
    <col min="6153" max="6153" width="20.6640625" style="353" customWidth="1"/>
    <col min="6154" max="6154" width="11.33203125" style="353" customWidth="1"/>
    <col min="6155" max="6155" width="14.83203125" style="353" customWidth="1"/>
    <col min="6156" max="6156" width="12.83203125" style="353" customWidth="1"/>
    <col min="6157" max="6157" width="15.1640625" style="353" customWidth="1"/>
    <col min="6158" max="6159" width="9.33203125" style="353"/>
    <col min="6160" max="6160" width="9" style="353" customWidth="1"/>
    <col min="6161" max="6400" width="9.33203125" style="353"/>
    <col min="6401" max="6401" width="2.83203125" style="353" customWidth="1"/>
    <col min="6402" max="6402" width="52.5" style="353" customWidth="1"/>
    <col min="6403" max="6403" width="6.1640625" style="353" customWidth="1"/>
    <col min="6404" max="6404" width="5.5" style="353" customWidth="1"/>
    <col min="6405" max="6405" width="12.5" style="353" customWidth="1"/>
    <col min="6406" max="6406" width="13.33203125" style="353" customWidth="1"/>
    <col min="6407" max="6408" width="12.5" style="353" customWidth="1"/>
    <col min="6409" max="6409" width="20.6640625" style="353" customWidth="1"/>
    <col min="6410" max="6410" width="11.33203125" style="353" customWidth="1"/>
    <col min="6411" max="6411" width="14.83203125" style="353" customWidth="1"/>
    <col min="6412" max="6412" width="12.83203125" style="353" customWidth="1"/>
    <col min="6413" max="6413" width="15.1640625" style="353" customWidth="1"/>
    <col min="6414" max="6415" width="9.33203125" style="353"/>
    <col min="6416" max="6416" width="9" style="353" customWidth="1"/>
    <col min="6417" max="6656" width="9.33203125" style="353"/>
    <col min="6657" max="6657" width="2.83203125" style="353" customWidth="1"/>
    <col min="6658" max="6658" width="52.5" style="353" customWidth="1"/>
    <col min="6659" max="6659" width="6.1640625" style="353" customWidth="1"/>
    <col min="6660" max="6660" width="5.5" style="353" customWidth="1"/>
    <col min="6661" max="6661" width="12.5" style="353" customWidth="1"/>
    <col min="6662" max="6662" width="13.33203125" style="353" customWidth="1"/>
    <col min="6663" max="6664" width="12.5" style="353" customWidth="1"/>
    <col min="6665" max="6665" width="20.6640625" style="353" customWidth="1"/>
    <col min="6666" max="6666" width="11.33203125" style="353" customWidth="1"/>
    <col min="6667" max="6667" width="14.83203125" style="353" customWidth="1"/>
    <col min="6668" max="6668" width="12.83203125" style="353" customWidth="1"/>
    <col min="6669" max="6669" width="15.1640625" style="353" customWidth="1"/>
    <col min="6670" max="6671" width="9.33203125" style="353"/>
    <col min="6672" max="6672" width="9" style="353" customWidth="1"/>
    <col min="6673" max="6912" width="9.33203125" style="353"/>
    <col min="6913" max="6913" width="2.83203125" style="353" customWidth="1"/>
    <col min="6914" max="6914" width="52.5" style="353" customWidth="1"/>
    <col min="6915" max="6915" width="6.1640625" style="353" customWidth="1"/>
    <col min="6916" max="6916" width="5.5" style="353" customWidth="1"/>
    <col min="6917" max="6917" width="12.5" style="353" customWidth="1"/>
    <col min="6918" max="6918" width="13.33203125" style="353" customWidth="1"/>
    <col min="6919" max="6920" width="12.5" style="353" customWidth="1"/>
    <col min="6921" max="6921" width="20.6640625" style="353" customWidth="1"/>
    <col min="6922" max="6922" width="11.33203125" style="353" customWidth="1"/>
    <col min="6923" max="6923" width="14.83203125" style="353" customWidth="1"/>
    <col min="6924" max="6924" width="12.83203125" style="353" customWidth="1"/>
    <col min="6925" max="6925" width="15.1640625" style="353" customWidth="1"/>
    <col min="6926" max="6927" width="9.33203125" style="353"/>
    <col min="6928" max="6928" width="9" style="353" customWidth="1"/>
    <col min="6929" max="7168" width="9.33203125" style="353"/>
    <col min="7169" max="7169" width="2.83203125" style="353" customWidth="1"/>
    <col min="7170" max="7170" width="52.5" style="353" customWidth="1"/>
    <col min="7171" max="7171" width="6.1640625" style="353" customWidth="1"/>
    <col min="7172" max="7172" width="5.5" style="353" customWidth="1"/>
    <col min="7173" max="7173" width="12.5" style="353" customWidth="1"/>
    <col min="7174" max="7174" width="13.33203125" style="353" customWidth="1"/>
    <col min="7175" max="7176" width="12.5" style="353" customWidth="1"/>
    <col min="7177" max="7177" width="20.6640625" style="353" customWidth="1"/>
    <col min="7178" max="7178" width="11.33203125" style="353" customWidth="1"/>
    <col min="7179" max="7179" width="14.83203125" style="353" customWidth="1"/>
    <col min="7180" max="7180" width="12.83203125" style="353" customWidth="1"/>
    <col min="7181" max="7181" width="15.1640625" style="353" customWidth="1"/>
    <col min="7182" max="7183" width="9.33203125" style="353"/>
    <col min="7184" max="7184" width="9" style="353" customWidth="1"/>
    <col min="7185" max="7424" width="9.33203125" style="353"/>
    <col min="7425" max="7425" width="2.83203125" style="353" customWidth="1"/>
    <col min="7426" max="7426" width="52.5" style="353" customWidth="1"/>
    <col min="7427" max="7427" width="6.1640625" style="353" customWidth="1"/>
    <col min="7428" max="7428" width="5.5" style="353" customWidth="1"/>
    <col min="7429" max="7429" width="12.5" style="353" customWidth="1"/>
    <col min="7430" max="7430" width="13.33203125" style="353" customWidth="1"/>
    <col min="7431" max="7432" width="12.5" style="353" customWidth="1"/>
    <col min="7433" max="7433" width="20.6640625" style="353" customWidth="1"/>
    <col min="7434" max="7434" width="11.33203125" style="353" customWidth="1"/>
    <col min="7435" max="7435" width="14.83203125" style="353" customWidth="1"/>
    <col min="7436" max="7436" width="12.83203125" style="353" customWidth="1"/>
    <col min="7437" max="7437" width="15.1640625" style="353" customWidth="1"/>
    <col min="7438" max="7439" width="9.33203125" style="353"/>
    <col min="7440" max="7440" width="9" style="353" customWidth="1"/>
    <col min="7441" max="7680" width="9.33203125" style="353"/>
    <col min="7681" max="7681" width="2.83203125" style="353" customWidth="1"/>
    <col min="7682" max="7682" width="52.5" style="353" customWidth="1"/>
    <col min="7683" max="7683" width="6.1640625" style="353" customWidth="1"/>
    <col min="7684" max="7684" width="5.5" style="353" customWidth="1"/>
    <col min="7685" max="7685" width="12.5" style="353" customWidth="1"/>
    <col min="7686" max="7686" width="13.33203125" style="353" customWidth="1"/>
    <col min="7687" max="7688" width="12.5" style="353" customWidth="1"/>
    <col min="7689" max="7689" width="20.6640625" style="353" customWidth="1"/>
    <col min="7690" max="7690" width="11.33203125" style="353" customWidth="1"/>
    <col min="7691" max="7691" width="14.83203125" style="353" customWidth="1"/>
    <col min="7692" max="7692" width="12.83203125" style="353" customWidth="1"/>
    <col min="7693" max="7693" width="15.1640625" style="353" customWidth="1"/>
    <col min="7694" max="7695" width="9.33203125" style="353"/>
    <col min="7696" max="7696" width="9" style="353" customWidth="1"/>
    <col min="7697" max="7936" width="9.33203125" style="353"/>
    <col min="7937" max="7937" width="2.83203125" style="353" customWidth="1"/>
    <col min="7938" max="7938" width="52.5" style="353" customWidth="1"/>
    <col min="7939" max="7939" width="6.1640625" style="353" customWidth="1"/>
    <col min="7940" max="7940" width="5.5" style="353" customWidth="1"/>
    <col min="7941" max="7941" width="12.5" style="353" customWidth="1"/>
    <col min="7942" max="7942" width="13.33203125" style="353" customWidth="1"/>
    <col min="7943" max="7944" width="12.5" style="353" customWidth="1"/>
    <col min="7945" max="7945" width="20.6640625" style="353" customWidth="1"/>
    <col min="7946" max="7946" width="11.33203125" style="353" customWidth="1"/>
    <col min="7947" max="7947" width="14.83203125" style="353" customWidth="1"/>
    <col min="7948" max="7948" width="12.83203125" style="353" customWidth="1"/>
    <col min="7949" max="7949" width="15.1640625" style="353" customWidth="1"/>
    <col min="7950" max="7951" width="9.33203125" style="353"/>
    <col min="7952" max="7952" width="9" style="353" customWidth="1"/>
    <col min="7953" max="8192" width="9.33203125" style="353"/>
    <col min="8193" max="8193" width="2.83203125" style="353" customWidth="1"/>
    <col min="8194" max="8194" width="52.5" style="353" customWidth="1"/>
    <col min="8195" max="8195" width="6.1640625" style="353" customWidth="1"/>
    <col min="8196" max="8196" width="5.5" style="353" customWidth="1"/>
    <col min="8197" max="8197" width="12.5" style="353" customWidth="1"/>
    <col min="8198" max="8198" width="13.33203125" style="353" customWidth="1"/>
    <col min="8199" max="8200" width="12.5" style="353" customWidth="1"/>
    <col min="8201" max="8201" width="20.6640625" style="353" customWidth="1"/>
    <col min="8202" max="8202" width="11.33203125" style="353" customWidth="1"/>
    <col min="8203" max="8203" width="14.83203125" style="353" customWidth="1"/>
    <col min="8204" max="8204" width="12.83203125" style="353" customWidth="1"/>
    <col min="8205" max="8205" width="15.1640625" style="353" customWidth="1"/>
    <col min="8206" max="8207" width="9.33203125" style="353"/>
    <col min="8208" max="8208" width="9" style="353" customWidth="1"/>
    <col min="8209" max="8448" width="9.33203125" style="353"/>
    <col min="8449" max="8449" width="2.83203125" style="353" customWidth="1"/>
    <col min="8450" max="8450" width="52.5" style="353" customWidth="1"/>
    <col min="8451" max="8451" width="6.1640625" style="353" customWidth="1"/>
    <col min="8452" max="8452" width="5.5" style="353" customWidth="1"/>
    <col min="8453" max="8453" width="12.5" style="353" customWidth="1"/>
    <col min="8454" max="8454" width="13.33203125" style="353" customWidth="1"/>
    <col min="8455" max="8456" width="12.5" style="353" customWidth="1"/>
    <col min="8457" max="8457" width="20.6640625" style="353" customWidth="1"/>
    <col min="8458" max="8458" width="11.33203125" style="353" customWidth="1"/>
    <col min="8459" max="8459" width="14.83203125" style="353" customWidth="1"/>
    <col min="8460" max="8460" width="12.83203125" style="353" customWidth="1"/>
    <col min="8461" max="8461" width="15.1640625" style="353" customWidth="1"/>
    <col min="8462" max="8463" width="9.33203125" style="353"/>
    <col min="8464" max="8464" width="9" style="353" customWidth="1"/>
    <col min="8465" max="8704" width="9.33203125" style="353"/>
    <col min="8705" max="8705" width="2.83203125" style="353" customWidth="1"/>
    <col min="8706" max="8706" width="52.5" style="353" customWidth="1"/>
    <col min="8707" max="8707" width="6.1640625" style="353" customWidth="1"/>
    <col min="8708" max="8708" width="5.5" style="353" customWidth="1"/>
    <col min="8709" max="8709" width="12.5" style="353" customWidth="1"/>
    <col min="8710" max="8710" width="13.33203125" style="353" customWidth="1"/>
    <col min="8711" max="8712" width="12.5" style="353" customWidth="1"/>
    <col min="8713" max="8713" width="20.6640625" style="353" customWidth="1"/>
    <col min="8714" max="8714" width="11.33203125" style="353" customWidth="1"/>
    <col min="8715" max="8715" width="14.83203125" style="353" customWidth="1"/>
    <col min="8716" max="8716" width="12.83203125" style="353" customWidth="1"/>
    <col min="8717" max="8717" width="15.1640625" style="353" customWidth="1"/>
    <col min="8718" max="8719" width="9.33203125" style="353"/>
    <col min="8720" max="8720" width="9" style="353" customWidth="1"/>
    <col min="8721" max="8960" width="9.33203125" style="353"/>
    <col min="8961" max="8961" width="2.83203125" style="353" customWidth="1"/>
    <col min="8962" max="8962" width="52.5" style="353" customWidth="1"/>
    <col min="8963" max="8963" width="6.1640625" style="353" customWidth="1"/>
    <col min="8964" max="8964" width="5.5" style="353" customWidth="1"/>
    <col min="8965" max="8965" width="12.5" style="353" customWidth="1"/>
    <col min="8966" max="8966" width="13.33203125" style="353" customWidth="1"/>
    <col min="8967" max="8968" width="12.5" style="353" customWidth="1"/>
    <col min="8969" max="8969" width="20.6640625" style="353" customWidth="1"/>
    <col min="8970" max="8970" width="11.33203125" style="353" customWidth="1"/>
    <col min="8971" max="8971" width="14.83203125" style="353" customWidth="1"/>
    <col min="8972" max="8972" width="12.83203125" style="353" customWidth="1"/>
    <col min="8973" max="8973" width="15.1640625" style="353" customWidth="1"/>
    <col min="8974" max="8975" width="9.33203125" style="353"/>
    <col min="8976" max="8976" width="9" style="353" customWidth="1"/>
    <col min="8977" max="9216" width="9.33203125" style="353"/>
    <col min="9217" max="9217" width="2.83203125" style="353" customWidth="1"/>
    <col min="9218" max="9218" width="52.5" style="353" customWidth="1"/>
    <col min="9219" max="9219" width="6.1640625" style="353" customWidth="1"/>
    <col min="9220" max="9220" width="5.5" style="353" customWidth="1"/>
    <col min="9221" max="9221" width="12.5" style="353" customWidth="1"/>
    <col min="9222" max="9222" width="13.33203125" style="353" customWidth="1"/>
    <col min="9223" max="9224" width="12.5" style="353" customWidth="1"/>
    <col min="9225" max="9225" width="20.6640625" style="353" customWidth="1"/>
    <col min="9226" max="9226" width="11.33203125" style="353" customWidth="1"/>
    <col min="9227" max="9227" width="14.83203125" style="353" customWidth="1"/>
    <col min="9228" max="9228" width="12.83203125" style="353" customWidth="1"/>
    <col min="9229" max="9229" width="15.1640625" style="353" customWidth="1"/>
    <col min="9230" max="9231" width="9.33203125" style="353"/>
    <col min="9232" max="9232" width="9" style="353" customWidth="1"/>
    <col min="9233" max="9472" width="9.33203125" style="353"/>
    <col min="9473" max="9473" width="2.83203125" style="353" customWidth="1"/>
    <col min="9474" max="9474" width="52.5" style="353" customWidth="1"/>
    <col min="9475" max="9475" width="6.1640625" style="353" customWidth="1"/>
    <col min="9476" max="9476" width="5.5" style="353" customWidth="1"/>
    <col min="9477" max="9477" width="12.5" style="353" customWidth="1"/>
    <col min="9478" max="9478" width="13.33203125" style="353" customWidth="1"/>
    <col min="9479" max="9480" width="12.5" style="353" customWidth="1"/>
    <col min="9481" max="9481" width="20.6640625" style="353" customWidth="1"/>
    <col min="9482" max="9482" width="11.33203125" style="353" customWidth="1"/>
    <col min="9483" max="9483" width="14.83203125" style="353" customWidth="1"/>
    <col min="9484" max="9484" width="12.83203125" style="353" customWidth="1"/>
    <col min="9485" max="9485" width="15.1640625" style="353" customWidth="1"/>
    <col min="9486" max="9487" width="9.33203125" style="353"/>
    <col min="9488" max="9488" width="9" style="353" customWidth="1"/>
    <col min="9489" max="9728" width="9.33203125" style="353"/>
    <col min="9729" max="9729" width="2.83203125" style="353" customWidth="1"/>
    <col min="9730" max="9730" width="52.5" style="353" customWidth="1"/>
    <col min="9731" max="9731" width="6.1640625" style="353" customWidth="1"/>
    <col min="9732" max="9732" width="5.5" style="353" customWidth="1"/>
    <col min="9733" max="9733" width="12.5" style="353" customWidth="1"/>
    <col min="9734" max="9734" width="13.33203125" style="353" customWidth="1"/>
    <col min="9735" max="9736" width="12.5" style="353" customWidth="1"/>
    <col min="9737" max="9737" width="20.6640625" style="353" customWidth="1"/>
    <col min="9738" max="9738" width="11.33203125" style="353" customWidth="1"/>
    <col min="9739" max="9739" width="14.83203125" style="353" customWidth="1"/>
    <col min="9740" max="9740" width="12.83203125" style="353" customWidth="1"/>
    <col min="9741" max="9741" width="15.1640625" style="353" customWidth="1"/>
    <col min="9742" max="9743" width="9.33203125" style="353"/>
    <col min="9744" max="9744" width="9" style="353" customWidth="1"/>
    <col min="9745" max="9984" width="9.33203125" style="353"/>
    <col min="9985" max="9985" width="2.83203125" style="353" customWidth="1"/>
    <col min="9986" max="9986" width="52.5" style="353" customWidth="1"/>
    <col min="9987" max="9987" width="6.1640625" style="353" customWidth="1"/>
    <col min="9988" max="9988" width="5.5" style="353" customWidth="1"/>
    <col min="9989" max="9989" width="12.5" style="353" customWidth="1"/>
    <col min="9990" max="9990" width="13.33203125" style="353" customWidth="1"/>
    <col min="9991" max="9992" width="12.5" style="353" customWidth="1"/>
    <col min="9993" max="9993" width="20.6640625" style="353" customWidth="1"/>
    <col min="9994" max="9994" width="11.33203125" style="353" customWidth="1"/>
    <col min="9995" max="9995" width="14.83203125" style="353" customWidth="1"/>
    <col min="9996" max="9996" width="12.83203125" style="353" customWidth="1"/>
    <col min="9997" max="9997" width="15.1640625" style="353" customWidth="1"/>
    <col min="9998" max="9999" width="9.33203125" style="353"/>
    <col min="10000" max="10000" width="9" style="353" customWidth="1"/>
    <col min="10001" max="10240" width="9.33203125" style="353"/>
    <col min="10241" max="10241" width="2.83203125" style="353" customWidth="1"/>
    <col min="10242" max="10242" width="52.5" style="353" customWidth="1"/>
    <col min="10243" max="10243" width="6.1640625" style="353" customWidth="1"/>
    <col min="10244" max="10244" width="5.5" style="353" customWidth="1"/>
    <col min="10245" max="10245" width="12.5" style="353" customWidth="1"/>
    <col min="10246" max="10246" width="13.33203125" style="353" customWidth="1"/>
    <col min="10247" max="10248" width="12.5" style="353" customWidth="1"/>
    <col min="10249" max="10249" width="20.6640625" style="353" customWidth="1"/>
    <col min="10250" max="10250" width="11.33203125" style="353" customWidth="1"/>
    <col min="10251" max="10251" width="14.83203125" style="353" customWidth="1"/>
    <col min="10252" max="10252" width="12.83203125" style="353" customWidth="1"/>
    <col min="10253" max="10253" width="15.1640625" style="353" customWidth="1"/>
    <col min="10254" max="10255" width="9.33203125" style="353"/>
    <col min="10256" max="10256" width="9" style="353" customWidth="1"/>
    <col min="10257" max="10496" width="9.33203125" style="353"/>
    <col min="10497" max="10497" width="2.83203125" style="353" customWidth="1"/>
    <col min="10498" max="10498" width="52.5" style="353" customWidth="1"/>
    <col min="10499" max="10499" width="6.1640625" style="353" customWidth="1"/>
    <col min="10500" max="10500" width="5.5" style="353" customWidth="1"/>
    <col min="10501" max="10501" width="12.5" style="353" customWidth="1"/>
    <col min="10502" max="10502" width="13.33203125" style="353" customWidth="1"/>
    <col min="10503" max="10504" width="12.5" style="353" customWidth="1"/>
    <col min="10505" max="10505" width="20.6640625" style="353" customWidth="1"/>
    <col min="10506" max="10506" width="11.33203125" style="353" customWidth="1"/>
    <col min="10507" max="10507" width="14.83203125" style="353" customWidth="1"/>
    <col min="10508" max="10508" width="12.83203125" style="353" customWidth="1"/>
    <col min="10509" max="10509" width="15.1640625" style="353" customWidth="1"/>
    <col min="10510" max="10511" width="9.33203125" style="353"/>
    <col min="10512" max="10512" width="9" style="353" customWidth="1"/>
    <col min="10513" max="10752" width="9.33203125" style="353"/>
    <col min="10753" max="10753" width="2.83203125" style="353" customWidth="1"/>
    <col min="10754" max="10754" width="52.5" style="353" customWidth="1"/>
    <col min="10755" max="10755" width="6.1640625" style="353" customWidth="1"/>
    <col min="10756" max="10756" width="5.5" style="353" customWidth="1"/>
    <col min="10757" max="10757" width="12.5" style="353" customWidth="1"/>
    <col min="10758" max="10758" width="13.33203125" style="353" customWidth="1"/>
    <col min="10759" max="10760" width="12.5" style="353" customWidth="1"/>
    <col min="10761" max="10761" width="20.6640625" style="353" customWidth="1"/>
    <col min="10762" max="10762" width="11.33203125" style="353" customWidth="1"/>
    <col min="10763" max="10763" width="14.83203125" style="353" customWidth="1"/>
    <col min="10764" max="10764" width="12.83203125" style="353" customWidth="1"/>
    <col min="10765" max="10765" width="15.1640625" style="353" customWidth="1"/>
    <col min="10766" max="10767" width="9.33203125" style="353"/>
    <col min="10768" max="10768" width="9" style="353" customWidth="1"/>
    <col min="10769" max="11008" width="9.33203125" style="353"/>
    <col min="11009" max="11009" width="2.83203125" style="353" customWidth="1"/>
    <col min="11010" max="11010" width="52.5" style="353" customWidth="1"/>
    <col min="11011" max="11011" width="6.1640625" style="353" customWidth="1"/>
    <col min="11012" max="11012" width="5.5" style="353" customWidth="1"/>
    <col min="11013" max="11013" width="12.5" style="353" customWidth="1"/>
    <col min="11014" max="11014" width="13.33203125" style="353" customWidth="1"/>
    <col min="11015" max="11016" width="12.5" style="353" customWidth="1"/>
    <col min="11017" max="11017" width="20.6640625" style="353" customWidth="1"/>
    <col min="11018" max="11018" width="11.33203125" style="353" customWidth="1"/>
    <col min="11019" max="11019" width="14.83203125" style="353" customWidth="1"/>
    <col min="11020" max="11020" width="12.83203125" style="353" customWidth="1"/>
    <col min="11021" max="11021" width="15.1640625" style="353" customWidth="1"/>
    <col min="11022" max="11023" width="9.33203125" style="353"/>
    <col min="11024" max="11024" width="9" style="353" customWidth="1"/>
    <col min="11025" max="11264" width="9.33203125" style="353"/>
    <col min="11265" max="11265" width="2.83203125" style="353" customWidth="1"/>
    <col min="11266" max="11266" width="52.5" style="353" customWidth="1"/>
    <col min="11267" max="11267" width="6.1640625" style="353" customWidth="1"/>
    <col min="11268" max="11268" width="5.5" style="353" customWidth="1"/>
    <col min="11269" max="11269" width="12.5" style="353" customWidth="1"/>
    <col min="11270" max="11270" width="13.33203125" style="353" customWidth="1"/>
    <col min="11271" max="11272" width="12.5" style="353" customWidth="1"/>
    <col min="11273" max="11273" width="20.6640625" style="353" customWidth="1"/>
    <col min="11274" max="11274" width="11.33203125" style="353" customWidth="1"/>
    <col min="11275" max="11275" width="14.83203125" style="353" customWidth="1"/>
    <col min="11276" max="11276" width="12.83203125" style="353" customWidth="1"/>
    <col min="11277" max="11277" width="15.1640625" style="353" customWidth="1"/>
    <col min="11278" max="11279" width="9.33203125" style="353"/>
    <col min="11280" max="11280" width="9" style="353" customWidth="1"/>
    <col min="11281" max="11520" width="9.33203125" style="353"/>
    <col min="11521" max="11521" width="2.83203125" style="353" customWidth="1"/>
    <col min="11522" max="11522" width="52.5" style="353" customWidth="1"/>
    <col min="11523" max="11523" width="6.1640625" style="353" customWidth="1"/>
    <col min="11524" max="11524" width="5.5" style="353" customWidth="1"/>
    <col min="11525" max="11525" width="12.5" style="353" customWidth="1"/>
    <col min="11526" max="11526" width="13.33203125" style="353" customWidth="1"/>
    <col min="11527" max="11528" width="12.5" style="353" customWidth="1"/>
    <col min="11529" max="11529" width="20.6640625" style="353" customWidth="1"/>
    <col min="11530" max="11530" width="11.33203125" style="353" customWidth="1"/>
    <col min="11531" max="11531" width="14.83203125" style="353" customWidth="1"/>
    <col min="11532" max="11532" width="12.83203125" style="353" customWidth="1"/>
    <col min="11533" max="11533" width="15.1640625" style="353" customWidth="1"/>
    <col min="11534" max="11535" width="9.33203125" style="353"/>
    <col min="11536" max="11536" width="9" style="353" customWidth="1"/>
    <col min="11537" max="11776" width="9.33203125" style="353"/>
    <col min="11777" max="11777" width="2.83203125" style="353" customWidth="1"/>
    <col min="11778" max="11778" width="52.5" style="353" customWidth="1"/>
    <col min="11779" max="11779" width="6.1640625" style="353" customWidth="1"/>
    <col min="11780" max="11780" width="5.5" style="353" customWidth="1"/>
    <col min="11781" max="11781" width="12.5" style="353" customWidth="1"/>
    <col min="11782" max="11782" width="13.33203125" style="353" customWidth="1"/>
    <col min="11783" max="11784" width="12.5" style="353" customWidth="1"/>
    <col min="11785" max="11785" width="20.6640625" style="353" customWidth="1"/>
    <col min="11786" max="11786" width="11.33203125" style="353" customWidth="1"/>
    <col min="11787" max="11787" width="14.83203125" style="353" customWidth="1"/>
    <col min="11788" max="11788" width="12.83203125" style="353" customWidth="1"/>
    <col min="11789" max="11789" width="15.1640625" style="353" customWidth="1"/>
    <col min="11790" max="11791" width="9.33203125" style="353"/>
    <col min="11792" max="11792" width="9" style="353" customWidth="1"/>
    <col min="11793" max="12032" width="9.33203125" style="353"/>
    <col min="12033" max="12033" width="2.83203125" style="353" customWidth="1"/>
    <col min="12034" max="12034" width="52.5" style="353" customWidth="1"/>
    <col min="12035" max="12035" width="6.1640625" style="353" customWidth="1"/>
    <col min="12036" max="12036" width="5.5" style="353" customWidth="1"/>
    <col min="12037" max="12037" width="12.5" style="353" customWidth="1"/>
    <col min="12038" max="12038" width="13.33203125" style="353" customWidth="1"/>
    <col min="12039" max="12040" width="12.5" style="353" customWidth="1"/>
    <col min="12041" max="12041" width="20.6640625" style="353" customWidth="1"/>
    <col min="12042" max="12042" width="11.33203125" style="353" customWidth="1"/>
    <col min="12043" max="12043" width="14.83203125" style="353" customWidth="1"/>
    <col min="12044" max="12044" width="12.83203125" style="353" customWidth="1"/>
    <col min="12045" max="12045" width="15.1640625" style="353" customWidth="1"/>
    <col min="12046" max="12047" width="9.33203125" style="353"/>
    <col min="12048" max="12048" width="9" style="353" customWidth="1"/>
    <col min="12049" max="12288" width="9.33203125" style="353"/>
    <col min="12289" max="12289" width="2.83203125" style="353" customWidth="1"/>
    <col min="12290" max="12290" width="52.5" style="353" customWidth="1"/>
    <col min="12291" max="12291" width="6.1640625" style="353" customWidth="1"/>
    <col min="12292" max="12292" width="5.5" style="353" customWidth="1"/>
    <col min="12293" max="12293" width="12.5" style="353" customWidth="1"/>
    <col min="12294" max="12294" width="13.33203125" style="353" customWidth="1"/>
    <col min="12295" max="12296" width="12.5" style="353" customWidth="1"/>
    <col min="12297" max="12297" width="20.6640625" style="353" customWidth="1"/>
    <col min="12298" max="12298" width="11.33203125" style="353" customWidth="1"/>
    <col min="12299" max="12299" width="14.83203125" style="353" customWidth="1"/>
    <col min="12300" max="12300" width="12.83203125" style="353" customWidth="1"/>
    <col min="12301" max="12301" width="15.1640625" style="353" customWidth="1"/>
    <col min="12302" max="12303" width="9.33203125" style="353"/>
    <col min="12304" max="12304" width="9" style="353" customWidth="1"/>
    <col min="12305" max="12544" width="9.33203125" style="353"/>
    <col min="12545" max="12545" width="2.83203125" style="353" customWidth="1"/>
    <col min="12546" max="12546" width="52.5" style="353" customWidth="1"/>
    <col min="12547" max="12547" width="6.1640625" style="353" customWidth="1"/>
    <col min="12548" max="12548" width="5.5" style="353" customWidth="1"/>
    <col min="12549" max="12549" width="12.5" style="353" customWidth="1"/>
    <col min="12550" max="12550" width="13.33203125" style="353" customWidth="1"/>
    <col min="12551" max="12552" width="12.5" style="353" customWidth="1"/>
    <col min="12553" max="12553" width="20.6640625" style="353" customWidth="1"/>
    <col min="12554" max="12554" width="11.33203125" style="353" customWidth="1"/>
    <col min="12555" max="12555" width="14.83203125" style="353" customWidth="1"/>
    <col min="12556" max="12556" width="12.83203125" style="353" customWidth="1"/>
    <col min="12557" max="12557" width="15.1640625" style="353" customWidth="1"/>
    <col min="12558" max="12559" width="9.33203125" style="353"/>
    <col min="12560" max="12560" width="9" style="353" customWidth="1"/>
    <col min="12561" max="12800" width="9.33203125" style="353"/>
    <col min="12801" max="12801" width="2.83203125" style="353" customWidth="1"/>
    <col min="12802" max="12802" width="52.5" style="353" customWidth="1"/>
    <col min="12803" max="12803" width="6.1640625" style="353" customWidth="1"/>
    <col min="12804" max="12804" width="5.5" style="353" customWidth="1"/>
    <col min="12805" max="12805" width="12.5" style="353" customWidth="1"/>
    <col min="12806" max="12806" width="13.33203125" style="353" customWidth="1"/>
    <col min="12807" max="12808" width="12.5" style="353" customWidth="1"/>
    <col min="12809" max="12809" width="20.6640625" style="353" customWidth="1"/>
    <col min="12810" max="12810" width="11.33203125" style="353" customWidth="1"/>
    <col min="12811" max="12811" width="14.83203125" style="353" customWidth="1"/>
    <col min="12812" max="12812" width="12.83203125" style="353" customWidth="1"/>
    <col min="12813" max="12813" width="15.1640625" style="353" customWidth="1"/>
    <col min="12814" max="12815" width="9.33203125" style="353"/>
    <col min="12816" max="12816" width="9" style="353" customWidth="1"/>
    <col min="12817" max="13056" width="9.33203125" style="353"/>
    <col min="13057" max="13057" width="2.83203125" style="353" customWidth="1"/>
    <col min="13058" max="13058" width="52.5" style="353" customWidth="1"/>
    <col min="13059" max="13059" width="6.1640625" style="353" customWidth="1"/>
    <col min="13060" max="13060" width="5.5" style="353" customWidth="1"/>
    <col min="13061" max="13061" width="12.5" style="353" customWidth="1"/>
    <col min="13062" max="13062" width="13.33203125" style="353" customWidth="1"/>
    <col min="13063" max="13064" width="12.5" style="353" customWidth="1"/>
    <col min="13065" max="13065" width="20.6640625" style="353" customWidth="1"/>
    <col min="13066" max="13066" width="11.33203125" style="353" customWidth="1"/>
    <col min="13067" max="13067" width="14.83203125" style="353" customWidth="1"/>
    <col min="13068" max="13068" width="12.83203125" style="353" customWidth="1"/>
    <col min="13069" max="13069" width="15.1640625" style="353" customWidth="1"/>
    <col min="13070" max="13071" width="9.33203125" style="353"/>
    <col min="13072" max="13072" width="9" style="353" customWidth="1"/>
    <col min="13073" max="13312" width="9.33203125" style="353"/>
    <col min="13313" max="13313" width="2.83203125" style="353" customWidth="1"/>
    <col min="13314" max="13314" width="52.5" style="353" customWidth="1"/>
    <col min="13315" max="13315" width="6.1640625" style="353" customWidth="1"/>
    <col min="13316" max="13316" width="5.5" style="353" customWidth="1"/>
    <col min="13317" max="13317" width="12.5" style="353" customWidth="1"/>
    <col min="13318" max="13318" width="13.33203125" style="353" customWidth="1"/>
    <col min="13319" max="13320" width="12.5" style="353" customWidth="1"/>
    <col min="13321" max="13321" width="20.6640625" style="353" customWidth="1"/>
    <col min="13322" max="13322" width="11.33203125" style="353" customWidth="1"/>
    <col min="13323" max="13323" width="14.83203125" style="353" customWidth="1"/>
    <col min="13324" max="13324" width="12.83203125" style="353" customWidth="1"/>
    <col min="13325" max="13325" width="15.1640625" style="353" customWidth="1"/>
    <col min="13326" max="13327" width="9.33203125" style="353"/>
    <col min="13328" max="13328" width="9" style="353" customWidth="1"/>
    <col min="13329" max="13568" width="9.33203125" style="353"/>
    <col min="13569" max="13569" width="2.83203125" style="353" customWidth="1"/>
    <col min="13570" max="13570" width="52.5" style="353" customWidth="1"/>
    <col min="13571" max="13571" width="6.1640625" style="353" customWidth="1"/>
    <col min="13572" max="13572" width="5.5" style="353" customWidth="1"/>
    <col min="13573" max="13573" width="12.5" style="353" customWidth="1"/>
    <col min="13574" max="13574" width="13.33203125" style="353" customWidth="1"/>
    <col min="13575" max="13576" width="12.5" style="353" customWidth="1"/>
    <col min="13577" max="13577" width="20.6640625" style="353" customWidth="1"/>
    <col min="13578" max="13578" width="11.33203125" style="353" customWidth="1"/>
    <col min="13579" max="13579" width="14.83203125" style="353" customWidth="1"/>
    <col min="13580" max="13580" width="12.83203125" style="353" customWidth="1"/>
    <col min="13581" max="13581" width="15.1640625" style="353" customWidth="1"/>
    <col min="13582" max="13583" width="9.33203125" style="353"/>
    <col min="13584" max="13584" width="9" style="353" customWidth="1"/>
    <col min="13585" max="13824" width="9.33203125" style="353"/>
    <col min="13825" max="13825" width="2.83203125" style="353" customWidth="1"/>
    <col min="13826" max="13826" width="52.5" style="353" customWidth="1"/>
    <col min="13827" max="13827" width="6.1640625" style="353" customWidth="1"/>
    <col min="13828" max="13828" width="5.5" style="353" customWidth="1"/>
    <col min="13829" max="13829" width="12.5" style="353" customWidth="1"/>
    <col min="13830" max="13830" width="13.33203125" style="353" customWidth="1"/>
    <col min="13831" max="13832" width="12.5" style="353" customWidth="1"/>
    <col min="13833" max="13833" width="20.6640625" style="353" customWidth="1"/>
    <col min="13834" max="13834" width="11.33203125" style="353" customWidth="1"/>
    <col min="13835" max="13835" width="14.83203125" style="353" customWidth="1"/>
    <col min="13836" max="13836" width="12.83203125" style="353" customWidth="1"/>
    <col min="13837" max="13837" width="15.1640625" style="353" customWidth="1"/>
    <col min="13838" max="13839" width="9.33203125" style="353"/>
    <col min="13840" max="13840" width="9" style="353" customWidth="1"/>
    <col min="13841" max="14080" width="9.33203125" style="353"/>
    <col min="14081" max="14081" width="2.83203125" style="353" customWidth="1"/>
    <col min="14082" max="14082" width="52.5" style="353" customWidth="1"/>
    <col min="14083" max="14083" width="6.1640625" style="353" customWidth="1"/>
    <col min="14084" max="14084" width="5.5" style="353" customWidth="1"/>
    <col min="14085" max="14085" width="12.5" style="353" customWidth="1"/>
    <col min="14086" max="14086" width="13.33203125" style="353" customWidth="1"/>
    <col min="14087" max="14088" width="12.5" style="353" customWidth="1"/>
    <col min="14089" max="14089" width="20.6640625" style="353" customWidth="1"/>
    <col min="14090" max="14090" width="11.33203125" style="353" customWidth="1"/>
    <col min="14091" max="14091" width="14.83203125" style="353" customWidth="1"/>
    <col min="14092" max="14092" width="12.83203125" style="353" customWidth="1"/>
    <col min="14093" max="14093" width="15.1640625" style="353" customWidth="1"/>
    <col min="14094" max="14095" width="9.33203125" style="353"/>
    <col min="14096" max="14096" width="9" style="353" customWidth="1"/>
    <col min="14097" max="14336" width="9.33203125" style="353"/>
    <col min="14337" max="14337" width="2.83203125" style="353" customWidth="1"/>
    <col min="14338" max="14338" width="52.5" style="353" customWidth="1"/>
    <col min="14339" max="14339" width="6.1640625" style="353" customWidth="1"/>
    <col min="14340" max="14340" width="5.5" style="353" customWidth="1"/>
    <col min="14341" max="14341" width="12.5" style="353" customWidth="1"/>
    <col min="14342" max="14342" width="13.33203125" style="353" customWidth="1"/>
    <col min="14343" max="14344" width="12.5" style="353" customWidth="1"/>
    <col min="14345" max="14345" width="20.6640625" style="353" customWidth="1"/>
    <col min="14346" max="14346" width="11.33203125" style="353" customWidth="1"/>
    <col min="14347" max="14347" width="14.83203125" style="353" customWidth="1"/>
    <col min="14348" max="14348" width="12.83203125" style="353" customWidth="1"/>
    <col min="14349" max="14349" width="15.1640625" style="353" customWidth="1"/>
    <col min="14350" max="14351" width="9.33203125" style="353"/>
    <col min="14352" max="14352" width="9" style="353" customWidth="1"/>
    <col min="14353" max="14592" width="9.33203125" style="353"/>
    <col min="14593" max="14593" width="2.83203125" style="353" customWidth="1"/>
    <col min="14594" max="14594" width="52.5" style="353" customWidth="1"/>
    <col min="14595" max="14595" width="6.1640625" style="353" customWidth="1"/>
    <col min="14596" max="14596" width="5.5" style="353" customWidth="1"/>
    <col min="14597" max="14597" width="12.5" style="353" customWidth="1"/>
    <col min="14598" max="14598" width="13.33203125" style="353" customWidth="1"/>
    <col min="14599" max="14600" width="12.5" style="353" customWidth="1"/>
    <col min="14601" max="14601" width="20.6640625" style="353" customWidth="1"/>
    <col min="14602" max="14602" width="11.33203125" style="353" customWidth="1"/>
    <col min="14603" max="14603" width="14.83203125" style="353" customWidth="1"/>
    <col min="14604" max="14604" width="12.83203125" style="353" customWidth="1"/>
    <col min="14605" max="14605" width="15.1640625" style="353" customWidth="1"/>
    <col min="14606" max="14607" width="9.33203125" style="353"/>
    <col min="14608" max="14608" width="9" style="353" customWidth="1"/>
    <col min="14609" max="14848" width="9.33203125" style="353"/>
    <col min="14849" max="14849" width="2.83203125" style="353" customWidth="1"/>
    <col min="14850" max="14850" width="52.5" style="353" customWidth="1"/>
    <col min="14851" max="14851" width="6.1640625" style="353" customWidth="1"/>
    <col min="14852" max="14852" width="5.5" style="353" customWidth="1"/>
    <col min="14853" max="14853" width="12.5" style="353" customWidth="1"/>
    <col min="14854" max="14854" width="13.33203125" style="353" customWidth="1"/>
    <col min="14855" max="14856" width="12.5" style="353" customWidth="1"/>
    <col min="14857" max="14857" width="20.6640625" style="353" customWidth="1"/>
    <col min="14858" max="14858" width="11.33203125" style="353" customWidth="1"/>
    <col min="14859" max="14859" width="14.83203125" style="353" customWidth="1"/>
    <col min="14860" max="14860" width="12.83203125" style="353" customWidth="1"/>
    <col min="14861" max="14861" width="15.1640625" style="353" customWidth="1"/>
    <col min="14862" max="14863" width="9.33203125" style="353"/>
    <col min="14864" max="14864" width="9" style="353" customWidth="1"/>
    <col min="14865" max="15104" width="9.33203125" style="353"/>
    <col min="15105" max="15105" width="2.83203125" style="353" customWidth="1"/>
    <col min="15106" max="15106" width="52.5" style="353" customWidth="1"/>
    <col min="15107" max="15107" width="6.1640625" style="353" customWidth="1"/>
    <col min="15108" max="15108" width="5.5" style="353" customWidth="1"/>
    <col min="15109" max="15109" width="12.5" style="353" customWidth="1"/>
    <col min="15110" max="15110" width="13.33203125" style="353" customWidth="1"/>
    <col min="15111" max="15112" width="12.5" style="353" customWidth="1"/>
    <col min="15113" max="15113" width="20.6640625" style="353" customWidth="1"/>
    <col min="15114" max="15114" width="11.33203125" style="353" customWidth="1"/>
    <col min="15115" max="15115" width="14.83203125" style="353" customWidth="1"/>
    <col min="15116" max="15116" width="12.83203125" style="353" customWidth="1"/>
    <col min="15117" max="15117" width="15.1640625" style="353" customWidth="1"/>
    <col min="15118" max="15119" width="9.33203125" style="353"/>
    <col min="15120" max="15120" width="9" style="353" customWidth="1"/>
    <col min="15121" max="15360" width="9.33203125" style="353"/>
    <col min="15361" max="15361" width="2.83203125" style="353" customWidth="1"/>
    <col min="15362" max="15362" width="52.5" style="353" customWidth="1"/>
    <col min="15363" max="15363" width="6.1640625" style="353" customWidth="1"/>
    <col min="15364" max="15364" width="5.5" style="353" customWidth="1"/>
    <col min="15365" max="15365" width="12.5" style="353" customWidth="1"/>
    <col min="15366" max="15366" width="13.33203125" style="353" customWidth="1"/>
    <col min="15367" max="15368" width="12.5" style="353" customWidth="1"/>
    <col min="15369" max="15369" width="20.6640625" style="353" customWidth="1"/>
    <col min="15370" max="15370" width="11.33203125" style="353" customWidth="1"/>
    <col min="15371" max="15371" width="14.83203125" style="353" customWidth="1"/>
    <col min="15372" max="15372" width="12.83203125" style="353" customWidth="1"/>
    <col min="15373" max="15373" width="15.1640625" style="353" customWidth="1"/>
    <col min="15374" max="15375" width="9.33203125" style="353"/>
    <col min="15376" max="15376" width="9" style="353" customWidth="1"/>
    <col min="15377" max="15616" width="9.33203125" style="353"/>
    <col min="15617" max="15617" width="2.83203125" style="353" customWidth="1"/>
    <col min="15618" max="15618" width="52.5" style="353" customWidth="1"/>
    <col min="15619" max="15619" width="6.1640625" style="353" customWidth="1"/>
    <col min="15620" max="15620" width="5.5" style="353" customWidth="1"/>
    <col min="15621" max="15621" width="12.5" style="353" customWidth="1"/>
    <col min="15622" max="15622" width="13.33203125" style="353" customWidth="1"/>
    <col min="15623" max="15624" width="12.5" style="353" customWidth="1"/>
    <col min="15625" max="15625" width="20.6640625" style="353" customWidth="1"/>
    <col min="15626" max="15626" width="11.33203125" style="353" customWidth="1"/>
    <col min="15627" max="15627" width="14.83203125" style="353" customWidth="1"/>
    <col min="15628" max="15628" width="12.83203125" style="353" customWidth="1"/>
    <col min="15629" max="15629" width="15.1640625" style="353" customWidth="1"/>
    <col min="15630" max="15631" width="9.33203125" style="353"/>
    <col min="15632" max="15632" width="9" style="353" customWidth="1"/>
    <col min="15633" max="15872" width="9.33203125" style="353"/>
    <col min="15873" max="15873" width="2.83203125" style="353" customWidth="1"/>
    <col min="15874" max="15874" width="52.5" style="353" customWidth="1"/>
    <col min="15875" max="15875" width="6.1640625" style="353" customWidth="1"/>
    <col min="15876" max="15876" width="5.5" style="353" customWidth="1"/>
    <col min="15877" max="15877" width="12.5" style="353" customWidth="1"/>
    <col min="15878" max="15878" width="13.33203125" style="353" customWidth="1"/>
    <col min="15879" max="15880" width="12.5" style="353" customWidth="1"/>
    <col min="15881" max="15881" width="20.6640625" style="353" customWidth="1"/>
    <col min="15882" max="15882" width="11.33203125" style="353" customWidth="1"/>
    <col min="15883" max="15883" width="14.83203125" style="353" customWidth="1"/>
    <col min="15884" max="15884" width="12.83203125" style="353" customWidth="1"/>
    <col min="15885" max="15885" width="15.1640625" style="353" customWidth="1"/>
    <col min="15886" max="15887" width="9.33203125" style="353"/>
    <col min="15888" max="15888" width="9" style="353" customWidth="1"/>
    <col min="15889" max="16128" width="9.33203125" style="353"/>
    <col min="16129" max="16129" width="2.83203125" style="353" customWidth="1"/>
    <col min="16130" max="16130" width="52.5" style="353" customWidth="1"/>
    <col min="16131" max="16131" width="6.1640625" style="353" customWidth="1"/>
    <col min="16132" max="16132" width="5.5" style="353" customWidth="1"/>
    <col min="16133" max="16133" width="12.5" style="353" customWidth="1"/>
    <col min="16134" max="16134" width="13.33203125" style="353" customWidth="1"/>
    <col min="16135" max="16136" width="12.5" style="353" customWidth="1"/>
    <col min="16137" max="16137" width="20.6640625" style="353" customWidth="1"/>
    <col min="16138" max="16138" width="11.33203125" style="353" customWidth="1"/>
    <col min="16139" max="16139" width="14.83203125" style="353" customWidth="1"/>
    <col min="16140" max="16140" width="12.83203125" style="353" customWidth="1"/>
    <col min="16141" max="16141" width="15.1640625" style="353" customWidth="1"/>
    <col min="16142" max="16143" width="9.33203125" style="353"/>
    <col min="16144" max="16144" width="9" style="353" customWidth="1"/>
    <col min="16145" max="16384" width="9.33203125" style="353"/>
  </cols>
  <sheetData>
    <row r="1" spans="1:9" ht="15.75">
      <c r="A1" s="342" t="s">
        <v>1156</v>
      </c>
      <c r="B1" s="343"/>
      <c r="C1" s="343"/>
      <c r="D1" s="343"/>
      <c r="E1" s="343"/>
      <c r="F1" s="343"/>
      <c r="G1" s="343"/>
      <c r="H1" s="343"/>
      <c r="I1" s="344"/>
    </row>
    <row r="2" spans="1:9" ht="15.75">
      <c r="A2" s="346" t="s">
        <v>1157</v>
      </c>
      <c r="B2" s="347"/>
      <c r="C2" s="347"/>
      <c r="D2" s="347"/>
      <c r="E2" s="347"/>
      <c r="F2" s="347"/>
      <c r="G2" s="347"/>
      <c r="H2" s="347"/>
      <c r="I2" s="348"/>
    </row>
    <row r="3" spans="1:9" ht="15">
      <c r="A3" s="349" t="s">
        <v>1158</v>
      </c>
      <c r="B3" s="350"/>
      <c r="C3" s="350"/>
      <c r="D3" s="350"/>
      <c r="E3" s="350"/>
      <c r="F3" s="350"/>
      <c r="G3" s="350"/>
      <c r="H3" s="350"/>
      <c r="I3" s="351"/>
    </row>
    <row r="4" spans="1:9" ht="15">
      <c r="A4" s="349" t="s">
        <v>1159</v>
      </c>
      <c r="B4" s="350"/>
      <c r="C4" s="350"/>
      <c r="D4" s="350"/>
      <c r="E4" s="350"/>
      <c r="F4" s="350"/>
      <c r="G4" s="350"/>
      <c r="H4" s="350"/>
      <c r="I4" s="351"/>
    </row>
    <row r="5" spans="1:9">
      <c r="A5" s="352"/>
      <c r="C5" s="353"/>
      <c r="D5" s="354"/>
      <c r="E5" s="353"/>
      <c r="F5" s="353"/>
      <c r="G5" s="353"/>
      <c r="H5" s="353"/>
      <c r="I5" s="355" t="s">
        <v>1160</v>
      </c>
    </row>
    <row r="6" spans="1:9">
      <c r="A6" s="356"/>
      <c r="B6" s="353" t="s">
        <v>1161</v>
      </c>
      <c r="C6" s="353" t="s">
        <v>1162</v>
      </c>
      <c r="D6" s="353"/>
      <c r="E6" s="353"/>
      <c r="F6" s="357"/>
      <c r="G6" s="358"/>
      <c r="H6" s="358"/>
      <c r="I6" s="359"/>
    </row>
    <row r="7" spans="1:9">
      <c r="A7" s="356"/>
      <c r="B7" s="353" t="s">
        <v>1163</v>
      </c>
      <c r="C7" s="353" t="s">
        <v>1164</v>
      </c>
      <c r="D7" s="353"/>
      <c r="E7" s="353"/>
      <c r="F7" s="357"/>
      <c r="G7" s="353"/>
      <c r="H7" s="353"/>
      <c r="I7" s="359"/>
    </row>
    <row r="8" spans="1:9">
      <c r="A8" s="356"/>
      <c r="B8" s="353" t="s">
        <v>1165</v>
      </c>
      <c r="C8" s="353" t="s">
        <v>1166</v>
      </c>
      <c r="D8" s="353"/>
      <c r="E8" s="353"/>
      <c r="F8" s="357"/>
      <c r="G8" s="353"/>
      <c r="H8" s="353"/>
      <c r="I8" s="359"/>
    </row>
    <row r="9" spans="1:9">
      <c r="A9" s="356"/>
      <c r="C9" s="360" t="s">
        <v>1167</v>
      </c>
      <c r="D9" s="353"/>
      <c r="E9" s="353"/>
      <c r="F9" s="357"/>
      <c r="G9" s="361" t="s">
        <v>1168</v>
      </c>
      <c r="H9" s="353"/>
      <c r="I9" s="359"/>
    </row>
    <row r="10" spans="1:9">
      <c r="A10" s="356"/>
      <c r="B10" s="357" t="s">
        <v>1169</v>
      </c>
      <c r="C10" s="362">
        <v>43865</v>
      </c>
      <c r="D10" s="362"/>
      <c r="E10" s="362"/>
      <c r="F10" s="357"/>
      <c r="G10" s="353"/>
      <c r="H10" s="353"/>
      <c r="I10" s="359"/>
    </row>
    <row r="11" spans="1:9">
      <c r="A11" s="356"/>
      <c r="B11" s="357" t="s">
        <v>1170</v>
      </c>
      <c r="C11" s="353" t="s">
        <v>1171</v>
      </c>
      <c r="D11" s="353"/>
      <c r="E11" s="353"/>
      <c r="F11" s="357"/>
      <c r="G11" s="353"/>
      <c r="H11" s="353"/>
      <c r="I11" s="359"/>
    </row>
    <row r="12" spans="1:9">
      <c r="A12" s="352"/>
      <c r="B12" s="363"/>
      <c r="C12" s="363"/>
      <c r="D12" s="363"/>
      <c r="E12" s="363"/>
      <c r="F12" s="363"/>
      <c r="G12" s="363"/>
      <c r="H12" s="363"/>
      <c r="I12" s="364"/>
    </row>
    <row r="13" spans="1:9">
      <c r="A13" s="352"/>
      <c r="B13" s="365" t="s">
        <v>1172</v>
      </c>
      <c r="C13" s="365"/>
      <c r="D13" s="365"/>
      <c r="E13" s="365"/>
      <c r="F13" s="365"/>
      <c r="G13" s="365"/>
      <c r="H13" s="365"/>
      <c r="I13" s="366"/>
    </row>
    <row r="14" spans="1:9">
      <c r="A14" s="352"/>
      <c r="B14" s="365" t="s">
        <v>1173</v>
      </c>
      <c r="C14" s="365"/>
      <c r="D14" s="365"/>
      <c r="E14" s="365"/>
      <c r="F14" s="365"/>
      <c r="G14" s="365"/>
      <c r="H14" s="365"/>
      <c r="I14" s="366"/>
    </row>
    <row r="15" spans="1:9" ht="13.5" thickBot="1">
      <c r="A15" s="367"/>
      <c r="B15" s="368" t="s">
        <v>1174</v>
      </c>
      <c r="C15" s="368"/>
      <c r="D15" s="368"/>
      <c r="E15" s="368"/>
      <c r="F15" s="368"/>
      <c r="G15" s="368"/>
      <c r="H15" s="368"/>
      <c r="I15" s="369"/>
    </row>
    <row r="16" spans="1:9" ht="13.5" thickBot="1">
      <c r="A16" s="370"/>
      <c r="B16" s="371"/>
      <c r="C16" s="371"/>
      <c r="D16" s="371"/>
      <c r="E16" s="371"/>
      <c r="F16" s="371"/>
      <c r="G16" s="371"/>
      <c r="H16" s="371"/>
      <c r="I16" s="371"/>
    </row>
    <row r="17" spans="1:9" ht="13.5" thickBot="1">
      <c r="A17" s="372" t="s">
        <v>1159</v>
      </c>
      <c r="B17" s="373"/>
      <c r="C17" s="374"/>
      <c r="D17" s="375"/>
      <c r="E17" s="376"/>
      <c r="F17" s="376"/>
      <c r="G17" s="376"/>
      <c r="H17" s="376"/>
      <c r="I17" s="376"/>
    </row>
    <row r="18" spans="1:9">
      <c r="A18" s="377"/>
      <c r="B18" s="378"/>
      <c r="C18" s="379"/>
      <c r="D18" s="380"/>
      <c r="E18" s="381"/>
      <c r="F18" s="381"/>
      <c r="G18" s="381"/>
      <c r="H18" s="381"/>
      <c r="I18" s="381"/>
    </row>
    <row r="19" spans="1:9">
      <c r="A19" s="382"/>
      <c r="B19" s="383" t="s">
        <v>1175</v>
      </c>
      <c r="C19" s="384"/>
      <c r="D19" s="385"/>
      <c r="E19" s="386"/>
      <c r="F19" s="386"/>
      <c r="G19" s="386"/>
      <c r="H19" s="387"/>
      <c r="I19" s="387"/>
    </row>
    <row r="20" spans="1:9">
      <c r="A20" s="382"/>
      <c r="B20" s="388" t="s">
        <v>1176</v>
      </c>
      <c r="C20" s="379">
        <v>2</v>
      </c>
      <c r="D20" s="380" t="s">
        <v>1177</v>
      </c>
      <c r="E20" s="389"/>
      <c r="F20" s="390">
        <f>C20*E20</f>
        <v>0</v>
      </c>
      <c r="G20" s="389"/>
      <c r="H20" s="391">
        <f>C20*G20</f>
        <v>0</v>
      </c>
      <c r="I20" s="390">
        <f>F20+H20</f>
        <v>0</v>
      </c>
    </row>
    <row r="21" spans="1:9">
      <c r="A21" s="382"/>
      <c r="B21" s="392"/>
      <c r="C21" s="379"/>
      <c r="D21" s="380"/>
      <c r="E21" s="387"/>
      <c r="F21" s="387"/>
      <c r="G21" s="387"/>
      <c r="H21" s="387"/>
      <c r="I21" s="387"/>
    </row>
    <row r="22" spans="1:9">
      <c r="A22" s="382"/>
      <c r="B22" s="383" t="s">
        <v>1178</v>
      </c>
      <c r="C22" s="384"/>
      <c r="D22" s="385"/>
      <c r="E22" s="386"/>
      <c r="F22" s="386"/>
      <c r="G22" s="386"/>
      <c r="H22" s="387"/>
      <c r="I22" s="387"/>
    </row>
    <row r="23" spans="1:9">
      <c r="A23" s="382"/>
      <c r="B23" s="392" t="s">
        <v>1176</v>
      </c>
      <c r="C23" s="379">
        <v>2</v>
      </c>
      <c r="D23" s="393" t="s">
        <v>1177</v>
      </c>
      <c r="E23" s="389"/>
      <c r="F23" s="390">
        <f>C23*E23</f>
        <v>0</v>
      </c>
      <c r="G23" s="389"/>
      <c r="H23" s="391">
        <f>C23*G23</f>
        <v>0</v>
      </c>
      <c r="I23" s="390">
        <f>F23+H23</f>
        <v>0</v>
      </c>
    </row>
    <row r="24" spans="1:9">
      <c r="A24" s="382"/>
      <c r="B24" s="392"/>
      <c r="C24" s="379"/>
      <c r="D24" s="380"/>
      <c r="E24" s="387"/>
      <c r="F24" s="387"/>
      <c r="G24" s="387"/>
      <c r="H24" s="387"/>
      <c r="I24" s="387"/>
    </row>
    <row r="25" spans="1:9">
      <c r="A25" s="382"/>
      <c r="B25" s="383" t="s">
        <v>1179</v>
      </c>
      <c r="C25" s="384"/>
      <c r="D25" s="385"/>
      <c r="E25" s="386"/>
      <c r="F25" s="386"/>
      <c r="G25" s="386"/>
      <c r="H25" s="387"/>
      <c r="I25" s="387"/>
    </row>
    <row r="26" spans="1:9" ht="72">
      <c r="A26" s="382"/>
      <c r="B26" s="392" t="s">
        <v>1180</v>
      </c>
      <c r="C26" s="379">
        <v>1</v>
      </c>
      <c r="D26" s="380" t="s">
        <v>1181</v>
      </c>
      <c r="E26" s="389"/>
      <c r="F26" s="390">
        <f>C26*E26</f>
        <v>0</v>
      </c>
      <c r="G26" s="394"/>
      <c r="H26" s="391"/>
      <c r="I26" s="390">
        <f>F26+H26</f>
        <v>0</v>
      </c>
    </row>
    <row r="27" spans="1:9" ht="36">
      <c r="A27" s="382"/>
      <c r="B27" s="392" t="s">
        <v>1182</v>
      </c>
      <c r="C27" s="379">
        <v>1</v>
      </c>
      <c r="D27" s="380" t="s">
        <v>1181</v>
      </c>
      <c r="E27" s="389"/>
      <c r="F27" s="390">
        <f>C27*E27</f>
        <v>0</v>
      </c>
      <c r="G27" s="394"/>
      <c r="H27" s="391"/>
      <c r="I27" s="390">
        <f>F27+H27</f>
        <v>0</v>
      </c>
    </row>
    <row r="28" spans="1:9">
      <c r="A28" s="382"/>
      <c r="B28" s="392"/>
      <c r="C28" s="379"/>
      <c r="D28" s="380"/>
      <c r="E28" s="387"/>
      <c r="F28" s="387"/>
      <c r="G28" s="387"/>
      <c r="H28" s="387"/>
      <c r="I28" s="387"/>
    </row>
    <row r="29" spans="1:9">
      <c r="A29" s="382"/>
      <c r="B29" s="383" t="s">
        <v>1183</v>
      </c>
      <c r="C29" s="384"/>
      <c r="D29" s="385"/>
      <c r="E29" s="386"/>
      <c r="F29" s="386"/>
      <c r="G29" s="386"/>
      <c r="H29" s="387"/>
      <c r="I29" s="387"/>
    </row>
    <row r="30" spans="1:9">
      <c r="A30" s="382"/>
      <c r="B30" s="392" t="s">
        <v>1176</v>
      </c>
      <c r="C30" s="379">
        <v>2</v>
      </c>
      <c r="D30" s="393" t="s">
        <v>1177</v>
      </c>
      <c r="E30" s="389"/>
      <c r="F30" s="390">
        <f>C30*E30</f>
        <v>0</v>
      </c>
      <c r="G30" s="389"/>
      <c r="H30" s="391">
        <f>C30*G30</f>
        <v>0</v>
      </c>
      <c r="I30" s="390">
        <f>F30+H30</f>
        <v>0</v>
      </c>
    </row>
    <row r="31" spans="1:9">
      <c r="A31" s="382"/>
      <c r="B31" s="392"/>
      <c r="C31" s="379"/>
      <c r="D31" s="380"/>
      <c r="E31" s="387"/>
      <c r="F31" s="387"/>
      <c r="G31" s="387"/>
      <c r="H31" s="387"/>
      <c r="I31" s="387"/>
    </row>
    <row r="32" spans="1:9">
      <c r="A32" s="382"/>
      <c r="B32" s="383" t="s">
        <v>1184</v>
      </c>
      <c r="C32" s="384"/>
      <c r="D32" s="385"/>
      <c r="E32" s="386"/>
      <c r="F32" s="386"/>
      <c r="G32" s="386"/>
      <c r="H32" s="387"/>
      <c r="I32" s="387"/>
    </row>
    <row r="33" spans="1:9">
      <c r="A33" s="382"/>
      <c r="B33" s="392" t="s">
        <v>1176</v>
      </c>
      <c r="C33" s="379">
        <v>6</v>
      </c>
      <c r="D33" s="393" t="s">
        <v>1177</v>
      </c>
      <c r="E33" s="389"/>
      <c r="F33" s="390">
        <f>C33*E33</f>
        <v>0</v>
      </c>
      <c r="G33" s="389"/>
      <c r="H33" s="391">
        <f>C33*G33</f>
        <v>0</v>
      </c>
      <c r="I33" s="390">
        <f>F33+H33</f>
        <v>0</v>
      </c>
    </row>
    <row r="34" spans="1:9">
      <c r="A34" s="382"/>
      <c r="B34" s="392"/>
      <c r="C34" s="379"/>
      <c r="D34" s="380"/>
      <c r="E34" s="387"/>
      <c r="F34" s="387"/>
      <c r="G34" s="387"/>
      <c r="H34" s="387"/>
      <c r="I34" s="387"/>
    </row>
    <row r="35" spans="1:9">
      <c r="A35" s="382"/>
      <c r="B35" s="383" t="s">
        <v>1185</v>
      </c>
      <c r="C35" s="384"/>
      <c r="D35" s="385"/>
      <c r="E35" s="386"/>
      <c r="F35" s="386"/>
      <c r="G35" s="386"/>
      <c r="H35" s="394"/>
      <c r="I35" s="394"/>
    </row>
    <row r="36" spans="1:9" ht="48">
      <c r="A36" s="382"/>
      <c r="B36" s="388" t="s">
        <v>1186</v>
      </c>
      <c r="C36" s="395">
        <v>1</v>
      </c>
      <c r="D36" s="393" t="s">
        <v>1181</v>
      </c>
      <c r="E36" s="389"/>
      <c r="F36" s="390">
        <f>C36*E36</f>
        <v>0</v>
      </c>
      <c r="G36" s="389"/>
      <c r="H36" s="391">
        <f>C36*G36</f>
        <v>0</v>
      </c>
      <c r="I36" s="390">
        <f>F36+H36</f>
        <v>0</v>
      </c>
    </row>
    <row r="37" spans="1:9">
      <c r="A37" s="382"/>
      <c r="B37" s="392"/>
      <c r="C37" s="379"/>
      <c r="D37" s="380"/>
      <c r="E37" s="387"/>
      <c r="F37" s="387"/>
      <c r="G37" s="387"/>
      <c r="H37" s="387"/>
      <c r="I37" s="387"/>
    </row>
    <row r="38" spans="1:9">
      <c r="A38" s="382"/>
      <c r="B38" s="388" t="s">
        <v>1176</v>
      </c>
      <c r="C38" s="395">
        <v>10</v>
      </c>
      <c r="D38" s="393" t="s">
        <v>1177</v>
      </c>
      <c r="E38" s="389"/>
      <c r="F38" s="390">
        <f>C38*E38</f>
        <v>0</v>
      </c>
      <c r="G38" s="389"/>
      <c r="H38" s="391">
        <f>C38*G38</f>
        <v>0</v>
      </c>
      <c r="I38" s="390">
        <f>F38+H38</f>
        <v>0</v>
      </c>
    </row>
    <row r="39" spans="1:9">
      <c r="A39" s="382"/>
      <c r="B39" s="392"/>
      <c r="C39" s="379"/>
      <c r="D39" s="380"/>
      <c r="E39" s="387"/>
      <c r="F39" s="387"/>
      <c r="G39" s="387"/>
      <c r="H39" s="387"/>
      <c r="I39" s="387"/>
    </row>
    <row r="40" spans="1:9">
      <c r="A40" s="382"/>
      <c r="B40" s="383" t="s">
        <v>1187</v>
      </c>
      <c r="C40" s="384"/>
      <c r="D40" s="385"/>
      <c r="E40" s="386"/>
      <c r="F40" s="386"/>
      <c r="G40" s="386"/>
      <c r="H40" s="387"/>
      <c r="I40" s="387"/>
    </row>
    <row r="41" spans="1:9">
      <c r="A41" s="382"/>
      <c r="B41" s="392" t="s">
        <v>1176</v>
      </c>
      <c r="C41" s="379">
        <v>2</v>
      </c>
      <c r="D41" s="393" t="s">
        <v>1177</v>
      </c>
      <c r="E41" s="389"/>
      <c r="F41" s="390">
        <f>C41*E41</f>
        <v>0</v>
      </c>
      <c r="G41" s="389"/>
      <c r="H41" s="391">
        <f>C41*G41</f>
        <v>0</v>
      </c>
      <c r="I41" s="390">
        <f>F41+H41</f>
        <v>0</v>
      </c>
    </row>
    <row r="42" spans="1:9">
      <c r="A42" s="382"/>
      <c r="B42" s="392"/>
      <c r="C42" s="353"/>
      <c r="D42" s="353"/>
      <c r="E42" s="387"/>
      <c r="F42" s="387"/>
      <c r="G42" s="387"/>
      <c r="H42" s="387"/>
      <c r="I42" s="387"/>
    </row>
    <row r="43" spans="1:9">
      <c r="A43" s="382"/>
      <c r="B43" s="383" t="s">
        <v>1188</v>
      </c>
      <c r="C43" s="384"/>
      <c r="D43" s="385"/>
      <c r="E43" s="386"/>
      <c r="F43" s="386"/>
      <c r="G43" s="386"/>
      <c r="H43" s="387"/>
      <c r="I43" s="387"/>
    </row>
    <row r="44" spans="1:9">
      <c r="A44" s="382"/>
      <c r="B44" s="392" t="s">
        <v>1176</v>
      </c>
      <c r="C44" s="379">
        <v>2</v>
      </c>
      <c r="D44" s="393" t="s">
        <v>1177</v>
      </c>
      <c r="E44" s="389"/>
      <c r="F44" s="390">
        <f>C44*E44</f>
        <v>0</v>
      </c>
      <c r="G44" s="389"/>
      <c r="H44" s="391">
        <f>C44*G44</f>
        <v>0</v>
      </c>
      <c r="I44" s="390">
        <f>F44+H44</f>
        <v>0</v>
      </c>
    </row>
    <row r="45" spans="1:9">
      <c r="A45" s="382"/>
      <c r="B45" s="392"/>
      <c r="C45" s="379"/>
      <c r="D45" s="380"/>
      <c r="E45" s="387"/>
      <c r="F45" s="387"/>
      <c r="G45" s="387"/>
      <c r="H45" s="387"/>
      <c r="I45" s="387"/>
    </row>
    <row r="46" spans="1:9">
      <c r="A46" s="382"/>
      <c r="B46" s="383" t="s">
        <v>1189</v>
      </c>
      <c r="C46" s="384"/>
      <c r="D46" s="385"/>
      <c r="E46" s="386"/>
      <c r="F46" s="386"/>
      <c r="G46" s="386"/>
      <c r="H46" s="387"/>
      <c r="I46" s="387"/>
    </row>
    <row r="47" spans="1:9">
      <c r="A47" s="382"/>
      <c r="B47" s="392" t="s">
        <v>1176</v>
      </c>
      <c r="C47" s="379">
        <v>2</v>
      </c>
      <c r="D47" s="393" t="s">
        <v>1177</v>
      </c>
      <c r="E47" s="389"/>
      <c r="F47" s="390">
        <f>C47*E47</f>
        <v>0</v>
      </c>
      <c r="G47" s="389"/>
      <c r="H47" s="391">
        <f>C47*G47</f>
        <v>0</v>
      </c>
      <c r="I47" s="390">
        <f>F47+H47</f>
        <v>0</v>
      </c>
    </row>
    <row r="48" spans="1:9">
      <c r="A48" s="382"/>
      <c r="B48" s="392"/>
      <c r="C48" s="379"/>
      <c r="D48" s="380"/>
      <c r="E48" s="387"/>
      <c r="F48" s="387"/>
      <c r="G48" s="387"/>
      <c r="H48" s="387"/>
      <c r="I48" s="387"/>
    </row>
    <row r="49" spans="1:9">
      <c r="A49" s="382"/>
      <c r="B49" s="383" t="s">
        <v>1190</v>
      </c>
      <c r="C49" s="384"/>
      <c r="D49" s="385"/>
      <c r="E49" s="386"/>
      <c r="F49" s="386"/>
      <c r="G49" s="386"/>
      <c r="H49" s="387"/>
      <c r="I49" s="387"/>
    </row>
    <row r="50" spans="1:9">
      <c r="A50" s="382"/>
      <c r="B50" s="392" t="s">
        <v>1176</v>
      </c>
      <c r="C50" s="379">
        <v>2</v>
      </c>
      <c r="D50" s="393" t="s">
        <v>1177</v>
      </c>
      <c r="E50" s="389"/>
      <c r="F50" s="390">
        <f>C50*E50</f>
        <v>0</v>
      </c>
      <c r="G50" s="389"/>
      <c r="H50" s="391">
        <f>C50*G50</f>
        <v>0</v>
      </c>
      <c r="I50" s="390">
        <f>F50+H50</f>
        <v>0</v>
      </c>
    </row>
    <row r="51" spans="1:9">
      <c r="A51" s="382"/>
      <c r="B51" s="392"/>
      <c r="C51" s="379"/>
      <c r="D51" s="380"/>
      <c r="E51" s="387"/>
      <c r="F51" s="387"/>
      <c r="G51" s="387"/>
      <c r="H51" s="387"/>
      <c r="I51" s="387"/>
    </row>
    <row r="52" spans="1:9">
      <c r="A52" s="382"/>
      <c r="B52" s="383" t="s">
        <v>1191</v>
      </c>
      <c r="C52" s="384"/>
      <c r="D52" s="385"/>
      <c r="E52" s="386"/>
      <c r="F52" s="386"/>
      <c r="G52" s="386"/>
      <c r="H52" s="387"/>
      <c r="I52" s="387"/>
    </row>
    <row r="53" spans="1:9" ht="72">
      <c r="A53" s="382"/>
      <c r="B53" s="392" t="s">
        <v>1180</v>
      </c>
      <c r="C53" s="379">
        <v>1</v>
      </c>
      <c r="D53" s="380" t="s">
        <v>1181</v>
      </c>
      <c r="E53" s="389"/>
      <c r="F53" s="390">
        <f>C53*E53</f>
        <v>0</v>
      </c>
      <c r="G53" s="394"/>
      <c r="H53" s="391"/>
      <c r="I53" s="390">
        <f>F53+H53</f>
        <v>0</v>
      </c>
    </row>
    <row r="54" spans="1:9" ht="36">
      <c r="A54" s="382"/>
      <c r="B54" s="392" t="s">
        <v>1182</v>
      </c>
      <c r="C54" s="379">
        <v>1</v>
      </c>
      <c r="D54" s="380" t="s">
        <v>1181</v>
      </c>
      <c r="E54" s="389"/>
      <c r="F54" s="390">
        <f>C54*E54</f>
        <v>0</v>
      </c>
      <c r="G54" s="394"/>
      <c r="H54" s="391"/>
      <c r="I54" s="390">
        <f>F54+H54</f>
        <v>0</v>
      </c>
    </row>
    <row r="55" spans="1:9">
      <c r="A55" s="382"/>
      <c r="B55" s="392"/>
      <c r="C55" s="379"/>
      <c r="D55" s="380"/>
      <c r="E55" s="387"/>
      <c r="F55" s="387"/>
      <c r="G55" s="387"/>
      <c r="H55" s="387"/>
      <c r="I55" s="387"/>
    </row>
    <row r="56" spans="1:9">
      <c r="A56" s="382"/>
      <c r="B56" s="383" t="s">
        <v>1192</v>
      </c>
      <c r="C56" s="384"/>
      <c r="D56" s="385"/>
      <c r="E56" s="386"/>
      <c r="F56" s="386"/>
      <c r="G56" s="386"/>
      <c r="H56" s="387"/>
      <c r="I56" s="387"/>
    </row>
    <row r="57" spans="1:9">
      <c r="A57" s="382"/>
      <c r="B57" s="392" t="s">
        <v>1176</v>
      </c>
      <c r="C57" s="379">
        <v>2</v>
      </c>
      <c r="D57" s="393" t="s">
        <v>1177</v>
      </c>
      <c r="E57" s="389"/>
      <c r="F57" s="390">
        <f>C57*E57</f>
        <v>0</v>
      </c>
      <c r="G57" s="389"/>
      <c r="H57" s="391">
        <f>C57*G57</f>
        <v>0</v>
      </c>
      <c r="I57" s="390">
        <f>F57+H57</f>
        <v>0</v>
      </c>
    </row>
    <row r="58" spans="1:9">
      <c r="A58" s="382"/>
      <c r="B58" s="392"/>
      <c r="C58" s="379"/>
      <c r="D58" s="380"/>
      <c r="E58" s="387"/>
      <c r="F58" s="387"/>
      <c r="G58" s="387"/>
      <c r="H58" s="387"/>
      <c r="I58" s="387"/>
    </row>
    <row r="59" spans="1:9">
      <c r="A59" s="382"/>
      <c r="B59" s="383" t="s">
        <v>1193</v>
      </c>
      <c r="C59" s="384"/>
      <c r="D59" s="385"/>
      <c r="E59" s="386"/>
      <c r="F59" s="386"/>
      <c r="G59" s="386"/>
      <c r="H59" s="387"/>
      <c r="I59" s="387"/>
    </row>
    <row r="60" spans="1:9">
      <c r="A60" s="382"/>
      <c r="B60" s="392" t="s">
        <v>1176</v>
      </c>
      <c r="C60" s="379">
        <v>6</v>
      </c>
      <c r="D60" s="393" t="s">
        <v>1177</v>
      </c>
      <c r="E60" s="389"/>
      <c r="F60" s="390">
        <f>C60*E60</f>
        <v>0</v>
      </c>
      <c r="G60" s="389"/>
      <c r="H60" s="391">
        <f>C60*G60</f>
        <v>0</v>
      </c>
      <c r="I60" s="390">
        <f>F60+H60</f>
        <v>0</v>
      </c>
    </row>
    <row r="61" spans="1:9">
      <c r="A61" s="382"/>
      <c r="B61" s="392"/>
      <c r="C61" s="379"/>
      <c r="D61" s="380"/>
      <c r="E61" s="387"/>
      <c r="F61" s="387"/>
      <c r="G61" s="387"/>
      <c r="H61" s="387"/>
      <c r="I61" s="387"/>
    </row>
    <row r="62" spans="1:9">
      <c r="A62" s="382"/>
      <c r="B62" s="383" t="s">
        <v>1194</v>
      </c>
      <c r="C62" s="384"/>
      <c r="D62" s="385"/>
      <c r="E62" s="386"/>
      <c r="F62" s="386"/>
      <c r="G62" s="386"/>
      <c r="H62" s="387"/>
      <c r="I62" s="387"/>
    </row>
    <row r="63" spans="1:9" ht="48">
      <c r="A63" s="382"/>
      <c r="B63" s="388" t="s">
        <v>1186</v>
      </c>
      <c r="C63" s="395">
        <v>1</v>
      </c>
      <c r="D63" s="393" t="s">
        <v>1181</v>
      </c>
      <c r="E63" s="389"/>
      <c r="F63" s="390">
        <f>C63*E63</f>
        <v>0</v>
      </c>
      <c r="G63" s="389"/>
      <c r="H63" s="391">
        <f>C63*G63</f>
        <v>0</v>
      </c>
      <c r="I63" s="390">
        <f>F63+H63</f>
        <v>0</v>
      </c>
    </row>
    <row r="64" spans="1:9">
      <c r="A64" s="382"/>
      <c r="B64" s="392"/>
      <c r="C64" s="379"/>
      <c r="D64" s="380"/>
      <c r="E64" s="387"/>
      <c r="F64" s="387"/>
      <c r="G64" s="387"/>
      <c r="H64" s="387"/>
      <c r="I64" s="387"/>
    </row>
    <row r="65" spans="1:9">
      <c r="A65" s="382"/>
      <c r="B65" s="388" t="s">
        <v>1176</v>
      </c>
      <c r="C65" s="395">
        <v>10</v>
      </c>
      <c r="D65" s="393" t="s">
        <v>1177</v>
      </c>
      <c r="E65" s="389"/>
      <c r="F65" s="390">
        <f>C65*E65</f>
        <v>0</v>
      </c>
      <c r="G65" s="389"/>
      <c r="H65" s="391">
        <f>C65*G65</f>
        <v>0</v>
      </c>
      <c r="I65" s="390">
        <f>F65+H65</f>
        <v>0</v>
      </c>
    </row>
    <row r="66" spans="1:9">
      <c r="A66" s="382"/>
      <c r="B66" s="392"/>
      <c r="C66" s="379"/>
      <c r="D66" s="380"/>
      <c r="E66" s="394"/>
      <c r="F66" s="390"/>
      <c r="G66" s="394"/>
      <c r="H66" s="391"/>
      <c r="I66" s="390"/>
    </row>
    <row r="67" spans="1:9">
      <c r="A67" s="382"/>
      <c r="B67" s="392"/>
      <c r="C67" s="379"/>
      <c r="D67" s="380"/>
      <c r="E67" s="394"/>
      <c r="F67" s="390"/>
      <c r="G67" s="394"/>
      <c r="H67" s="391"/>
      <c r="I67" s="390"/>
    </row>
    <row r="68" spans="1:9">
      <c r="A68" s="379"/>
      <c r="B68" s="396" t="s">
        <v>1195</v>
      </c>
      <c r="C68" s="397"/>
      <c r="D68" s="398"/>
      <c r="E68" s="399"/>
      <c r="F68" s="400">
        <f>SUM(F19:F67)</f>
        <v>0</v>
      </c>
      <c r="G68" s="401"/>
      <c r="H68" s="400">
        <f>SUM(H19:H67)</f>
        <v>0</v>
      </c>
      <c r="I68" s="402">
        <f>SUM(I19:I67)</f>
        <v>0</v>
      </c>
    </row>
    <row r="69" spans="1:9" ht="13.5" thickBot="1">
      <c r="A69" s="379"/>
      <c r="E69" s="405"/>
      <c r="F69" s="405"/>
      <c r="G69" s="405"/>
      <c r="H69" s="405"/>
    </row>
    <row r="70" spans="1:9" ht="13.5" thickBot="1">
      <c r="A70" s="379"/>
      <c r="B70" s="406" t="s">
        <v>1196</v>
      </c>
      <c r="C70" s="407"/>
      <c r="D70" s="408"/>
      <c r="E70" s="409"/>
      <c r="F70" s="409"/>
      <c r="G70" s="409"/>
      <c r="H70" s="410">
        <f>SUM(I68)</f>
        <v>0</v>
      </c>
      <c r="I70" s="411"/>
    </row>
    <row r="71" spans="1:9" ht="13.5" thickBot="1">
      <c r="A71" s="379"/>
      <c r="C71" s="412"/>
      <c r="E71" s="405"/>
      <c r="F71" s="405"/>
      <c r="G71" s="405"/>
      <c r="H71" s="413"/>
      <c r="I71" s="413"/>
    </row>
    <row r="72" spans="1:9" ht="13.5" thickBot="1">
      <c r="A72" s="379"/>
      <c r="B72" s="406"/>
      <c r="C72" s="407"/>
      <c r="D72" s="408"/>
      <c r="E72" s="409"/>
      <c r="F72" s="409"/>
      <c r="G72" s="409"/>
      <c r="H72" s="410"/>
      <c r="I72" s="411"/>
    </row>
    <row r="73" spans="1:9">
      <c r="E73" s="405"/>
      <c r="F73" s="405"/>
      <c r="G73" s="405"/>
      <c r="H73" s="405"/>
    </row>
    <row r="74" spans="1:9">
      <c r="E74" s="405"/>
      <c r="F74" s="405"/>
      <c r="G74" s="405"/>
      <c r="H74" s="405"/>
    </row>
    <row r="75" spans="1:9">
      <c r="E75" s="405"/>
      <c r="F75" s="405"/>
      <c r="G75" s="405"/>
      <c r="H75" s="405"/>
    </row>
    <row r="76" spans="1:9">
      <c r="E76" s="405"/>
      <c r="F76" s="405"/>
      <c r="G76" s="405"/>
      <c r="H76" s="405"/>
    </row>
    <row r="77" spans="1:9">
      <c r="E77" s="405"/>
      <c r="F77" s="405"/>
      <c r="G77" s="405"/>
      <c r="H77" s="405"/>
    </row>
    <row r="78" spans="1:9">
      <c r="E78" s="405"/>
      <c r="F78" s="405"/>
      <c r="G78" s="405"/>
      <c r="H78" s="405"/>
    </row>
    <row r="79" spans="1:9">
      <c r="E79" s="405"/>
      <c r="F79" s="405"/>
      <c r="G79" s="405"/>
      <c r="H79" s="405"/>
    </row>
    <row r="80" spans="1:9">
      <c r="E80" s="405"/>
      <c r="F80" s="405"/>
      <c r="G80" s="405"/>
      <c r="H80" s="405"/>
    </row>
    <row r="81" spans="5:8">
      <c r="E81" s="405"/>
      <c r="F81" s="405"/>
      <c r="G81" s="405"/>
      <c r="H81" s="405"/>
    </row>
    <row r="82" spans="5:8">
      <c r="E82" s="405"/>
      <c r="F82" s="405"/>
      <c r="G82" s="405"/>
      <c r="H82" s="405"/>
    </row>
    <row r="83" spans="5:8">
      <c r="E83" s="405"/>
      <c r="F83" s="405"/>
      <c r="G83" s="405"/>
      <c r="H83" s="405"/>
    </row>
    <row r="84" spans="5:8">
      <c r="E84" s="405"/>
      <c r="F84" s="405"/>
      <c r="G84" s="405"/>
      <c r="H84" s="405"/>
    </row>
    <row r="85" spans="5:8">
      <c r="E85" s="405"/>
      <c r="F85" s="405"/>
      <c r="G85" s="405"/>
      <c r="H85" s="405"/>
    </row>
    <row r="86" spans="5:8">
      <c r="E86" s="405"/>
      <c r="F86" s="405"/>
      <c r="G86" s="405"/>
      <c r="H86" s="405"/>
    </row>
    <row r="87" spans="5:8">
      <c r="E87" s="405"/>
      <c r="F87" s="405"/>
      <c r="G87" s="405"/>
      <c r="H87" s="405"/>
    </row>
    <row r="88" spans="5:8">
      <c r="E88" s="405"/>
      <c r="F88" s="405"/>
      <c r="G88" s="405"/>
      <c r="H88" s="405"/>
    </row>
    <row r="89" spans="5:8">
      <c r="E89" s="405"/>
      <c r="F89" s="405"/>
      <c r="G89" s="405"/>
      <c r="H89" s="405"/>
    </row>
    <row r="90" spans="5:8">
      <c r="E90" s="405"/>
      <c r="F90" s="405"/>
      <c r="G90" s="405"/>
      <c r="H90" s="405"/>
    </row>
    <row r="91" spans="5:8">
      <c r="E91" s="405"/>
      <c r="F91" s="405"/>
      <c r="G91" s="405"/>
      <c r="H91" s="405"/>
    </row>
    <row r="92" spans="5:8">
      <c r="E92" s="405"/>
      <c r="F92" s="405"/>
      <c r="G92" s="405"/>
      <c r="H92" s="405"/>
    </row>
    <row r="93" spans="5:8">
      <c r="E93" s="405"/>
      <c r="F93" s="405"/>
      <c r="G93" s="405"/>
      <c r="H93" s="405"/>
    </row>
    <row r="94" spans="5:8">
      <c r="E94" s="405"/>
      <c r="F94" s="405"/>
      <c r="G94" s="405"/>
      <c r="H94" s="405"/>
    </row>
    <row r="95" spans="5:8">
      <c r="E95" s="405"/>
      <c r="F95" s="405"/>
      <c r="G95" s="405"/>
      <c r="H95" s="405"/>
    </row>
    <row r="96" spans="5:8">
      <c r="E96" s="405"/>
      <c r="F96" s="405"/>
      <c r="G96" s="405"/>
      <c r="H96" s="405"/>
    </row>
    <row r="97" spans="5:8">
      <c r="E97" s="405"/>
      <c r="F97" s="405"/>
      <c r="G97" s="405"/>
      <c r="H97" s="405"/>
    </row>
    <row r="98" spans="5:8">
      <c r="E98" s="405"/>
      <c r="F98" s="405"/>
      <c r="G98" s="405"/>
      <c r="H98" s="405"/>
    </row>
    <row r="99" spans="5:8">
      <c r="E99" s="405"/>
      <c r="F99" s="405"/>
      <c r="G99" s="405"/>
      <c r="H99" s="405"/>
    </row>
    <row r="100" spans="5:8">
      <c r="E100" s="405"/>
      <c r="F100" s="405"/>
      <c r="G100" s="405"/>
      <c r="H100" s="405"/>
    </row>
    <row r="101" spans="5:8">
      <c r="E101" s="405"/>
      <c r="F101" s="405"/>
      <c r="G101" s="405"/>
      <c r="H101" s="405"/>
    </row>
    <row r="102" spans="5:8">
      <c r="E102" s="405"/>
      <c r="F102" s="405"/>
      <c r="G102" s="405"/>
      <c r="H102" s="405"/>
    </row>
    <row r="103" spans="5:8">
      <c r="E103" s="405"/>
      <c r="F103" s="405"/>
      <c r="G103" s="405"/>
      <c r="H103" s="405"/>
    </row>
    <row r="104" spans="5:8">
      <c r="E104" s="405"/>
      <c r="F104" s="405"/>
      <c r="G104" s="405"/>
      <c r="H104" s="405"/>
    </row>
    <row r="105" spans="5:8">
      <c r="E105" s="405"/>
      <c r="F105" s="405"/>
      <c r="G105" s="405"/>
      <c r="H105" s="405"/>
    </row>
    <row r="106" spans="5:8">
      <c r="E106" s="405"/>
      <c r="F106" s="405"/>
      <c r="G106" s="405"/>
      <c r="H106" s="405"/>
    </row>
    <row r="107" spans="5:8">
      <c r="E107" s="405"/>
      <c r="F107" s="405"/>
      <c r="G107" s="405"/>
      <c r="H107" s="405"/>
    </row>
    <row r="108" spans="5:8">
      <c r="E108" s="405"/>
      <c r="F108" s="405"/>
      <c r="G108" s="405"/>
      <c r="H108" s="405"/>
    </row>
    <row r="109" spans="5:8">
      <c r="E109" s="405"/>
      <c r="F109" s="405"/>
      <c r="G109" s="405"/>
      <c r="H109" s="405"/>
    </row>
    <row r="110" spans="5:8">
      <c r="E110" s="405"/>
      <c r="F110" s="405"/>
      <c r="G110" s="405"/>
      <c r="H110" s="405"/>
    </row>
    <row r="111" spans="5:8">
      <c r="E111" s="405"/>
      <c r="F111" s="405"/>
      <c r="G111" s="405"/>
      <c r="H111" s="405"/>
    </row>
    <row r="112" spans="5:8">
      <c r="E112" s="405"/>
      <c r="F112" s="405"/>
      <c r="G112" s="405"/>
      <c r="H112" s="405"/>
    </row>
    <row r="113" spans="5:8">
      <c r="E113" s="405"/>
      <c r="F113" s="405"/>
      <c r="G113" s="405"/>
      <c r="H113" s="405"/>
    </row>
    <row r="114" spans="5:8">
      <c r="E114" s="405"/>
      <c r="F114" s="405"/>
      <c r="G114" s="405"/>
      <c r="H114" s="405"/>
    </row>
    <row r="115" spans="5:8">
      <c r="E115" s="405"/>
      <c r="F115" s="405"/>
      <c r="G115" s="405"/>
      <c r="H115" s="405"/>
    </row>
    <row r="116" spans="5:8">
      <c r="E116" s="405"/>
      <c r="F116" s="405"/>
      <c r="G116" s="405"/>
      <c r="H116" s="405"/>
    </row>
    <row r="117" spans="5:8">
      <c r="E117" s="405"/>
      <c r="F117" s="405"/>
      <c r="G117" s="405"/>
      <c r="H117" s="405"/>
    </row>
    <row r="118" spans="5:8">
      <c r="E118" s="405"/>
      <c r="F118" s="405"/>
      <c r="G118" s="405"/>
      <c r="H118" s="405"/>
    </row>
    <row r="119" spans="5:8">
      <c r="E119" s="405"/>
      <c r="F119" s="405"/>
      <c r="G119" s="405"/>
      <c r="H119" s="405"/>
    </row>
    <row r="120" spans="5:8">
      <c r="E120" s="405"/>
      <c r="F120" s="405"/>
      <c r="G120" s="405"/>
      <c r="H120" s="405"/>
    </row>
    <row r="121" spans="5:8">
      <c r="E121" s="405"/>
      <c r="F121" s="405"/>
      <c r="G121" s="405"/>
      <c r="H121" s="405"/>
    </row>
    <row r="122" spans="5:8">
      <c r="E122" s="405"/>
      <c r="F122" s="405"/>
      <c r="G122" s="405"/>
      <c r="H122" s="405"/>
    </row>
    <row r="123" spans="5:8">
      <c r="E123" s="405"/>
      <c r="F123" s="405"/>
      <c r="G123" s="405"/>
      <c r="H123" s="405"/>
    </row>
    <row r="124" spans="5:8">
      <c r="E124" s="405"/>
      <c r="F124" s="405"/>
      <c r="G124" s="405"/>
      <c r="H124" s="405"/>
    </row>
    <row r="125" spans="5:8">
      <c r="E125" s="405"/>
      <c r="F125" s="405"/>
      <c r="G125" s="405"/>
      <c r="H125" s="405"/>
    </row>
    <row r="126" spans="5:8">
      <c r="E126" s="405"/>
      <c r="F126" s="405"/>
      <c r="G126" s="405"/>
      <c r="H126" s="405"/>
    </row>
    <row r="127" spans="5:8">
      <c r="E127" s="405"/>
      <c r="F127" s="405"/>
      <c r="G127" s="405"/>
      <c r="H127" s="405"/>
    </row>
    <row r="128" spans="5:8">
      <c r="E128" s="405"/>
      <c r="F128" s="405"/>
      <c r="G128" s="405"/>
      <c r="H128" s="405"/>
    </row>
    <row r="129" spans="5:8">
      <c r="E129" s="405"/>
      <c r="F129" s="405"/>
      <c r="G129" s="405"/>
      <c r="H129" s="405"/>
    </row>
    <row r="130" spans="5:8">
      <c r="E130" s="405"/>
      <c r="F130" s="405"/>
      <c r="G130" s="405"/>
      <c r="H130" s="405"/>
    </row>
    <row r="131" spans="5:8">
      <c r="E131" s="405"/>
      <c r="F131" s="405"/>
      <c r="G131" s="405"/>
      <c r="H131" s="405"/>
    </row>
    <row r="132" spans="5:8">
      <c r="E132" s="405"/>
      <c r="F132" s="405"/>
      <c r="G132" s="405"/>
      <c r="H132" s="405"/>
    </row>
    <row r="133" spans="5:8">
      <c r="E133" s="405"/>
      <c r="F133" s="405"/>
      <c r="G133" s="405"/>
      <c r="H133" s="405"/>
    </row>
    <row r="134" spans="5:8">
      <c r="E134" s="405"/>
      <c r="F134" s="405"/>
      <c r="G134" s="405"/>
      <c r="H134" s="405"/>
    </row>
    <row r="135" spans="5:8">
      <c r="E135" s="405"/>
      <c r="F135" s="405"/>
      <c r="G135" s="405"/>
      <c r="H135" s="405"/>
    </row>
    <row r="136" spans="5:8">
      <c r="E136" s="405"/>
      <c r="F136" s="405"/>
      <c r="G136" s="405"/>
      <c r="H136" s="405"/>
    </row>
    <row r="137" spans="5:8">
      <c r="E137" s="405"/>
      <c r="F137" s="405"/>
      <c r="G137" s="405"/>
      <c r="H137" s="405"/>
    </row>
    <row r="138" spans="5:8">
      <c r="E138" s="405"/>
      <c r="F138" s="405"/>
      <c r="G138" s="405"/>
      <c r="H138" s="405"/>
    </row>
    <row r="139" spans="5:8">
      <c r="E139" s="405"/>
      <c r="F139" s="405"/>
      <c r="G139" s="405"/>
      <c r="H139" s="405"/>
    </row>
    <row r="140" spans="5:8">
      <c r="E140" s="405"/>
      <c r="F140" s="405"/>
      <c r="G140" s="405"/>
      <c r="H140" s="405"/>
    </row>
    <row r="141" spans="5:8">
      <c r="E141" s="405"/>
      <c r="F141" s="405"/>
      <c r="G141" s="405"/>
      <c r="H141" s="405"/>
    </row>
    <row r="142" spans="5:8">
      <c r="E142" s="405"/>
      <c r="F142" s="405"/>
      <c r="G142" s="405"/>
      <c r="H142" s="405"/>
    </row>
    <row r="143" spans="5:8">
      <c r="E143" s="405"/>
      <c r="F143" s="405"/>
      <c r="G143" s="405"/>
      <c r="H143" s="405"/>
    </row>
    <row r="144" spans="5:8">
      <c r="E144" s="405"/>
      <c r="F144" s="405"/>
      <c r="G144" s="405"/>
      <c r="H144" s="405"/>
    </row>
    <row r="145" spans="5:8">
      <c r="E145" s="405"/>
      <c r="F145" s="405"/>
      <c r="G145" s="405"/>
      <c r="H145" s="405"/>
    </row>
    <row r="146" spans="5:8">
      <c r="E146" s="405"/>
      <c r="F146" s="405"/>
      <c r="G146" s="405"/>
      <c r="H146" s="405"/>
    </row>
    <row r="147" spans="5:8">
      <c r="E147" s="405"/>
      <c r="F147" s="405"/>
      <c r="G147" s="405"/>
      <c r="H147" s="405"/>
    </row>
    <row r="148" spans="5:8">
      <c r="E148" s="405"/>
      <c r="F148" s="405"/>
      <c r="G148" s="405"/>
      <c r="H148" s="405"/>
    </row>
    <row r="149" spans="5:8">
      <c r="E149" s="405"/>
      <c r="F149" s="405"/>
      <c r="G149" s="405"/>
      <c r="H149" s="405"/>
    </row>
    <row r="150" spans="5:8">
      <c r="E150" s="405"/>
      <c r="F150" s="405"/>
      <c r="G150" s="405"/>
      <c r="H150" s="405"/>
    </row>
    <row r="151" spans="5:8">
      <c r="E151" s="405"/>
      <c r="F151" s="405"/>
      <c r="G151" s="405"/>
      <c r="H151" s="405"/>
    </row>
    <row r="152" spans="5:8">
      <c r="E152" s="405"/>
      <c r="F152" s="405"/>
      <c r="G152" s="405"/>
      <c r="H152" s="405"/>
    </row>
    <row r="153" spans="5:8">
      <c r="E153" s="405"/>
      <c r="F153" s="405"/>
      <c r="G153" s="405"/>
      <c r="H153" s="405"/>
    </row>
    <row r="154" spans="5:8">
      <c r="E154" s="405"/>
      <c r="F154" s="405"/>
      <c r="G154" s="405"/>
      <c r="H154" s="405"/>
    </row>
    <row r="155" spans="5:8">
      <c r="E155" s="405"/>
      <c r="F155" s="405"/>
      <c r="G155" s="405"/>
      <c r="H155" s="405"/>
    </row>
    <row r="156" spans="5:8">
      <c r="E156" s="405"/>
      <c r="F156" s="405"/>
      <c r="G156" s="405"/>
      <c r="H156" s="405"/>
    </row>
    <row r="157" spans="5:8">
      <c r="E157" s="405"/>
      <c r="F157" s="405"/>
      <c r="G157" s="405"/>
      <c r="H157" s="405"/>
    </row>
    <row r="158" spans="5:8">
      <c r="E158" s="405"/>
      <c r="F158" s="405"/>
      <c r="G158" s="405"/>
      <c r="H158" s="405"/>
    </row>
    <row r="159" spans="5:8">
      <c r="E159" s="405"/>
      <c r="F159" s="405"/>
      <c r="G159" s="405"/>
      <c r="H159" s="405"/>
    </row>
    <row r="160" spans="5:8">
      <c r="E160" s="405"/>
      <c r="F160" s="405"/>
      <c r="G160" s="405"/>
      <c r="H160" s="405"/>
    </row>
    <row r="161" spans="5:8">
      <c r="E161" s="405"/>
      <c r="F161" s="405"/>
      <c r="G161" s="405"/>
      <c r="H161" s="405"/>
    </row>
    <row r="162" spans="5:8">
      <c r="E162" s="405"/>
      <c r="F162" s="405"/>
      <c r="G162" s="405"/>
      <c r="H162" s="405"/>
    </row>
    <row r="163" spans="5:8">
      <c r="E163" s="405"/>
      <c r="F163" s="405"/>
      <c r="G163" s="405"/>
      <c r="H163" s="405"/>
    </row>
    <row r="164" spans="5:8">
      <c r="E164" s="405"/>
      <c r="F164" s="405"/>
      <c r="G164" s="405"/>
      <c r="H164" s="405"/>
    </row>
    <row r="165" spans="5:8">
      <c r="E165" s="405"/>
      <c r="F165" s="405"/>
      <c r="G165" s="405"/>
      <c r="H165" s="405"/>
    </row>
    <row r="166" spans="5:8">
      <c r="E166" s="405"/>
      <c r="F166" s="405"/>
      <c r="G166" s="405"/>
      <c r="H166" s="405"/>
    </row>
    <row r="167" spans="5:8">
      <c r="E167" s="405"/>
      <c r="F167" s="405"/>
      <c r="G167" s="405"/>
      <c r="H167" s="405"/>
    </row>
    <row r="168" spans="5:8">
      <c r="E168" s="405"/>
      <c r="F168" s="405"/>
      <c r="G168" s="405"/>
      <c r="H168" s="405"/>
    </row>
    <row r="169" spans="5:8">
      <c r="E169" s="405"/>
      <c r="F169" s="405"/>
      <c r="G169" s="405"/>
      <c r="H169" s="405"/>
    </row>
    <row r="170" spans="5:8">
      <c r="E170" s="405"/>
      <c r="F170" s="405"/>
      <c r="G170" s="405"/>
      <c r="H170" s="405"/>
    </row>
    <row r="171" spans="5:8">
      <c r="E171" s="405"/>
      <c r="F171" s="405"/>
      <c r="G171" s="405"/>
      <c r="H171" s="405"/>
    </row>
    <row r="172" spans="5:8">
      <c r="E172" s="405"/>
      <c r="F172" s="405"/>
      <c r="G172" s="405"/>
      <c r="H172" s="405"/>
    </row>
    <row r="173" spans="5:8">
      <c r="E173" s="405"/>
      <c r="F173" s="405"/>
      <c r="G173" s="405"/>
      <c r="H173" s="405"/>
    </row>
    <row r="174" spans="5:8">
      <c r="E174" s="405"/>
      <c r="F174" s="405"/>
      <c r="G174" s="405"/>
      <c r="H174" s="405"/>
    </row>
    <row r="175" spans="5:8">
      <c r="E175" s="405"/>
      <c r="F175" s="405"/>
      <c r="G175" s="405"/>
      <c r="H175" s="405"/>
    </row>
    <row r="176" spans="5:8">
      <c r="E176" s="405"/>
      <c r="F176" s="405"/>
      <c r="G176" s="405"/>
      <c r="H176" s="405"/>
    </row>
    <row r="177" spans="5:8">
      <c r="E177" s="405"/>
      <c r="F177" s="405"/>
      <c r="G177" s="405"/>
      <c r="H177" s="405"/>
    </row>
    <row r="178" spans="5:8">
      <c r="E178" s="405"/>
      <c r="F178" s="405"/>
      <c r="G178" s="405"/>
      <c r="H178" s="405"/>
    </row>
    <row r="179" spans="5:8">
      <c r="E179" s="405"/>
      <c r="F179" s="405"/>
      <c r="G179" s="405"/>
      <c r="H179" s="405"/>
    </row>
    <row r="180" spans="5:8">
      <c r="E180" s="405"/>
      <c r="F180" s="405"/>
      <c r="G180" s="405"/>
      <c r="H180" s="405"/>
    </row>
    <row r="181" spans="5:8">
      <c r="E181" s="405"/>
      <c r="F181" s="405"/>
      <c r="G181" s="405"/>
      <c r="H181" s="405"/>
    </row>
    <row r="182" spans="5:8">
      <c r="E182" s="405"/>
      <c r="F182" s="405"/>
      <c r="G182" s="405"/>
      <c r="H182" s="405"/>
    </row>
    <row r="183" spans="5:8">
      <c r="E183" s="405"/>
      <c r="F183" s="405"/>
      <c r="G183" s="405"/>
      <c r="H183" s="405"/>
    </row>
    <row r="184" spans="5:8">
      <c r="E184" s="405"/>
      <c r="F184" s="405"/>
      <c r="G184" s="405"/>
      <c r="H184" s="405"/>
    </row>
    <row r="185" spans="5:8">
      <c r="E185" s="405"/>
      <c r="F185" s="405"/>
      <c r="G185" s="405"/>
      <c r="H185" s="405"/>
    </row>
    <row r="186" spans="5:8">
      <c r="E186" s="405"/>
      <c r="F186" s="405"/>
      <c r="G186" s="405"/>
      <c r="H186" s="405"/>
    </row>
    <row r="187" spans="5:8">
      <c r="E187" s="405"/>
      <c r="F187" s="405"/>
      <c r="G187" s="405"/>
      <c r="H187" s="405"/>
    </row>
    <row r="188" spans="5:8">
      <c r="E188" s="405"/>
      <c r="F188" s="405"/>
      <c r="G188" s="405"/>
      <c r="H188" s="405"/>
    </row>
    <row r="189" spans="5:8">
      <c r="E189" s="405"/>
      <c r="F189" s="405"/>
      <c r="G189" s="405"/>
      <c r="H189" s="405"/>
    </row>
    <row r="190" spans="5:8">
      <c r="E190" s="405"/>
      <c r="F190" s="405"/>
      <c r="G190" s="405"/>
      <c r="H190" s="405"/>
    </row>
    <row r="191" spans="5:8">
      <c r="E191" s="405"/>
      <c r="F191" s="405"/>
      <c r="G191" s="405"/>
      <c r="H191" s="405"/>
    </row>
    <row r="192" spans="5:8">
      <c r="E192" s="405"/>
      <c r="F192" s="405"/>
      <c r="G192" s="405"/>
      <c r="H192" s="405"/>
    </row>
    <row r="193" spans="5:8">
      <c r="E193" s="405"/>
      <c r="F193" s="405"/>
      <c r="G193" s="405"/>
      <c r="H193" s="405"/>
    </row>
    <row r="194" spans="5:8">
      <c r="E194" s="405"/>
      <c r="F194" s="405"/>
      <c r="G194" s="405"/>
      <c r="H194" s="405"/>
    </row>
    <row r="195" spans="5:8">
      <c r="E195" s="405"/>
      <c r="F195" s="405"/>
      <c r="G195" s="405"/>
      <c r="H195" s="405"/>
    </row>
    <row r="196" spans="5:8">
      <c r="E196" s="405"/>
      <c r="F196" s="405"/>
      <c r="G196" s="405"/>
      <c r="H196" s="405"/>
    </row>
    <row r="197" spans="5:8">
      <c r="E197" s="405"/>
      <c r="F197" s="405"/>
      <c r="G197" s="405"/>
      <c r="H197" s="405"/>
    </row>
    <row r="198" spans="5:8">
      <c r="E198" s="405"/>
      <c r="F198" s="405"/>
      <c r="G198" s="405"/>
      <c r="H198" s="405"/>
    </row>
    <row r="199" spans="5:8">
      <c r="E199" s="405"/>
      <c r="F199" s="405"/>
      <c r="G199" s="405"/>
      <c r="H199" s="405"/>
    </row>
    <row r="200" spans="5:8">
      <c r="E200" s="405"/>
      <c r="F200" s="405"/>
      <c r="G200" s="405"/>
      <c r="H200" s="405"/>
    </row>
    <row r="201" spans="5:8">
      <c r="E201" s="405"/>
      <c r="F201" s="405"/>
      <c r="G201" s="405"/>
      <c r="H201" s="405"/>
    </row>
    <row r="202" spans="5:8">
      <c r="E202" s="405"/>
      <c r="F202" s="405"/>
      <c r="G202" s="405"/>
      <c r="H202" s="405"/>
    </row>
    <row r="203" spans="5:8">
      <c r="E203" s="405"/>
      <c r="F203" s="405"/>
      <c r="G203" s="405"/>
      <c r="H203" s="405"/>
    </row>
    <row r="204" spans="5:8">
      <c r="E204" s="405"/>
      <c r="F204" s="405"/>
      <c r="G204" s="405"/>
      <c r="H204" s="405"/>
    </row>
    <row r="205" spans="5:8">
      <c r="E205" s="405"/>
      <c r="F205" s="405"/>
      <c r="G205" s="405"/>
      <c r="H205" s="405"/>
    </row>
    <row r="206" spans="5:8">
      <c r="E206" s="405"/>
      <c r="F206" s="405"/>
      <c r="G206" s="405"/>
      <c r="H206" s="405"/>
    </row>
    <row r="207" spans="5:8">
      <c r="E207" s="405"/>
      <c r="F207" s="405"/>
      <c r="G207" s="405"/>
      <c r="H207" s="405"/>
    </row>
    <row r="208" spans="5:8">
      <c r="E208" s="405"/>
      <c r="F208" s="405"/>
      <c r="G208" s="405"/>
      <c r="H208" s="405"/>
    </row>
    <row r="209" spans="5:8">
      <c r="E209" s="405"/>
      <c r="F209" s="405"/>
      <c r="G209" s="405"/>
      <c r="H209" s="405"/>
    </row>
    <row r="210" spans="5:8">
      <c r="E210" s="405"/>
      <c r="F210" s="405"/>
      <c r="G210" s="405"/>
      <c r="H210" s="405"/>
    </row>
    <row r="211" spans="5:8">
      <c r="E211" s="405"/>
      <c r="F211" s="405"/>
      <c r="G211" s="405"/>
      <c r="H211" s="405"/>
    </row>
    <row r="212" spans="5:8">
      <c r="E212" s="405"/>
      <c r="F212" s="405"/>
      <c r="G212" s="405"/>
      <c r="H212" s="405"/>
    </row>
    <row r="213" spans="5:8">
      <c r="E213" s="405"/>
      <c r="F213" s="405"/>
      <c r="G213" s="405"/>
      <c r="H213" s="405"/>
    </row>
    <row r="214" spans="5:8">
      <c r="E214" s="405"/>
      <c r="F214" s="405"/>
      <c r="G214" s="405"/>
      <c r="H214" s="405"/>
    </row>
    <row r="215" spans="5:8">
      <c r="E215" s="405"/>
      <c r="F215" s="405"/>
      <c r="G215" s="405"/>
      <c r="H215" s="405"/>
    </row>
    <row r="216" spans="5:8">
      <c r="E216" s="405"/>
      <c r="F216" s="405"/>
      <c r="G216" s="405"/>
      <c r="H216" s="405"/>
    </row>
    <row r="217" spans="5:8">
      <c r="E217" s="405"/>
      <c r="F217" s="405"/>
      <c r="G217" s="405"/>
      <c r="H217" s="405"/>
    </row>
    <row r="218" spans="5:8">
      <c r="E218" s="405"/>
      <c r="F218" s="405"/>
      <c r="G218" s="405"/>
      <c r="H218" s="405"/>
    </row>
    <row r="219" spans="5:8">
      <c r="E219" s="405"/>
      <c r="F219" s="405"/>
      <c r="G219" s="405"/>
      <c r="H219" s="405"/>
    </row>
    <row r="220" spans="5:8">
      <c r="E220" s="405"/>
      <c r="F220" s="405"/>
      <c r="G220" s="405"/>
      <c r="H220" s="405"/>
    </row>
    <row r="221" spans="5:8">
      <c r="E221" s="405"/>
      <c r="F221" s="405"/>
      <c r="G221" s="405"/>
      <c r="H221" s="405"/>
    </row>
    <row r="222" spans="5:8">
      <c r="E222" s="405"/>
      <c r="F222" s="405"/>
      <c r="G222" s="405"/>
      <c r="H222" s="405"/>
    </row>
    <row r="223" spans="5:8">
      <c r="E223" s="405"/>
      <c r="F223" s="405"/>
      <c r="G223" s="405"/>
      <c r="H223" s="405"/>
    </row>
    <row r="224" spans="5:8">
      <c r="E224" s="405"/>
      <c r="F224" s="405"/>
      <c r="G224" s="405"/>
      <c r="H224" s="405"/>
    </row>
    <row r="225" spans="5:8">
      <c r="E225" s="405"/>
      <c r="F225" s="405"/>
      <c r="G225" s="405"/>
      <c r="H225" s="405"/>
    </row>
    <row r="226" spans="5:8">
      <c r="E226" s="405"/>
      <c r="F226" s="405"/>
      <c r="G226" s="405"/>
      <c r="H226" s="405"/>
    </row>
    <row r="227" spans="5:8">
      <c r="E227" s="405"/>
      <c r="F227" s="405"/>
      <c r="G227" s="405"/>
      <c r="H227" s="405"/>
    </row>
    <row r="228" spans="5:8">
      <c r="E228" s="405"/>
      <c r="F228" s="405"/>
      <c r="G228" s="405"/>
      <c r="H228" s="405"/>
    </row>
    <row r="229" spans="5:8">
      <c r="E229" s="405"/>
      <c r="F229" s="405"/>
      <c r="G229" s="405"/>
      <c r="H229" s="405"/>
    </row>
    <row r="230" spans="5:8">
      <c r="E230" s="405"/>
      <c r="F230" s="405"/>
      <c r="G230" s="405"/>
      <c r="H230" s="405"/>
    </row>
    <row r="231" spans="5:8">
      <c r="E231" s="405"/>
      <c r="F231" s="405"/>
      <c r="G231" s="405"/>
      <c r="H231" s="405"/>
    </row>
    <row r="232" spans="5:8">
      <c r="E232" s="405"/>
      <c r="F232" s="405"/>
      <c r="G232" s="405"/>
      <c r="H232" s="405"/>
    </row>
    <row r="233" spans="5:8">
      <c r="E233" s="405"/>
      <c r="F233" s="405"/>
      <c r="G233" s="405"/>
      <c r="H233" s="405"/>
    </row>
    <row r="234" spans="5:8">
      <c r="E234" s="405"/>
      <c r="F234" s="405"/>
      <c r="G234" s="405"/>
      <c r="H234" s="405"/>
    </row>
    <row r="235" spans="5:8">
      <c r="E235" s="405"/>
      <c r="F235" s="405"/>
      <c r="G235" s="405"/>
      <c r="H235" s="405"/>
    </row>
    <row r="236" spans="5:8">
      <c r="E236" s="405"/>
      <c r="F236" s="405"/>
      <c r="G236" s="405"/>
      <c r="H236" s="405"/>
    </row>
    <row r="237" spans="5:8">
      <c r="E237" s="405"/>
      <c r="F237" s="405"/>
      <c r="G237" s="405"/>
      <c r="H237" s="405"/>
    </row>
    <row r="238" spans="5:8">
      <c r="E238" s="405"/>
      <c r="F238" s="405"/>
      <c r="G238" s="405"/>
      <c r="H238" s="405"/>
    </row>
    <row r="239" spans="5:8">
      <c r="E239" s="405"/>
      <c r="F239" s="405"/>
      <c r="G239" s="405"/>
      <c r="H239" s="405"/>
    </row>
    <row r="240" spans="5:8">
      <c r="E240" s="405"/>
      <c r="F240" s="405"/>
      <c r="G240" s="405"/>
      <c r="H240" s="405"/>
    </row>
    <row r="241" spans="5:8">
      <c r="E241" s="405"/>
      <c r="F241" s="405"/>
      <c r="G241" s="405"/>
      <c r="H241" s="405"/>
    </row>
    <row r="242" spans="5:8">
      <c r="E242" s="405"/>
      <c r="F242" s="405"/>
      <c r="G242" s="405"/>
      <c r="H242" s="405"/>
    </row>
    <row r="243" spans="5:8">
      <c r="E243" s="405"/>
      <c r="F243" s="405"/>
      <c r="G243" s="405"/>
      <c r="H243" s="405"/>
    </row>
    <row r="244" spans="5:8">
      <c r="E244" s="405"/>
      <c r="F244" s="405"/>
      <c r="G244" s="405"/>
      <c r="H244" s="405"/>
    </row>
    <row r="245" spans="5:8">
      <c r="E245" s="405"/>
      <c r="F245" s="405"/>
      <c r="G245" s="405"/>
      <c r="H245" s="405"/>
    </row>
    <row r="246" spans="5:8">
      <c r="E246" s="405"/>
      <c r="F246" s="405"/>
      <c r="G246" s="405"/>
      <c r="H246" s="405"/>
    </row>
    <row r="247" spans="5:8">
      <c r="E247" s="405"/>
      <c r="F247" s="405"/>
      <c r="G247" s="405"/>
      <c r="H247" s="405"/>
    </row>
    <row r="248" spans="5:8">
      <c r="E248" s="405"/>
      <c r="F248" s="405"/>
      <c r="G248" s="405"/>
      <c r="H248" s="405"/>
    </row>
    <row r="249" spans="5:8">
      <c r="E249" s="405"/>
      <c r="F249" s="405"/>
      <c r="G249" s="405"/>
      <c r="H249" s="405"/>
    </row>
    <row r="250" spans="5:8">
      <c r="E250" s="405"/>
      <c r="F250" s="405"/>
      <c r="G250" s="405"/>
      <c r="H250" s="405"/>
    </row>
    <row r="251" spans="5:8">
      <c r="E251" s="405"/>
      <c r="F251" s="405"/>
      <c r="G251" s="405"/>
      <c r="H251" s="405"/>
    </row>
    <row r="252" spans="5:8">
      <c r="E252" s="405"/>
      <c r="F252" s="405"/>
      <c r="G252" s="405"/>
      <c r="H252" s="405"/>
    </row>
    <row r="253" spans="5:8">
      <c r="E253" s="405"/>
      <c r="F253" s="405"/>
      <c r="G253" s="405"/>
      <c r="H253" s="405"/>
    </row>
    <row r="254" spans="5:8">
      <c r="E254" s="405"/>
      <c r="F254" s="405"/>
      <c r="G254" s="405"/>
      <c r="H254" s="405"/>
    </row>
    <row r="255" spans="5:8">
      <c r="E255" s="405"/>
      <c r="F255" s="405"/>
      <c r="G255" s="405"/>
      <c r="H255" s="405"/>
    </row>
    <row r="256" spans="5:8">
      <c r="E256" s="405"/>
      <c r="F256" s="405"/>
      <c r="G256" s="405"/>
      <c r="H256" s="405"/>
    </row>
    <row r="257" spans="5:8">
      <c r="E257" s="405"/>
      <c r="F257" s="405"/>
      <c r="G257" s="405"/>
      <c r="H257" s="405"/>
    </row>
    <row r="258" spans="5:8">
      <c r="E258" s="405"/>
      <c r="F258" s="405"/>
      <c r="G258" s="405"/>
      <c r="H258" s="405"/>
    </row>
    <row r="259" spans="5:8">
      <c r="E259" s="405"/>
      <c r="F259" s="405"/>
      <c r="G259" s="405"/>
      <c r="H259" s="405"/>
    </row>
    <row r="260" spans="5:8">
      <c r="E260" s="405"/>
      <c r="F260" s="405"/>
      <c r="G260" s="405"/>
      <c r="H260" s="405"/>
    </row>
    <row r="261" spans="5:8">
      <c r="E261" s="405"/>
      <c r="F261" s="405"/>
      <c r="G261" s="405"/>
      <c r="H261" s="405"/>
    </row>
    <row r="262" spans="5:8">
      <c r="E262" s="405"/>
      <c r="F262" s="405"/>
      <c r="G262" s="405"/>
      <c r="H262" s="405"/>
    </row>
    <row r="263" spans="5:8">
      <c r="E263" s="405"/>
      <c r="F263" s="405"/>
      <c r="G263" s="405"/>
      <c r="H263" s="405"/>
    </row>
    <row r="264" spans="5:8">
      <c r="E264" s="405"/>
      <c r="F264" s="405"/>
      <c r="G264" s="405"/>
      <c r="H264" s="405"/>
    </row>
    <row r="265" spans="5:8">
      <c r="E265" s="405"/>
      <c r="F265" s="405"/>
      <c r="G265" s="405"/>
      <c r="H265" s="405"/>
    </row>
    <row r="266" spans="5:8">
      <c r="E266" s="405"/>
      <c r="F266" s="405"/>
      <c r="G266" s="405"/>
      <c r="H266" s="405"/>
    </row>
    <row r="267" spans="5:8">
      <c r="E267" s="405"/>
      <c r="F267" s="405"/>
      <c r="G267" s="405"/>
      <c r="H267" s="405"/>
    </row>
    <row r="268" spans="5:8">
      <c r="E268" s="405"/>
      <c r="F268" s="405"/>
      <c r="G268" s="405"/>
      <c r="H268" s="405"/>
    </row>
    <row r="269" spans="5:8">
      <c r="E269" s="405"/>
      <c r="F269" s="405"/>
      <c r="G269" s="405"/>
      <c r="H269" s="405"/>
    </row>
    <row r="270" spans="5:8">
      <c r="E270" s="405"/>
      <c r="F270" s="405"/>
      <c r="G270" s="405"/>
      <c r="H270" s="405"/>
    </row>
    <row r="271" spans="5:8">
      <c r="E271" s="405"/>
      <c r="F271" s="405"/>
      <c r="G271" s="405"/>
      <c r="H271" s="405"/>
    </row>
    <row r="272" spans="5:8">
      <c r="E272" s="405"/>
      <c r="F272" s="405"/>
      <c r="G272" s="405"/>
      <c r="H272" s="405"/>
    </row>
    <row r="273" spans="5:8">
      <c r="E273" s="405"/>
      <c r="F273" s="405"/>
      <c r="G273" s="405"/>
      <c r="H273" s="405"/>
    </row>
    <row r="274" spans="5:8">
      <c r="E274" s="405"/>
      <c r="F274" s="405"/>
      <c r="G274" s="405"/>
      <c r="H274" s="405"/>
    </row>
    <row r="275" spans="5:8">
      <c r="E275" s="405"/>
      <c r="F275" s="405"/>
      <c r="G275" s="405"/>
      <c r="H275" s="405"/>
    </row>
    <row r="276" spans="5:8">
      <c r="E276" s="405"/>
      <c r="F276" s="405"/>
      <c r="G276" s="405"/>
      <c r="H276" s="405"/>
    </row>
    <row r="277" spans="5:8">
      <c r="E277" s="405"/>
      <c r="F277" s="405"/>
      <c r="G277" s="405"/>
      <c r="H277" s="405"/>
    </row>
    <row r="278" spans="5:8">
      <c r="E278" s="405"/>
      <c r="F278" s="405"/>
      <c r="G278" s="405"/>
      <c r="H278" s="405"/>
    </row>
    <row r="279" spans="5:8">
      <c r="E279" s="405"/>
      <c r="F279" s="405"/>
      <c r="G279" s="405"/>
      <c r="H279" s="405"/>
    </row>
    <row r="280" spans="5:8">
      <c r="E280" s="405"/>
      <c r="F280" s="405"/>
      <c r="G280" s="405"/>
      <c r="H280" s="405"/>
    </row>
    <row r="281" spans="5:8">
      <c r="E281" s="405"/>
      <c r="F281" s="405"/>
      <c r="G281" s="405"/>
      <c r="H281" s="405"/>
    </row>
    <row r="282" spans="5:8">
      <c r="E282" s="405"/>
      <c r="F282" s="405"/>
      <c r="G282" s="405"/>
      <c r="H282" s="405"/>
    </row>
    <row r="283" spans="5:8">
      <c r="E283" s="405"/>
      <c r="F283" s="405"/>
      <c r="G283" s="405"/>
      <c r="H283" s="405"/>
    </row>
    <row r="284" spans="5:8">
      <c r="E284" s="405"/>
      <c r="F284" s="405"/>
      <c r="G284" s="405"/>
      <c r="H284" s="405"/>
    </row>
    <row r="285" spans="5:8">
      <c r="E285" s="405"/>
      <c r="F285" s="405"/>
      <c r="G285" s="405"/>
      <c r="H285" s="405"/>
    </row>
    <row r="286" spans="5:8">
      <c r="E286" s="405"/>
      <c r="F286" s="405"/>
      <c r="G286" s="405"/>
      <c r="H286" s="405"/>
    </row>
    <row r="287" spans="5:8">
      <c r="E287" s="405"/>
      <c r="F287" s="405"/>
      <c r="G287" s="405"/>
      <c r="H287" s="405"/>
    </row>
    <row r="288" spans="5:8">
      <c r="E288" s="405"/>
      <c r="F288" s="405"/>
      <c r="G288" s="405"/>
      <c r="H288" s="405"/>
    </row>
    <row r="289" spans="5:8">
      <c r="E289" s="405"/>
      <c r="F289" s="405"/>
      <c r="G289" s="405"/>
      <c r="H289" s="405"/>
    </row>
    <row r="290" spans="5:8">
      <c r="E290" s="405"/>
      <c r="F290" s="405"/>
      <c r="G290" s="405"/>
      <c r="H290" s="405"/>
    </row>
    <row r="291" spans="5:8">
      <c r="E291" s="405"/>
      <c r="F291" s="405"/>
      <c r="G291" s="405"/>
      <c r="H291" s="405"/>
    </row>
    <row r="292" spans="5:8">
      <c r="E292" s="405"/>
      <c r="F292" s="405"/>
      <c r="G292" s="405"/>
      <c r="H292" s="405"/>
    </row>
    <row r="293" spans="5:8">
      <c r="E293" s="405"/>
      <c r="F293" s="405"/>
      <c r="G293" s="405"/>
      <c r="H293" s="405"/>
    </row>
    <row r="294" spans="5:8">
      <c r="E294" s="405"/>
      <c r="F294" s="405"/>
      <c r="G294" s="405"/>
      <c r="H294" s="405"/>
    </row>
    <row r="295" spans="5:8">
      <c r="E295" s="405"/>
      <c r="F295" s="405"/>
      <c r="G295" s="405"/>
      <c r="H295" s="405"/>
    </row>
    <row r="296" spans="5:8">
      <c r="E296" s="405"/>
      <c r="F296" s="405"/>
      <c r="G296" s="405"/>
      <c r="H296" s="405"/>
    </row>
    <row r="297" spans="5:8">
      <c r="E297" s="405"/>
      <c r="F297" s="405"/>
      <c r="G297" s="405"/>
      <c r="H297" s="405"/>
    </row>
    <row r="298" spans="5:8">
      <c r="E298" s="405"/>
      <c r="F298" s="405"/>
      <c r="G298" s="405"/>
      <c r="H298" s="405"/>
    </row>
    <row r="299" spans="5:8">
      <c r="E299" s="405"/>
      <c r="F299" s="405"/>
      <c r="G299" s="405"/>
      <c r="H299" s="405"/>
    </row>
    <row r="300" spans="5:8">
      <c r="E300" s="405"/>
      <c r="F300" s="405"/>
      <c r="G300" s="405"/>
      <c r="H300" s="405"/>
    </row>
    <row r="301" spans="5:8">
      <c r="E301" s="405"/>
      <c r="F301" s="405"/>
      <c r="G301" s="405"/>
      <c r="H301" s="405"/>
    </row>
    <row r="302" spans="5:8">
      <c r="E302" s="405"/>
      <c r="F302" s="405"/>
      <c r="G302" s="405"/>
      <c r="H302" s="405"/>
    </row>
    <row r="303" spans="5:8">
      <c r="E303" s="405"/>
      <c r="F303" s="405"/>
      <c r="G303" s="405"/>
      <c r="H303" s="405"/>
    </row>
    <row r="304" spans="5:8">
      <c r="E304" s="405"/>
      <c r="F304" s="405"/>
      <c r="G304" s="405"/>
      <c r="H304" s="405"/>
    </row>
    <row r="305" spans="5:8">
      <c r="E305" s="405"/>
      <c r="F305" s="405"/>
      <c r="G305" s="405"/>
      <c r="H305" s="405"/>
    </row>
    <row r="306" spans="5:8">
      <c r="E306" s="405"/>
      <c r="F306" s="405"/>
      <c r="G306" s="405"/>
      <c r="H306" s="405"/>
    </row>
    <row r="307" spans="5:8">
      <c r="E307" s="405"/>
      <c r="F307" s="405"/>
      <c r="G307" s="405"/>
      <c r="H307" s="405"/>
    </row>
    <row r="308" spans="5:8">
      <c r="E308" s="405"/>
      <c r="F308" s="405"/>
      <c r="G308" s="405"/>
      <c r="H308" s="405"/>
    </row>
    <row r="309" spans="5:8">
      <c r="E309" s="405"/>
      <c r="F309" s="405"/>
      <c r="G309" s="405"/>
      <c r="H309" s="405"/>
    </row>
    <row r="310" spans="5:8">
      <c r="E310" s="405"/>
      <c r="F310" s="405"/>
      <c r="G310" s="405"/>
      <c r="H310" s="405"/>
    </row>
    <row r="311" spans="5:8">
      <c r="E311" s="405"/>
      <c r="F311" s="405"/>
      <c r="G311" s="405"/>
      <c r="H311" s="405"/>
    </row>
    <row r="312" spans="5:8">
      <c r="E312" s="405"/>
      <c r="F312" s="405"/>
      <c r="G312" s="405"/>
      <c r="H312" s="405"/>
    </row>
    <row r="313" spans="5:8">
      <c r="E313" s="405"/>
      <c r="F313" s="405"/>
      <c r="G313" s="405"/>
      <c r="H313" s="405"/>
    </row>
    <row r="314" spans="5:8">
      <c r="E314" s="405"/>
      <c r="F314" s="405"/>
      <c r="G314" s="405"/>
      <c r="H314" s="405"/>
    </row>
    <row r="315" spans="5:8">
      <c r="E315" s="405"/>
      <c r="F315" s="405"/>
      <c r="G315" s="405"/>
      <c r="H315" s="405"/>
    </row>
    <row r="316" spans="5:8">
      <c r="E316" s="405"/>
      <c r="F316" s="405"/>
      <c r="G316" s="405"/>
      <c r="H316" s="405"/>
    </row>
    <row r="317" spans="5:8">
      <c r="E317" s="405"/>
      <c r="F317" s="405"/>
      <c r="G317" s="405"/>
      <c r="H317" s="405"/>
    </row>
    <row r="318" spans="5:8">
      <c r="E318" s="405"/>
      <c r="F318" s="405"/>
      <c r="G318" s="405"/>
      <c r="H318" s="405"/>
    </row>
    <row r="319" spans="5:8">
      <c r="E319" s="405"/>
      <c r="F319" s="405"/>
      <c r="G319" s="405"/>
      <c r="H319" s="405"/>
    </row>
    <row r="320" spans="5:8">
      <c r="E320" s="405"/>
      <c r="F320" s="405"/>
      <c r="G320" s="405"/>
      <c r="H320" s="405"/>
    </row>
    <row r="321" spans="5:8">
      <c r="E321" s="405"/>
      <c r="F321" s="405"/>
      <c r="G321" s="405"/>
      <c r="H321" s="405"/>
    </row>
    <row r="322" spans="5:8">
      <c r="E322" s="405"/>
      <c r="F322" s="405"/>
      <c r="G322" s="405"/>
      <c r="H322" s="405"/>
    </row>
    <row r="323" spans="5:8">
      <c r="E323" s="405"/>
      <c r="F323" s="405"/>
      <c r="G323" s="405"/>
      <c r="H323" s="405"/>
    </row>
    <row r="324" spans="5:8">
      <c r="E324" s="405"/>
      <c r="F324" s="405"/>
      <c r="G324" s="405"/>
      <c r="H324" s="405"/>
    </row>
    <row r="325" spans="5:8">
      <c r="E325" s="405"/>
      <c r="F325" s="405"/>
      <c r="G325" s="405"/>
      <c r="H325" s="405"/>
    </row>
    <row r="326" spans="5:8">
      <c r="E326" s="405"/>
      <c r="F326" s="405"/>
      <c r="G326" s="405"/>
      <c r="H326" s="405"/>
    </row>
    <row r="327" spans="5:8">
      <c r="E327" s="405"/>
      <c r="F327" s="405"/>
      <c r="G327" s="405"/>
      <c r="H327" s="405"/>
    </row>
    <row r="328" spans="5:8">
      <c r="E328" s="405"/>
      <c r="F328" s="405"/>
      <c r="G328" s="405"/>
      <c r="H328" s="405"/>
    </row>
    <row r="329" spans="5:8">
      <c r="E329" s="405"/>
      <c r="F329" s="405"/>
      <c r="G329" s="405"/>
      <c r="H329" s="405"/>
    </row>
    <row r="330" spans="5:8">
      <c r="E330" s="405"/>
      <c r="F330" s="405"/>
      <c r="G330" s="405"/>
      <c r="H330" s="405"/>
    </row>
    <row r="331" spans="5:8">
      <c r="E331" s="405"/>
      <c r="F331" s="405"/>
      <c r="G331" s="405"/>
      <c r="H331" s="405"/>
    </row>
    <row r="332" spans="5:8">
      <c r="E332" s="405"/>
      <c r="F332" s="405"/>
      <c r="G332" s="405"/>
      <c r="H332" s="405"/>
    </row>
    <row r="333" spans="5:8">
      <c r="E333" s="405"/>
      <c r="F333" s="405"/>
      <c r="G333" s="405"/>
      <c r="H333" s="405"/>
    </row>
    <row r="334" spans="5:8">
      <c r="E334" s="405"/>
      <c r="F334" s="405"/>
      <c r="G334" s="405"/>
      <c r="H334" s="405"/>
    </row>
    <row r="335" spans="5:8">
      <c r="E335" s="405"/>
      <c r="F335" s="405"/>
      <c r="G335" s="405"/>
      <c r="H335" s="405"/>
    </row>
    <row r="336" spans="5:8">
      <c r="E336" s="405"/>
      <c r="F336" s="405"/>
      <c r="G336" s="405"/>
      <c r="H336" s="405"/>
    </row>
    <row r="337" spans="5:8">
      <c r="E337" s="405"/>
      <c r="F337" s="405"/>
      <c r="G337" s="405"/>
      <c r="H337" s="405"/>
    </row>
    <row r="338" spans="5:8">
      <c r="E338" s="405"/>
      <c r="F338" s="405"/>
      <c r="G338" s="405"/>
      <c r="H338" s="405"/>
    </row>
    <row r="339" spans="5:8">
      <c r="E339" s="405"/>
      <c r="F339" s="405"/>
      <c r="G339" s="405"/>
      <c r="H339" s="405"/>
    </row>
    <row r="340" spans="5:8">
      <c r="E340" s="405"/>
      <c r="F340" s="405"/>
      <c r="G340" s="405"/>
      <c r="H340" s="405"/>
    </row>
    <row r="341" spans="5:8">
      <c r="E341" s="405"/>
      <c r="F341" s="405"/>
      <c r="G341" s="405"/>
      <c r="H341" s="405"/>
    </row>
    <row r="342" spans="5:8">
      <c r="E342" s="405"/>
      <c r="F342" s="405"/>
      <c r="G342" s="405"/>
      <c r="H342" s="405"/>
    </row>
    <row r="343" spans="5:8">
      <c r="E343" s="405"/>
      <c r="F343" s="405"/>
      <c r="G343" s="405"/>
      <c r="H343" s="405"/>
    </row>
    <row r="344" spans="5:8">
      <c r="E344" s="405"/>
      <c r="F344" s="405"/>
      <c r="G344" s="405"/>
      <c r="H344" s="405"/>
    </row>
    <row r="345" spans="5:8">
      <c r="E345" s="405"/>
      <c r="F345" s="405"/>
      <c r="G345" s="405"/>
      <c r="H345" s="405"/>
    </row>
    <row r="346" spans="5:8">
      <c r="E346" s="405"/>
      <c r="F346" s="405"/>
      <c r="G346" s="405"/>
      <c r="H346" s="405"/>
    </row>
    <row r="347" spans="5:8">
      <c r="E347" s="405"/>
      <c r="F347" s="405"/>
      <c r="G347" s="405"/>
      <c r="H347" s="405"/>
    </row>
    <row r="348" spans="5:8">
      <c r="E348" s="405"/>
      <c r="F348" s="405"/>
      <c r="G348" s="405"/>
      <c r="H348" s="405"/>
    </row>
    <row r="349" spans="5:8">
      <c r="E349" s="405"/>
      <c r="F349" s="405"/>
      <c r="G349" s="405"/>
      <c r="H349" s="405"/>
    </row>
    <row r="350" spans="5:8">
      <c r="E350" s="405"/>
      <c r="F350" s="405"/>
      <c r="G350" s="405"/>
      <c r="H350" s="405"/>
    </row>
    <row r="351" spans="5:8">
      <c r="E351" s="405"/>
      <c r="F351" s="405"/>
      <c r="G351" s="405"/>
      <c r="H351" s="405"/>
    </row>
    <row r="352" spans="5:8">
      <c r="E352" s="405"/>
      <c r="F352" s="405"/>
      <c r="G352" s="405"/>
      <c r="H352" s="405"/>
    </row>
    <row r="353" spans="5:8">
      <c r="E353" s="405"/>
      <c r="F353" s="405"/>
      <c r="G353" s="405"/>
      <c r="H353" s="405"/>
    </row>
    <row r="354" spans="5:8">
      <c r="E354" s="405"/>
      <c r="F354" s="405"/>
      <c r="G354" s="405"/>
      <c r="H354" s="405"/>
    </row>
    <row r="355" spans="5:8">
      <c r="E355" s="405"/>
      <c r="F355" s="405"/>
      <c r="G355" s="405"/>
      <c r="H355" s="405"/>
    </row>
    <row r="356" spans="5:8">
      <c r="E356" s="405"/>
      <c r="F356" s="405"/>
      <c r="G356" s="405"/>
      <c r="H356" s="405"/>
    </row>
    <row r="357" spans="5:8">
      <c r="E357" s="405"/>
      <c r="F357" s="405"/>
      <c r="G357" s="405"/>
      <c r="H357" s="405"/>
    </row>
    <row r="358" spans="5:8">
      <c r="E358" s="405"/>
      <c r="F358" s="405"/>
      <c r="G358" s="405"/>
      <c r="H358" s="405"/>
    </row>
    <row r="359" spans="5:8">
      <c r="E359" s="405"/>
      <c r="F359" s="405"/>
      <c r="G359" s="405"/>
      <c r="H359" s="405"/>
    </row>
    <row r="360" spans="5:8">
      <c r="E360" s="405"/>
      <c r="F360" s="405"/>
      <c r="G360" s="405"/>
      <c r="H360" s="405"/>
    </row>
    <row r="361" spans="5:8">
      <c r="E361" s="405"/>
      <c r="F361" s="405"/>
      <c r="G361" s="405"/>
      <c r="H361" s="405"/>
    </row>
    <row r="362" spans="5:8">
      <c r="E362" s="405"/>
      <c r="F362" s="405"/>
      <c r="G362" s="405"/>
      <c r="H362" s="405"/>
    </row>
    <row r="363" spans="5:8">
      <c r="E363" s="405"/>
      <c r="F363" s="405"/>
      <c r="G363" s="405"/>
      <c r="H363" s="405"/>
    </row>
    <row r="364" spans="5:8">
      <c r="E364" s="405"/>
      <c r="F364" s="405"/>
      <c r="G364" s="405"/>
      <c r="H364" s="405"/>
    </row>
    <row r="365" spans="5:8">
      <c r="E365" s="405"/>
      <c r="F365" s="405"/>
      <c r="G365" s="405"/>
      <c r="H365" s="405"/>
    </row>
    <row r="366" spans="5:8">
      <c r="E366" s="405"/>
      <c r="F366" s="405"/>
      <c r="G366" s="405"/>
      <c r="H366" s="405"/>
    </row>
    <row r="367" spans="5:8">
      <c r="E367" s="405"/>
      <c r="F367" s="405"/>
      <c r="G367" s="405"/>
      <c r="H367" s="405"/>
    </row>
    <row r="368" spans="5:8">
      <c r="E368" s="405"/>
      <c r="F368" s="405"/>
      <c r="G368" s="405"/>
      <c r="H368" s="405"/>
    </row>
    <row r="369" spans="5:8">
      <c r="E369" s="405"/>
      <c r="F369" s="405"/>
      <c r="G369" s="405"/>
      <c r="H369" s="405"/>
    </row>
    <row r="370" spans="5:8">
      <c r="E370" s="405"/>
      <c r="F370" s="405"/>
      <c r="G370" s="405"/>
      <c r="H370" s="405"/>
    </row>
    <row r="371" spans="5:8">
      <c r="E371" s="405"/>
      <c r="F371" s="405"/>
      <c r="G371" s="405"/>
      <c r="H371" s="405"/>
    </row>
    <row r="372" spans="5:8">
      <c r="E372" s="405"/>
      <c r="F372" s="405"/>
      <c r="G372" s="405"/>
      <c r="H372" s="405"/>
    </row>
    <row r="373" spans="5:8">
      <c r="E373" s="405"/>
      <c r="F373" s="405"/>
      <c r="G373" s="405"/>
      <c r="H373" s="405"/>
    </row>
    <row r="374" spans="5:8">
      <c r="E374" s="405"/>
      <c r="F374" s="405"/>
      <c r="G374" s="405"/>
      <c r="H374" s="405"/>
    </row>
    <row r="375" spans="5:8">
      <c r="E375" s="405"/>
      <c r="F375" s="405"/>
      <c r="G375" s="405"/>
      <c r="H375" s="405"/>
    </row>
    <row r="376" spans="5:8">
      <c r="E376" s="405"/>
      <c r="F376" s="405"/>
      <c r="G376" s="405"/>
      <c r="H376" s="405"/>
    </row>
    <row r="377" spans="5:8">
      <c r="E377" s="405"/>
      <c r="F377" s="405"/>
      <c r="G377" s="405"/>
      <c r="H377" s="405"/>
    </row>
    <row r="378" spans="5:8">
      <c r="E378" s="405"/>
      <c r="F378" s="405"/>
      <c r="G378" s="405"/>
      <c r="H378" s="405"/>
    </row>
    <row r="379" spans="5:8">
      <c r="E379" s="405"/>
      <c r="F379" s="405"/>
      <c r="G379" s="405"/>
      <c r="H379" s="405"/>
    </row>
    <row r="380" spans="5:8">
      <c r="E380" s="405"/>
      <c r="F380" s="405"/>
      <c r="G380" s="405"/>
      <c r="H380" s="405"/>
    </row>
    <row r="381" spans="5:8">
      <c r="E381" s="405"/>
      <c r="F381" s="405"/>
      <c r="G381" s="405"/>
      <c r="H381" s="405"/>
    </row>
    <row r="382" spans="5:8">
      <c r="E382" s="405"/>
      <c r="F382" s="405"/>
      <c r="G382" s="405"/>
      <c r="H382" s="405"/>
    </row>
    <row r="383" spans="5:8">
      <c r="E383" s="405"/>
      <c r="F383" s="405"/>
      <c r="G383" s="405"/>
      <c r="H383" s="405"/>
    </row>
    <row r="384" spans="5:8">
      <c r="E384" s="405"/>
      <c r="F384" s="405"/>
      <c r="G384" s="405"/>
      <c r="H384" s="405"/>
    </row>
    <row r="385" spans="5:8">
      <c r="E385" s="405"/>
      <c r="F385" s="405"/>
      <c r="G385" s="405"/>
      <c r="H385" s="405"/>
    </row>
    <row r="386" spans="5:8">
      <c r="E386" s="405"/>
      <c r="F386" s="405"/>
      <c r="G386" s="405"/>
      <c r="H386" s="405"/>
    </row>
    <row r="387" spans="5:8">
      <c r="E387" s="405"/>
      <c r="F387" s="405"/>
      <c r="G387" s="405"/>
      <c r="H387" s="405"/>
    </row>
    <row r="388" spans="5:8">
      <c r="E388" s="405"/>
      <c r="F388" s="405"/>
      <c r="G388" s="405"/>
      <c r="H388" s="405"/>
    </row>
    <row r="389" spans="5:8">
      <c r="E389" s="405"/>
      <c r="F389" s="405"/>
      <c r="G389" s="405"/>
      <c r="H389" s="405"/>
    </row>
    <row r="390" spans="5:8">
      <c r="E390" s="405"/>
      <c r="F390" s="405"/>
      <c r="G390" s="405"/>
      <c r="H390" s="405"/>
    </row>
    <row r="391" spans="5:8">
      <c r="E391" s="405"/>
      <c r="F391" s="405"/>
      <c r="G391" s="405"/>
      <c r="H391" s="405"/>
    </row>
    <row r="392" spans="5:8">
      <c r="E392" s="405"/>
      <c r="F392" s="405"/>
      <c r="G392" s="405"/>
      <c r="H392" s="405"/>
    </row>
    <row r="393" spans="5:8">
      <c r="E393" s="405"/>
      <c r="F393" s="405"/>
      <c r="G393" s="405"/>
      <c r="H393" s="405"/>
    </row>
    <row r="394" spans="5:8">
      <c r="E394" s="405"/>
      <c r="F394" s="405"/>
      <c r="G394" s="405"/>
      <c r="H394" s="405"/>
    </row>
    <row r="395" spans="5:8">
      <c r="E395" s="405"/>
      <c r="F395" s="405"/>
      <c r="G395" s="405"/>
      <c r="H395" s="405"/>
    </row>
    <row r="396" spans="5:8">
      <c r="E396" s="405"/>
      <c r="F396" s="405"/>
      <c r="G396" s="405"/>
      <c r="H396" s="405"/>
    </row>
    <row r="397" spans="5:8">
      <c r="E397" s="405"/>
      <c r="F397" s="405"/>
      <c r="G397" s="405"/>
      <c r="H397" s="405"/>
    </row>
    <row r="398" spans="5:8">
      <c r="E398" s="405"/>
      <c r="F398" s="405"/>
      <c r="G398" s="405"/>
      <c r="H398" s="405"/>
    </row>
    <row r="399" spans="5:8">
      <c r="E399" s="405"/>
      <c r="F399" s="405"/>
      <c r="G399" s="405"/>
      <c r="H399" s="405"/>
    </row>
    <row r="400" spans="5:8">
      <c r="E400" s="405"/>
      <c r="F400" s="405"/>
      <c r="G400" s="405"/>
      <c r="H400" s="405"/>
    </row>
    <row r="401" spans="5:8">
      <c r="E401" s="405"/>
      <c r="F401" s="405"/>
      <c r="G401" s="405"/>
      <c r="H401" s="405"/>
    </row>
    <row r="402" spans="5:8">
      <c r="E402" s="405"/>
      <c r="F402" s="405"/>
      <c r="G402" s="405"/>
      <c r="H402" s="405"/>
    </row>
    <row r="403" spans="5:8">
      <c r="E403" s="405"/>
      <c r="F403" s="405"/>
      <c r="G403" s="405"/>
      <c r="H403" s="405"/>
    </row>
    <row r="404" spans="5:8">
      <c r="E404" s="405"/>
      <c r="F404" s="405"/>
      <c r="G404" s="405"/>
      <c r="H404" s="405"/>
    </row>
    <row r="405" spans="5:8">
      <c r="E405" s="405"/>
      <c r="F405" s="405"/>
      <c r="G405" s="405"/>
      <c r="H405" s="405"/>
    </row>
    <row r="406" spans="5:8">
      <c r="E406" s="405"/>
      <c r="F406" s="405"/>
      <c r="G406" s="405"/>
      <c r="H406" s="405"/>
    </row>
    <row r="407" spans="5:8">
      <c r="E407" s="405"/>
      <c r="F407" s="405"/>
      <c r="G407" s="405"/>
      <c r="H407" s="405"/>
    </row>
    <row r="408" spans="5:8">
      <c r="E408" s="405"/>
      <c r="F408" s="405"/>
      <c r="G408" s="405"/>
      <c r="H408" s="405"/>
    </row>
    <row r="409" spans="5:8">
      <c r="E409" s="405"/>
      <c r="F409" s="405"/>
      <c r="G409" s="405"/>
      <c r="H409" s="405"/>
    </row>
    <row r="410" spans="5:8">
      <c r="E410" s="405"/>
      <c r="F410" s="405"/>
      <c r="G410" s="405"/>
      <c r="H410" s="405"/>
    </row>
    <row r="411" spans="5:8">
      <c r="E411" s="405"/>
      <c r="F411" s="405"/>
      <c r="G411" s="405"/>
      <c r="H411" s="405"/>
    </row>
    <row r="412" spans="5:8">
      <c r="E412" s="405"/>
      <c r="F412" s="405"/>
      <c r="G412" s="405"/>
      <c r="H412" s="405"/>
    </row>
    <row r="413" spans="5:8">
      <c r="E413" s="405"/>
      <c r="F413" s="405"/>
      <c r="G413" s="405"/>
      <c r="H413" s="405"/>
    </row>
    <row r="414" spans="5:8">
      <c r="E414" s="405"/>
      <c r="F414" s="405"/>
      <c r="G414" s="405"/>
      <c r="H414" s="405"/>
    </row>
    <row r="415" spans="5:8">
      <c r="E415" s="405"/>
      <c r="F415" s="405"/>
      <c r="G415" s="405"/>
      <c r="H415" s="405"/>
    </row>
    <row r="416" spans="5:8">
      <c r="E416" s="405"/>
      <c r="F416" s="405"/>
      <c r="G416" s="405"/>
      <c r="H416" s="405"/>
    </row>
    <row r="417" spans="5:8">
      <c r="E417" s="405"/>
      <c r="F417" s="405"/>
      <c r="G417" s="405"/>
      <c r="H417" s="405"/>
    </row>
    <row r="418" spans="5:8">
      <c r="E418" s="405"/>
      <c r="F418" s="405"/>
      <c r="G418" s="405"/>
      <c r="H418" s="405"/>
    </row>
    <row r="419" spans="5:8">
      <c r="E419" s="405"/>
      <c r="F419" s="405"/>
      <c r="G419" s="405"/>
      <c r="H419" s="405"/>
    </row>
    <row r="420" spans="5:8">
      <c r="E420" s="405"/>
      <c r="F420" s="405"/>
      <c r="G420" s="405"/>
      <c r="H420" s="405"/>
    </row>
    <row r="421" spans="5:8">
      <c r="E421" s="405"/>
      <c r="F421" s="405"/>
      <c r="G421" s="405"/>
      <c r="H421" s="405"/>
    </row>
    <row r="422" spans="5:8">
      <c r="E422" s="405"/>
      <c r="F422" s="405"/>
      <c r="G422" s="405"/>
      <c r="H422" s="405"/>
    </row>
    <row r="423" spans="5:8">
      <c r="E423" s="405"/>
      <c r="F423" s="405"/>
      <c r="G423" s="405"/>
      <c r="H423" s="405"/>
    </row>
    <row r="424" spans="5:8">
      <c r="E424" s="405"/>
      <c r="F424" s="405"/>
      <c r="G424" s="405"/>
      <c r="H424" s="405"/>
    </row>
    <row r="425" spans="5:8">
      <c r="E425" s="405"/>
      <c r="F425" s="405"/>
      <c r="G425" s="405"/>
      <c r="H425" s="405"/>
    </row>
    <row r="426" spans="5:8">
      <c r="E426" s="405"/>
      <c r="F426" s="405"/>
      <c r="G426" s="405"/>
      <c r="H426" s="405"/>
    </row>
    <row r="427" spans="5:8">
      <c r="E427" s="405"/>
      <c r="F427" s="405"/>
      <c r="G427" s="405"/>
      <c r="H427" s="405"/>
    </row>
    <row r="428" spans="5:8">
      <c r="E428" s="405"/>
      <c r="F428" s="405"/>
      <c r="G428" s="405"/>
      <c r="H428" s="405"/>
    </row>
    <row r="429" spans="5:8">
      <c r="E429" s="405"/>
      <c r="F429" s="405"/>
      <c r="G429" s="405"/>
      <c r="H429" s="405"/>
    </row>
    <row r="430" spans="5:8">
      <c r="E430" s="405"/>
      <c r="F430" s="405"/>
      <c r="G430" s="405"/>
      <c r="H430" s="405"/>
    </row>
    <row r="431" spans="5:8">
      <c r="E431" s="405"/>
      <c r="F431" s="405"/>
      <c r="G431" s="405"/>
      <c r="H431" s="405"/>
    </row>
    <row r="432" spans="5:8">
      <c r="E432" s="405"/>
      <c r="F432" s="405"/>
      <c r="G432" s="405"/>
      <c r="H432" s="405"/>
    </row>
    <row r="433" spans="5:8">
      <c r="E433" s="405"/>
      <c r="F433" s="405"/>
      <c r="G433" s="405"/>
      <c r="H433" s="405"/>
    </row>
    <row r="434" spans="5:8">
      <c r="E434" s="405"/>
      <c r="F434" s="405"/>
      <c r="G434" s="405"/>
      <c r="H434" s="405"/>
    </row>
    <row r="435" spans="5:8">
      <c r="E435" s="405"/>
      <c r="F435" s="405"/>
      <c r="G435" s="405"/>
      <c r="H435" s="405"/>
    </row>
    <row r="436" spans="5:8">
      <c r="E436" s="405"/>
      <c r="F436" s="405"/>
      <c r="G436" s="405"/>
      <c r="H436" s="405"/>
    </row>
    <row r="437" spans="5:8">
      <c r="E437" s="405"/>
      <c r="F437" s="405"/>
      <c r="G437" s="405"/>
      <c r="H437" s="405"/>
    </row>
    <row r="438" spans="5:8">
      <c r="E438" s="405"/>
      <c r="F438" s="405"/>
      <c r="G438" s="405"/>
      <c r="H438" s="405"/>
    </row>
    <row r="439" spans="5:8">
      <c r="E439" s="405"/>
      <c r="F439" s="405"/>
      <c r="G439" s="405"/>
      <c r="H439" s="405"/>
    </row>
    <row r="440" spans="5:8">
      <c r="E440" s="405"/>
      <c r="F440" s="405"/>
      <c r="G440" s="405"/>
      <c r="H440" s="405"/>
    </row>
    <row r="441" spans="5:8">
      <c r="E441" s="405"/>
      <c r="F441" s="405"/>
      <c r="G441" s="405"/>
      <c r="H441" s="405"/>
    </row>
    <row r="442" spans="5:8">
      <c r="E442" s="405"/>
      <c r="F442" s="405"/>
      <c r="G442" s="405"/>
      <c r="H442" s="405"/>
    </row>
    <row r="443" spans="5:8">
      <c r="E443" s="405"/>
      <c r="F443" s="405"/>
      <c r="G443" s="405"/>
      <c r="H443" s="405"/>
    </row>
    <row r="444" spans="5:8">
      <c r="E444" s="405"/>
      <c r="F444" s="405"/>
      <c r="G444" s="405"/>
      <c r="H444" s="405"/>
    </row>
    <row r="445" spans="5:8">
      <c r="E445" s="405"/>
      <c r="F445" s="405"/>
      <c r="G445" s="405"/>
      <c r="H445" s="405"/>
    </row>
    <row r="446" spans="5:8">
      <c r="E446" s="405"/>
      <c r="F446" s="405"/>
      <c r="G446" s="405"/>
      <c r="H446" s="405"/>
    </row>
    <row r="447" spans="5:8">
      <c r="E447" s="405"/>
      <c r="F447" s="405"/>
      <c r="G447" s="405"/>
      <c r="H447" s="405"/>
    </row>
    <row r="448" spans="5:8">
      <c r="E448" s="405"/>
      <c r="F448" s="405"/>
      <c r="G448" s="405"/>
      <c r="H448" s="405"/>
    </row>
    <row r="449" spans="5:8">
      <c r="E449" s="405"/>
      <c r="F449" s="405"/>
      <c r="G449" s="405"/>
      <c r="H449" s="405"/>
    </row>
    <row r="450" spans="5:8">
      <c r="E450" s="405"/>
      <c r="F450" s="405"/>
      <c r="G450" s="405"/>
      <c r="H450" s="405"/>
    </row>
    <row r="451" spans="5:8">
      <c r="E451" s="405"/>
      <c r="F451" s="405"/>
      <c r="G451" s="405"/>
      <c r="H451" s="405"/>
    </row>
    <row r="452" spans="5:8">
      <c r="E452" s="405"/>
      <c r="F452" s="405"/>
      <c r="G452" s="405"/>
      <c r="H452" s="405"/>
    </row>
    <row r="453" spans="5:8">
      <c r="E453" s="405"/>
      <c r="F453" s="405"/>
      <c r="G453" s="405"/>
      <c r="H453" s="405"/>
    </row>
    <row r="454" spans="5:8">
      <c r="E454" s="405"/>
      <c r="F454" s="405"/>
      <c r="G454" s="405"/>
      <c r="H454" s="405"/>
    </row>
    <row r="455" spans="5:8">
      <c r="E455" s="405"/>
      <c r="F455" s="405"/>
      <c r="G455" s="405"/>
      <c r="H455" s="405"/>
    </row>
    <row r="456" spans="5:8">
      <c r="E456" s="405"/>
      <c r="F456" s="405"/>
      <c r="G456" s="405"/>
      <c r="H456" s="405"/>
    </row>
    <row r="457" spans="5:8">
      <c r="E457" s="405"/>
      <c r="F457" s="405"/>
      <c r="G457" s="405"/>
      <c r="H457" s="405"/>
    </row>
    <row r="458" spans="5:8">
      <c r="E458" s="405"/>
      <c r="F458" s="405"/>
      <c r="G458" s="405"/>
      <c r="H458" s="405"/>
    </row>
    <row r="459" spans="5:8">
      <c r="E459" s="405"/>
      <c r="F459" s="405"/>
      <c r="G459" s="405"/>
      <c r="H459" s="405"/>
    </row>
    <row r="460" spans="5:8">
      <c r="E460" s="405"/>
      <c r="F460" s="405"/>
      <c r="G460" s="405"/>
      <c r="H460" s="405"/>
    </row>
    <row r="461" spans="5:8">
      <c r="E461" s="405"/>
      <c r="F461" s="405"/>
      <c r="G461" s="405"/>
      <c r="H461" s="405"/>
    </row>
    <row r="462" spans="5:8">
      <c r="E462" s="405"/>
      <c r="F462" s="405"/>
      <c r="G462" s="405"/>
      <c r="H462" s="405"/>
    </row>
    <row r="463" spans="5:8">
      <c r="E463" s="405"/>
      <c r="F463" s="405"/>
      <c r="G463" s="405"/>
      <c r="H463" s="405"/>
    </row>
    <row r="464" spans="5:8">
      <c r="E464" s="405"/>
      <c r="F464" s="405"/>
      <c r="G464" s="405"/>
      <c r="H464" s="405"/>
    </row>
    <row r="465" spans="5:8">
      <c r="E465" s="405"/>
      <c r="F465" s="405"/>
      <c r="G465" s="405"/>
      <c r="H465" s="405"/>
    </row>
    <row r="466" spans="5:8">
      <c r="E466" s="405"/>
      <c r="F466" s="405"/>
      <c r="G466" s="405"/>
      <c r="H466" s="405"/>
    </row>
    <row r="467" spans="5:8">
      <c r="E467" s="405"/>
      <c r="F467" s="405"/>
      <c r="G467" s="405"/>
      <c r="H467" s="405"/>
    </row>
    <row r="468" spans="5:8">
      <c r="E468" s="405"/>
      <c r="F468" s="405"/>
      <c r="G468" s="405"/>
      <c r="H468" s="405"/>
    </row>
    <row r="469" spans="5:8">
      <c r="E469" s="405"/>
      <c r="F469" s="405"/>
      <c r="G469" s="405"/>
      <c r="H469" s="405"/>
    </row>
    <row r="470" spans="5:8">
      <c r="E470" s="405"/>
      <c r="F470" s="405"/>
      <c r="G470" s="405"/>
      <c r="H470" s="405"/>
    </row>
    <row r="471" spans="5:8">
      <c r="E471" s="405"/>
      <c r="F471" s="405"/>
      <c r="G471" s="405"/>
      <c r="H471" s="405"/>
    </row>
    <row r="472" spans="5:8">
      <c r="E472" s="405"/>
      <c r="F472" s="405"/>
      <c r="G472" s="405"/>
      <c r="H472" s="405"/>
    </row>
    <row r="473" spans="5:8">
      <c r="E473" s="405"/>
      <c r="F473" s="405"/>
      <c r="G473" s="405"/>
      <c r="H473" s="405"/>
    </row>
    <row r="474" spans="5:8">
      <c r="E474" s="405"/>
      <c r="F474" s="405"/>
      <c r="G474" s="405"/>
      <c r="H474" s="405"/>
    </row>
    <row r="475" spans="5:8">
      <c r="E475" s="405"/>
      <c r="F475" s="405"/>
      <c r="G475" s="405"/>
      <c r="H475" s="405"/>
    </row>
    <row r="476" spans="5:8">
      <c r="E476" s="405"/>
      <c r="F476" s="405"/>
      <c r="G476" s="405"/>
      <c r="H476" s="405"/>
    </row>
    <row r="477" spans="5:8">
      <c r="E477" s="405"/>
      <c r="F477" s="405"/>
      <c r="G477" s="405"/>
      <c r="H477" s="405"/>
    </row>
    <row r="478" spans="5:8">
      <c r="E478" s="405"/>
      <c r="F478" s="405"/>
      <c r="G478" s="405"/>
      <c r="H478" s="405"/>
    </row>
    <row r="479" spans="5:8">
      <c r="E479" s="405"/>
      <c r="F479" s="405"/>
      <c r="G479" s="405"/>
      <c r="H479" s="405"/>
    </row>
    <row r="480" spans="5:8">
      <c r="E480" s="405"/>
      <c r="F480" s="405"/>
      <c r="G480" s="405"/>
      <c r="H480" s="405"/>
    </row>
    <row r="481" spans="5:8">
      <c r="E481" s="405"/>
      <c r="F481" s="405"/>
      <c r="G481" s="405"/>
      <c r="H481" s="405"/>
    </row>
    <row r="482" spans="5:8">
      <c r="E482" s="405"/>
      <c r="F482" s="405"/>
      <c r="G482" s="405"/>
      <c r="H482" s="405"/>
    </row>
    <row r="483" spans="5:8">
      <c r="E483" s="405"/>
      <c r="F483" s="405"/>
      <c r="G483" s="405"/>
      <c r="H483" s="405"/>
    </row>
    <row r="484" spans="5:8">
      <c r="E484" s="405"/>
      <c r="F484" s="405"/>
      <c r="G484" s="405"/>
      <c r="H484" s="405"/>
    </row>
    <row r="485" spans="5:8">
      <c r="E485" s="405"/>
      <c r="F485" s="405"/>
      <c r="G485" s="405"/>
      <c r="H485" s="405"/>
    </row>
    <row r="486" spans="5:8">
      <c r="E486" s="405"/>
      <c r="F486" s="405"/>
      <c r="G486" s="405"/>
      <c r="H486" s="405"/>
    </row>
    <row r="487" spans="5:8">
      <c r="E487" s="405"/>
      <c r="F487" s="405"/>
      <c r="G487" s="405"/>
      <c r="H487" s="405"/>
    </row>
    <row r="488" spans="5:8">
      <c r="E488" s="405"/>
      <c r="F488" s="405"/>
      <c r="G488" s="405"/>
      <c r="H488" s="405"/>
    </row>
    <row r="489" spans="5:8" ht="12.75" customHeight="1">
      <c r="E489" s="405"/>
      <c r="F489" s="405"/>
      <c r="G489" s="405"/>
      <c r="H489" s="405"/>
    </row>
    <row r="490" spans="5:8">
      <c r="E490" s="405"/>
      <c r="F490" s="405"/>
      <c r="G490" s="405"/>
      <c r="H490" s="405"/>
    </row>
    <row r="491" spans="5:8">
      <c r="E491" s="405"/>
      <c r="F491" s="405"/>
      <c r="G491" s="405"/>
      <c r="H491" s="405"/>
    </row>
    <row r="492" spans="5:8">
      <c r="E492" s="405"/>
      <c r="F492" s="405"/>
      <c r="G492" s="405"/>
      <c r="H492" s="405"/>
    </row>
    <row r="493" spans="5:8">
      <c r="E493" s="405"/>
      <c r="F493" s="405"/>
      <c r="G493" s="405"/>
      <c r="H493" s="405"/>
    </row>
    <row r="494" spans="5:8">
      <c r="E494" s="405"/>
      <c r="F494" s="405"/>
      <c r="G494" s="405"/>
      <c r="H494" s="405"/>
    </row>
    <row r="495" spans="5:8">
      <c r="E495" s="405"/>
      <c r="F495" s="405"/>
      <c r="G495" s="405"/>
      <c r="H495" s="405"/>
    </row>
    <row r="496" spans="5:8">
      <c r="E496" s="405"/>
      <c r="F496" s="405"/>
      <c r="G496" s="405"/>
      <c r="H496" s="405"/>
    </row>
    <row r="497" spans="5:8">
      <c r="E497" s="405"/>
      <c r="F497" s="405"/>
      <c r="G497" s="405"/>
      <c r="H497" s="405"/>
    </row>
    <row r="498" spans="5:8">
      <c r="E498" s="405"/>
      <c r="F498" s="405"/>
      <c r="G498" s="405"/>
      <c r="H498" s="405"/>
    </row>
    <row r="499" spans="5:8">
      <c r="E499" s="405"/>
      <c r="F499" s="405"/>
      <c r="G499" s="405"/>
      <c r="H499" s="405"/>
    </row>
    <row r="500" spans="5:8">
      <c r="E500" s="405"/>
      <c r="F500" s="405"/>
      <c r="G500" s="405"/>
      <c r="H500" s="405"/>
    </row>
    <row r="501" spans="5:8">
      <c r="E501" s="405"/>
      <c r="F501" s="405"/>
      <c r="G501" s="405"/>
      <c r="H501" s="405"/>
    </row>
    <row r="502" spans="5:8">
      <c r="E502" s="405"/>
      <c r="F502" s="405"/>
      <c r="G502" s="405"/>
      <c r="H502" s="405"/>
    </row>
    <row r="503" spans="5:8">
      <c r="E503" s="405"/>
      <c r="F503" s="405"/>
      <c r="G503" s="405"/>
      <c r="H503" s="405"/>
    </row>
    <row r="504" spans="5:8">
      <c r="E504" s="405"/>
      <c r="F504" s="405"/>
      <c r="G504" s="405"/>
      <c r="H504" s="405"/>
    </row>
    <row r="505" spans="5:8">
      <c r="E505" s="405"/>
      <c r="F505" s="405"/>
      <c r="G505" s="405"/>
      <c r="H505" s="405"/>
    </row>
    <row r="506" spans="5:8">
      <c r="E506" s="405"/>
      <c r="F506" s="405"/>
      <c r="G506" s="405"/>
      <c r="H506" s="405"/>
    </row>
    <row r="507" spans="5:8">
      <c r="E507" s="405"/>
      <c r="F507" s="405"/>
      <c r="G507" s="405"/>
      <c r="H507" s="405"/>
    </row>
    <row r="508" spans="5:8">
      <c r="E508" s="405"/>
      <c r="F508" s="405"/>
      <c r="G508" s="405"/>
      <c r="H508" s="405"/>
    </row>
    <row r="509" spans="5:8">
      <c r="E509" s="405"/>
      <c r="F509" s="405"/>
      <c r="G509" s="405"/>
      <c r="H509" s="405"/>
    </row>
    <row r="510" spans="5:8">
      <c r="E510" s="405"/>
      <c r="F510" s="405"/>
      <c r="G510" s="405"/>
      <c r="H510" s="405"/>
    </row>
    <row r="511" spans="5:8">
      <c r="E511" s="405"/>
      <c r="F511" s="405"/>
      <c r="G511" s="405"/>
      <c r="H511" s="405"/>
    </row>
    <row r="512" spans="5:8">
      <c r="E512" s="405"/>
      <c r="F512" s="405"/>
      <c r="G512" s="405"/>
      <c r="H512" s="405"/>
    </row>
    <row r="513" spans="5:8">
      <c r="E513" s="405"/>
      <c r="F513" s="405"/>
      <c r="G513" s="405"/>
      <c r="H513" s="405"/>
    </row>
    <row r="514" spans="5:8">
      <c r="E514" s="405"/>
      <c r="F514" s="405"/>
      <c r="G514" s="405"/>
      <c r="H514" s="405"/>
    </row>
    <row r="515" spans="5:8">
      <c r="E515" s="405"/>
      <c r="F515" s="405"/>
      <c r="G515" s="405"/>
      <c r="H515" s="405"/>
    </row>
    <row r="516" spans="5:8">
      <c r="E516" s="405"/>
      <c r="F516" s="405"/>
      <c r="G516" s="405"/>
      <c r="H516" s="405"/>
    </row>
    <row r="517" spans="5:8">
      <c r="E517" s="405"/>
      <c r="F517" s="405"/>
      <c r="G517" s="405"/>
      <c r="H517" s="405"/>
    </row>
    <row r="518" spans="5:8">
      <c r="E518" s="405"/>
      <c r="F518" s="405"/>
      <c r="G518" s="405"/>
      <c r="H518" s="405"/>
    </row>
    <row r="519" spans="5:8">
      <c r="E519" s="405"/>
      <c r="F519" s="405"/>
      <c r="G519" s="405"/>
      <c r="H519" s="405"/>
    </row>
    <row r="520" spans="5:8">
      <c r="E520" s="405"/>
      <c r="F520" s="405"/>
      <c r="G520" s="405"/>
      <c r="H520" s="405"/>
    </row>
    <row r="521" spans="5:8">
      <c r="E521" s="405"/>
      <c r="F521" s="405"/>
      <c r="G521" s="405"/>
      <c r="H521" s="405"/>
    </row>
    <row r="522" spans="5:8">
      <c r="E522" s="405"/>
      <c r="F522" s="405"/>
      <c r="G522" s="405"/>
      <c r="H522" s="405"/>
    </row>
    <row r="523" spans="5:8">
      <c r="E523" s="405"/>
      <c r="F523" s="405"/>
      <c r="G523" s="405"/>
      <c r="H523" s="405"/>
    </row>
    <row r="524" spans="5:8">
      <c r="E524" s="405"/>
      <c r="F524" s="405"/>
      <c r="G524" s="405"/>
      <c r="H524" s="405"/>
    </row>
    <row r="525" spans="5:8">
      <c r="E525" s="405"/>
      <c r="F525" s="405"/>
      <c r="G525" s="405"/>
      <c r="H525" s="405"/>
    </row>
    <row r="526" spans="5:8">
      <c r="E526" s="405"/>
      <c r="F526" s="405"/>
      <c r="G526" s="405"/>
      <c r="H526" s="405"/>
    </row>
    <row r="527" spans="5:8">
      <c r="E527" s="405"/>
      <c r="F527" s="405"/>
      <c r="G527" s="405"/>
      <c r="H527" s="405"/>
    </row>
    <row r="528" spans="5:8">
      <c r="E528" s="405"/>
      <c r="F528" s="405"/>
      <c r="G528" s="405"/>
      <c r="H528" s="405"/>
    </row>
    <row r="529" spans="5:8">
      <c r="E529" s="405"/>
      <c r="F529" s="405"/>
      <c r="G529" s="405"/>
      <c r="H529" s="405"/>
    </row>
    <row r="530" spans="5:8">
      <c r="E530" s="405"/>
      <c r="F530" s="405"/>
      <c r="G530" s="405"/>
      <c r="H530" s="405"/>
    </row>
    <row r="531" spans="5:8">
      <c r="E531" s="405"/>
      <c r="F531" s="405"/>
      <c r="G531" s="405"/>
      <c r="H531" s="405"/>
    </row>
    <row r="532" spans="5:8">
      <c r="E532" s="405"/>
      <c r="F532" s="405"/>
      <c r="G532" s="405"/>
      <c r="H532" s="405"/>
    </row>
    <row r="533" spans="5:8">
      <c r="E533" s="405"/>
      <c r="F533" s="405"/>
      <c r="G533" s="405"/>
      <c r="H533" s="405"/>
    </row>
    <row r="534" spans="5:8">
      <c r="E534" s="405"/>
      <c r="F534" s="405"/>
      <c r="G534" s="405"/>
      <c r="H534" s="405"/>
    </row>
    <row r="535" spans="5:8">
      <c r="E535" s="405"/>
      <c r="F535" s="405"/>
      <c r="G535" s="405"/>
      <c r="H535" s="405"/>
    </row>
    <row r="536" spans="5:8">
      <c r="E536" s="405"/>
      <c r="F536" s="405"/>
      <c r="G536" s="405"/>
      <c r="H536" s="405"/>
    </row>
    <row r="537" spans="5:8">
      <c r="E537" s="405"/>
      <c r="F537" s="405"/>
      <c r="G537" s="405"/>
      <c r="H537" s="405"/>
    </row>
    <row r="538" spans="5:8">
      <c r="E538" s="405"/>
      <c r="F538" s="405"/>
      <c r="G538" s="405"/>
      <c r="H538" s="405"/>
    </row>
    <row r="539" spans="5:8">
      <c r="E539" s="405"/>
      <c r="F539" s="405"/>
      <c r="G539" s="405"/>
      <c r="H539" s="405"/>
    </row>
    <row r="540" spans="5:8">
      <c r="E540" s="405"/>
      <c r="F540" s="405"/>
      <c r="G540" s="405"/>
      <c r="H540" s="405"/>
    </row>
    <row r="541" spans="5:8">
      <c r="E541" s="405"/>
      <c r="F541" s="405"/>
      <c r="G541" s="405"/>
      <c r="H541" s="405"/>
    </row>
    <row r="542" spans="5:8">
      <c r="E542" s="405"/>
      <c r="F542" s="405"/>
      <c r="G542" s="405"/>
      <c r="H542" s="405"/>
    </row>
    <row r="543" spans="5:8">
      <c r="E543" s="405"/>
      <c r="F543" s="405"/>
      <c r="G543" s="405"/>
      <c r="H543" s="405"/>
    </row>
    <row r="544" spans="5:8">
      <c r="E544" s="405"/>
      <c r="F544" s="405"/>
      <c r="G544" s="405"/>
      <c r="H544" s="405"/>
    </row>
    <row r="545" spans="5:8">
      <c r="E545" s="405"/>
      <c r="F545" s="405"/>
      <c r="G545" s="405"/>
      <c r="H545" s="405"/>
    </row>
    <row r="546" spans="5:8">
      <c r="E546" s="405"/>
      <c r="F546" s="405"/>
      <c r="G546" s="405"/>
      <c r="H546" s="405"/>
    </row>
    <row r="547" spans="5:8">
      <c r="E547" s="405"/>
      <c r="F547" s="405"/>
      <c r="G547" s="405"/>
      <c r="H547" s="405"/>
    </row>
    <row r="548" spans="5:8">
      <c r="E548" s="405"/>
      <c r="F548" s="405"/>
      <c r="G548" s="405"/>
      <c r="H548" s="405"/>
    </row>
    <row r="549" spans="5:8">
      <c r="E549" s="405"/>
      <c r="F549" s="405"/>
      <c r="G549" s="405"/>
      <c r="H549" s="405"/>
    </row>
    <row r="550" spans="5:8">
      <c r="E550" s="405"/>
      <c r="F550" s="405"/>
      <c r="G550" s="405"/>
      <c r="H550" s="405"/>
    </row>
    <row r="551" spans="5:8">
      <c r="E551" s="405"/>
      <c r="F551" s="405"/>
      <c r="G551" s="405"/>
      <c r="H551" s="405"/>
    </row>
    <row r="552" spans="5:8">
      <c r="E552" s="405"/>
      <c r="F552" s="405"/>
      <c r="G552" s="405"/>
      <c r="H552" s="405"/>
    </row>
    <row r="553" spans="5:8">
      <c r="E553" s="405"/>
      <c r="F553" s="405"/>
      <c r="G553" s="405"/>
      <c r="H553" s="405"/>
    </row>
    <row r="554" spans="5:8">
      <c r="E554" s="405"/>
      <c r="F554" s="405"/>
      <c r="G554" s="405"/>
      <c r="H554" s="405"/>
    </row>
    <row r="555" spans="5:8">
      <c r="E555" s="405"/>
      <c r="F555" s="405"/>
      <c r="G555" s="405"/>
      <c r="H555" s="405"/>
    </row>
    <row r="556" spans="5:8">
      <c r="E556" s="405"/>
      <c r="F556" s="405"/>
      <c r="G556" s="405"/>
      <c r="H556" s="405"/>
    </row>
    <row r="557" spans="5:8">
      <c r="E557" s="405"/>
      <c r="F557" s="405"/>
      <c r="G557" s="405"/>
      <c r="H557" s="405"/>
    </row>
    <row r="558" spans="5:8">
      <c r="E558" s="405"/>
      <c r="F558" s="405"/>
      <c r="G558" s="405"/>
      <c r="H558" s="405"/>
    </row>
    <row r="559" spans="5:8">
      <c r="E559" s="405"/>
      <c r="F559" s="405"/>
      <c r="G559" s="405"/>
      <c r="H559" s="405"/>
    </row>
    <row r="560" spans="5:8">
      <c r="E560" s="405"/>
      <c r="F560" s="405"/>
      <c r="G560" s="405"/>
      <c r="H560" s="405"/>
    </row>
    <row r="561" spans="5:8">
      <c r="E561" s="405"/>
      <c r="F561" s="405"/>
      <c r="G561" s="405"/>
      <c r="H561" s="405"/>
    </row>
    <row r="562" spans="5:8">
      <c r="E562" s="405"/>
      <c r="F562" s="405"/>
      <c r="G562" s="405"/>
      <c r="H562" s="405"/>
    </row>
    <row r="563" spans="5:8">
      <c r="E563" s="405"/>
      <c r="F563" s="405"/>
      <c r="G563" s="405"/>
      <c r="H563" s="405"/>
    </row>
    <row r="564" spans="5:8">
      <c r="E564" s="405"/>
      <c r="F564" s="405"/>
      <c r="G564" s="405"/>
      <c r="H564" s="405"/>
    </row>
    <row r="565" spans="5:8">
      <c r="E565" s="405"/>
      <c r="F565" s="405"/>
      <c r="G565" s="405"/>
      <c r="H565" s="405"/>
    </row>
    <row r="566" spans="5:8">
      <c r="E566" s="405"/>
      <c r="F566" s="405"/>
      <c r="G566" s="405"/>
      <c r="H566" s="405"/>
    </row>
    <row r="567" spans="5:8">
      <c r="E567" s="405"/>
      <c r="F567" s="405"/>
      <c r="G567" s="405"/>
      <c r="H567" s="405"/>
    </row>
    <row r="568" spans="5:8">
      <c r="E568" s="405"/>
      <c r="F568" s="405"/>
      <c r="G568" s="405"/>
      <c r="H568" s="405"/>
    </row>
    <row r="569" spans="5:8">
      <c r="E569" s="405"/>
      <c r="F569" s="405"/>
      <c r="G569" s="405"/>
      <c r="H569" s="405"/>
    </row>
    <row r="570" spans="5:8">
      <c r="E570" s="405"/>
      <c r="F570" s="405"/>
      <c r="G570" s="405"/>
      <c r="H570" s="405"/>
    </row>
    <row r="571" spans="5:8">
      <c r="E571" s="405"/>
      <c r="F571" s="405"/>
      <c r="G571" s="405"/>
      <c r="H571" s="405"/>
    </row>
    <row r="572" spans="5:8">
      <c r="E572" s="405"/>
      <c r="F572" s="405"/>
      <c r="G572" s="405"/>
      <c r="H572" s="405"/>
    </row>
    <row r="573" spans="5:8">
      <c r="E573" s="405"/>
      <c r="F573" s="405"/>
      <c r="G573" s="405"/>
      <c r="H573" s="405"/>
    </row>
    <row r="574" spans="5:8">
      <c r="E574" s="405"/>
      <c r="F574" s="405"/>
      <c r="G574" s="405"/>
      <c r="H574" s="405"/>
    </row>
    <row r="575" spans="5:8">
      <c r="E575" s="405"/>
      <c r="F575" s="405"/>
      <c r="G575" s="405"/>
      <c r="H575" s="405"/>
    </row>
    <row r="576" spans="5:8">
      <c r="E576" s="405"/>
      <c r="F576" s="405"/>
      <c r="G576" s="405"/>
      <c r="H576" s="405"/>
    </row>
    <row r="577" spans="5:8">
      <c r="E577" s="405"/>
      <c r="F577" s="405"/>
      <c r="G577" s="405"/>
      <c r="H577" s="405"/>
    </row>
    <row r="578" spans="5:8">
      <c r="E578" s="405"/>
      <c r="F578" s="405"/>
      <c r="G578" s="405"/>
      <c r="H578" s="405"/>
    </row>
    <row r="579" spans="5:8">
      <c r="E579" s="405"/>
      <c r="F579" s="405"/>
      <c r="G579" s="405"/>
      <c r="H579" s="405"/>
    </row>
    <row r="580" spans="5:8">
      <c r="E580" s="405"/>
      <c r="F580" s="405"/>
      <c r="G580" s="405"/>
      <c r="H580" s="405"/>
    </row>
    <row r="581" spans="5:8">
      <c r="E581" s="405"/>
      <c r="F581" s="405"/>
      <c r="G581" s="405"/>
      <c r="H581" s="405"/>
    </row>
    <row r="582" spans="5:8">
      <c r="E582" s="405"/>
      <c r="F582" s="405"/>
      <c r="G582" s="405"/>
      <c r="H582" s="405"/>
    </row>
    <row r="583" spans="5:8">
      <c r="E583" s="405"/>
      <c r="F583" s="405"/>
      <c r="G583" s="405"/>
      <c r="H583" s="405"/>
    </row>
    <row r="584" spans="5:8">
      <c r="E584" s="405"/>
      <c r="F584" s="405"/>
      <c r="G584" s="405"/>
      <c r="H584" s="405"/>
    </row>
    <row r="585" spans="5:8">
      <c r="E585" s="405"/>
      <c r="F585" s="405"/>
      <c r="G585" s="405"/>
      <c r="H585" s="405"/>
    </row>
    <row r="586" spans="5:8">
      <c r="E586" s="405"/>
      <c r="F586" s="405"/>
      <c r="G586" s="405"/>
      <c r="H586" s="405"/>
    </row>
    <row r="587" spans="5:8">
      <c r="E587" s="405"/>
      <c r="F587" s="405"/>
      <c r="G587" s="405"/>
      <c r="H587" s="405"/>
    </row>
    <row r="588" spans="5:8">
      <c r="E588" s="405"/>
      <c r="F588" s="405"/>
      <c r="G588" s="405"/>
      <c r="H588" s="405"/>
    </row>
    <row r="589" spans="5:8">
      <c r="E589" s="405"/>
      <c r="F589" s="405"/>
      <c r="G589" s="405"/>
      <c r="H589" s="405"/>
    </row>
    <row r="590" spans="5:8">
      <c r="E590" s="405"/>
      <c r="F590" s="405"/>
      <c r="G590" s="405"/>
      <c r="H590" s="405"/>
    </row>
    <row r="591" spans="5:8">
      <c r="E591" s="405"/>
      <c r="F591" s="405"/>
      <c r="G591" s="405"/>
      <c r="H591" s="405"/>
    </row>
    <row r="592" spans="5:8">
      <c r="E592" s="405"/>
      <c r="F592" s="405"/>
      <c r="G592" s="405"/>
      <c r="H592" s="405"/>
    </row>
    <row r="593" spans="5:8">
      <c r="E593" s="405"/>
      <c r="F593" s="405"/>
      <c r="G593" s="405"/>
      <c r="H593" s="405"/>
    </row>
    <row r="594" spans="5:8">
      <c r="E594" s="405"/>
      <c r="F594" s="405"/>
      <c r="G594" s="405"/>
      <c r="H594" s="405"/>
    </row>
    <row r="595" spans="5:8">
      <c r="E595" s="405"/>
      <c r="F595" s="405"/>
      <c r="G595" s="405"/>
      <c r="H595" s="405"/>
    </row>
    <row r="596" spans="5:8">
      <c r="E596" s="405"/>
      <c r="F596" s="405"/>
      <c r="G596" s="405"/>
      <c r="H596" s="405"/>
    </row>
    <row r="597" spans="5:8">
      <c r="E597" s="405"/>
      <c r="F597" s="405"/>
      <c r="G597" s="405"/>
      <c r="H597" s="405"/>
    </row>
    <row r="598" spans="5:8">
      <c r="E598" s="405"/>
      <c r="F598" s="405"/>
      <c r="G598" s="405"/>
      <c r="H598" s="405"/>
    </row>
    <row r="599" spans="5:8">
      <c r="E599" s="405"/>
      <c r="F599" s="405"/>
      <c r="G599" s="405"/>
      <c r="H599" s="405"/>
    </row>
    <row r="600" spans="5:8">
      <c r="E600" s="405"/>
      <c r="F600" s="405"/>
      <c r="G600" s="405"/>
      <c r="H600" s="405"/>
    </row>
    <row r="601" spans="5:8">
      <c r="E601" s="405"/>
      <c r="F601" s="405"/>
      <c r="G601" s="405"/>
      <c r="H601" s="405"/>
    </row>
    <row r="602" spans="5:8">
      <c r="E602" s="405"/>
      <c r="F602" s="405"/>
      <c r="G602" s="405"/>
      <c r="H602" s="405"/>
    </row>
    <row r="603" spans="5:8">
      <c r="E603" s="405"/>
      <c r="F603" s="405"/>
      <c r="G603" s="405"/>
      <c r="H603" s="405"/>
    </row>
    <row r="604" spans="5:8">
      <c r="E604" s="405"/>
      <c r="F604" s="405"/>
      <c r="G604" s="405"/>
      <c r="H604" s="405"/>
    </row>
    <row r="605" spans="5:8">
      <c r="E605" s="405"/>
      <c r="F605" s="405"/>
      <c r="G605" s="405"/>
      <c r="H605" s="405"/>
    </row>
    <row r="606" spans="5:8">
      <c r="E606" s="405"/>
      <c r="F606" s="405"/>
      <c r="G606" s="405"/>
      <c r="H606" s="405"/>
    </row>
    <row r="607" spans="5:8">
      <c r="E607" s="405"/>
      <c r="F607" s="405"/>
      <c r="G607" s="405"/>
      <c r="H607" s="405"/>
    </row>
    <row r="608" spans="5:8">
      <c r="E608" s="405"/>
      <c r="F608" s="405"/>
      <c r="G608" s="405"/>
      <c r="H608" s="405"/>
    </row>
    <row r="609" spans="5:8">
      <c r="E609" s="405"/>
      <c r="F609" s="405"/>
      <c r="G609" s="405"/>
      <c r="H609" s="405"/>
    </row>
    <row r="610" spans="5:8">
      <c r="E610" s="405"/>
      <c r="F610" s="405"/>
      <c r="G610" s="405"/>
      <c r="H610" s="405"/>
    </row>
    <row r="611" spans="5:8">
      <c r="E611" s="405"/>
      <c r="F611" s="405"/>
      <c r="G611" s="405"/>
      <c r="H611" s="405"/>
    </row>
    <row r="612" spans="5:8">
      <c r="E612" s="405"/>
      <c r="F612" s="405"/>
      <c r="G612" s="405"/>
      <c r="H612" s="405"/>
    </row>
    <row r="613" spans="5:8">
      <c r="E613" s="405"/>
      <c r="F613" s="405"/>
      <c r="G613" s="405"/>
      <c r="H613" s="405"/>
    </row>
    <row r="614" spans="5:8">
      <c r="E614" s="405"/>
      <c r="F614" s="405"/>
      <c r="G614" s="405"/>
      <c r="H614" s="405"/>
    </row>
    <row r="615" spans="5:8">
      <c r="E615" s="405"/>
      <c r="F615" s="405"/>
      <c r="G615" s="405"/>
      <c r="H615" s="405"/>
    </row>
    <row r="616" spans="5:8">
      <c r="E616" s="405"/>
      <c r="F616" s="405"/>
      <c r="G616" s="405"/>
      <c r="H616" s="405"/>
    </row>
    <row r="617" spans="5:8">
      <c r="E617" s="405"/>
      <c r="F617" s="405"/>
      <c r="G617" s="405"/>
      <c r="H617" s="405"/>
    </row>
    <row r="618" spans="5:8">
      <c r="E618" s="405"/>
      <c r="F618" s="405"/>
      <c r="G618" s="405"/>
      <c r="H618" s="405"/>
    </row>
    <row r="619" spans="5:8">
      <c r="E619" s="405"/>
      <c r="F619" s="405"/>
      <c r="G619" s="405"/>
      <c r="H619" s="405"/>
    </row>
    <row r="620" spans="5:8">
      <c r="E620" s="405"/>
      <c r="F620" s="405"/>
      <c r="G620" s="405"/>
      <c r="H620" s="405"/>
    </row>
    <row r="621" spans="5:8">
      <c r="E621" s="405"/>
      <c r="F621" s="405"/>
      <c r="G621" s="405"/>
      <c r="H621" s="405"/>
    </row>
    <row r="622" spans="5:8">
      <c r="E622" s="405"/>
      <c r="F622" s="405"/>
      <c r="G622" s="405"/>
      <c r="H622" s="405"/>
    </row>
    <row r="623" spans="5:8">
      <c r="E623" s="405"/>
      <c r="F623" s="405"/>
      <c r="G623" s="405"/>
      <c r="H623" s="405"/>
    </row>
    <row r="624" spans="5:8">
      <c r="E624" s="405"/>
      <c r="F624" s="405"/>
      <c r="G624" s="405"/>
      <c r="H624" s="405"/>
    </row>
    <row r="625" spans="5:8">
      <c r="E625" s="405"/>
      <c r="F625" s="405"/>
      <c r="G625" s="405"/>
      <c r="H625" s="405"/>
    </row>
    <row r="626" spans="5:8">
      <c r="E626" s="405"/>
      <c r="F626" s="405"/>
      <c r="G626" s="405"/>
      <c r="H626" s="405"/>
    </row>
    <row r="627" spans="5:8">
      <c r="E627" s="405"/>
      <c r="F627" s="405"/>
      <c r="G627" s="405"/>
      <c r="H627" s="405"/>
    </row>
    <row r="628" spans="5:8">
      <c r="E628" s="405"/>
      <c r="F628" s="405"/>
      <c r="G628" s="405"/>
      <c r="H628" s="405"/>
    </row>
    <row r="629" spans="5:8">
      <c r="E629" s="405"/>
      <c r="F629" s="405"/>
      <c r="G629" s="405"/>
      <c r="H629" s="405"/>
    </row>
    <row r="630" spans="5:8">
      <c r="E630" s="405"/>
      <c r="F630" s="405"/>
      <c r="G630" s="405"/>
      <c r="H630" s="405"/>
    </row>
    <row r="631" spans="5:8">
      <c r="E631" s="405"/>
      <c r="F631" s="405"/>
      <c r="G631" s="405"/>
      <c r="H631" s="405"/>
    </row>
    <row r="632" spans="5:8">
      <c r="E632" s="405"/>
      <c r="F632" s="405"/>
      <c r="G632" s="405"/>
      <c r="H632" s="405"/>
    </row>
    <row r="633" spans="5:8">
      <c r="E633" s="405"/>
      <c r="F633" s="405"/>
      <c r="G633" s="405"/>
      <c r="H633" s="405"/>
    </row>
    <row r="634" spans="5:8">
      <c r="E634" s="405"/>
      <c r="F634" s="405"/>
      <c r="G634" s="405"/>
      <c r="H634" s="405"/>
    </row>
    <row r="635" spans="5:8">
      <c r="E635" s="405"/>
      <c r="F635" s="405"/>
      <c r="G635" s="405"/>
      <c r="H635" s="405"/>
    </row>
    <row r="636" spans="5:8">
      <c r="E636" s="405"/>
      <c r="F636" s="405"/>
      <c r="G636" s="405"/>
      <c r="H636" s="405"/>
    </row>
    <row r="637" spans="5:8">
      <c r="E637" s="405"/>
      <c r="F637" s="405"/>
      <c r="G637" s="405"/>
      <c r="H637" s="405"/>
    </row>
    <row r="638" spans="5:8">
      <c r="E638" s="405"/>
      <c r="F638" s="405"/>
      <c r="G638" s="405"/>
      <c r="H638" s="405"/>
    </row>
    <row r="639" spans="5:8">
      <c r="E639" s="405"/>
      <c r="F639" s="405"/>
      <c r="G639" s="405"/>
      <c r="H639" s="405"/>
    </row>
    <row r="640" spans="5:8">
      <c r="E640" s="405"/>
      <c r="F640" s="405"/>
      <c r="G640" s="405"/>
      <c r="H640" s="405"/>
    </row>
    <row r="641" spans="5:8">
      <c r="E641" s="405"/>
      <c r="F641" s="405"/>
      <c r="G641" s="405"/>
      <c r="H641" s="405"/>
    </row>
    <row r="642" spans="5:8">
      <c r="E642" s="405"/>
      <c r="F642" s="405"/>
      <c r="G642" s="405"/>
      <c r="H642" s="405"/>
    </row>
    <row r="643" spans="5:8">
      <c r="E643" s="405"/>
      <c r="F643" s="405"/>
      <c r="G643" s="405"/>
      <c r="H643" s="405"/>
    </row>
    <row r="644" spans="5:8">
      <c r="E644" s="405"/>
      <c r="F644" s="405"/>
      <c r="G644" s="405"/>
      <c r="H644" s="405"/>
    </row>
    <row r="645" spans="5:8">
      <c r="E645" s="405"/>
      <c r="F645" s="405"/>
      <c r="G645" s="405"/>
      <c r="H645" s="405"/>
    </row>
    <row r="646" spans="5:8">
      <c r="E646" s="405"/>
      <c r="F646" s="405"/>
      <c r="G646" s="405"/>
      <c r="H646" s="405"/>
    </row>
    <row r="647" spans="5:8">
      <c r="E647" s="405"/>
      <c r="F647" s="405"/>
      <c r="G647" s="405"/>
      <c r="H647" s="405"/>
    </row>
    <row r="648" spans="5:8">
      <c r="E648" s="405"/>
      <c r="F648" s="405"/>
      <c r="G648" s="405"/>
      <c r="H648" s="405"/>
    </row>
    <row r="649" spans="5:8">
      <c r="E649" s="405"/>
      <c r="F649" s="405"/>
      <c r="G649" s="405"/>
      <c r="H649" s="405"/>
    </row>
    <row r="650" spans="5:8">
      <c r="E650" s="405"/>
      <c r="F650" s="405"/>
      <c r="G650" s="405"/>
      <c r="H650" s="405"/>
    </row>
    <row r="651" spans="5:8">
      <c r="E651" s="405"/>
      <c r="F651" s="405"/>
      <c r="G651" s="405"/>
      <c r="H651" s="405"/>
    </row>
    <row r="652" spans="5:8">
      <c r="E652" s="405"/>
      <c r="F652" s="405"/>
      <c r="G652" s="405"/>
      <c r="H652" s="405"/>
    </row>
    <row r="653" spans="5:8">
      <c r="E653" s="405"/>
      <c r="F653" s="405"/>
      <c r="G653" s="405"/>
      <c r="H653" s="405"/>
    </row>
    <row r="654" spans="5:8">
      <c r="E654" s="405"/>
      <c r="F654" s="405"/>
      <c r="G654" s="405"/>
      <c r="H654" s="405"/>
    </row>
    <row r="655" spans="5:8">
      <c r="E655" s="405"/>
      <c r="F655" s="405"/>
      <c r="G655" s="405"/>
      <c r="H655" s="405"/>
    </row>
    <row r="656" spans="5:8">
      <c r="E656" s="405"/>
      <c r="F656" s="405"/>
      <c r="G656" s="405"/>
      <c r="H656" s="405"/>
    </row>
    <row r="657" spans="5:8">
      <c r="E657" s="405"/>
      <c r="F657" s="405"/>
      <c r="G657" s="405"/>
      <c r="H657" s="405"/>
    </row>
    <row r="658" spans="5:8">
      <c r="E658" s="405"/>
      <c r="F658" s="405"/>
      <c r="G658" s="405"/>
      <c r="H658" s="405"/>
    </row>
    <row r="659" spans="5:8">
      <c r="E659" s="405"/>
      <c r="F659" s="405"/>
      <c r="G659" s="405"/>
      <c r="H659" s="405"/>
    </row>
    <row r="660" spans="5:8">
      <c r="E660" s="405"/>
      <c r="F660" s="405"/>
      <c r="G660" s="405"/>
      <c r="H660" s="405"/>
    </row>
    <row r="661" spans="5:8">
      <c r="E661" s="405"/>
      <c r="F661" s="405"/>
      <c r="G661" s="405"/>
      <c r="H661" s="405"/>
    </row>
    <row r="662" spans="5:8">
      <c r="E662" s="405"/>
      <c r="F662" s="405"/>
      <c r="G662" s="405"/>
      <c r="H662" s="405"/>
    </row>
    <row r="663" spans="5:8">
      <c r="E663" s="405"/>
      <c r="F663" s="405"/>
      <c r="G663" s="405"/>
      <c r="H663" s="405"/>
    </row>
    <row r="664" spans="5:8">
      <c r="E664" s="405"/>
      <c r="F664" s="405"/>
      <c r="G664" s="405"/>
      <c r="H664" s="405"/>
    </row>
    <row r="665" spans="5:8">
      <c r="E665" s="405"/>
      <c r="F665" s="405"/>
      <c r="G665" s="405"/>
      <c r="H665" s="405"/>
    </row>
    <row r="666" spans="5:8">
      <c r="E666" s="405"/>
      <c r="F666" s="405"/>
      <c r="G666" s="405"/>
      <c r="H666" s="405"/>
    </row>
    <row r="667" spans="5:8">
      <c r="E667" s="405"/>
      <c r="F667" s="405"/>
      <c r="G667" s="405"/>
      <c r="H667" s="405"/>
    </row>
    <row r="668" spans="5:8">
      <c r="E668" s="405"/>
      <c r="F668" s="405"/>
      <c r="G668" s="405"/>
      <c r="H668" s="405"/>
    </row>
    <row r="669" spans="5:8">
      <c r="E669" s="405"/>
      <c r="F669" s="405"/>
      <c r="G669" s="405"/>
      <c r="H669" s="405"/>
    </row>
    <row r="670" spans="5:8">
      <c r="E670" s="405"/>
      <c r="F670" s="405"/>
      <c r="G670" s="405"/>
      <c r="H670" s="405"/>
    </row>
    <row r="671" spans="5:8">
      <c r="E671" s="405"/>
      <c r="F671" s="405"/>
      <c r="G671" s="405"/>
      <c r="H671" s="405"/>
    </row>
    <row r="672" spans="5:8">
      <c r="E672" s="405"/>
      <c r="F672" s="405"/>
      <c r="G672" s="405"/>
      <c r="H672" s="405"/>
    </row>
    <row r="673" spans="5:8">
      <c r="E673" s="405"/>
      <c r="F673" s="405"/>
      <c r="G673" s="405"/>
      <c r="H673" s="405"/>
    </row>
    <row r="674" spans="5:8">
      <c r="E674" s="405"/>
      <c r="F674" s="405"/>
      <c r="G674" s="405"/>
      <c r="H674" s="405"/>
    </row>
    <row r="675" spans="5:8">
      <c r="E675" s="405"/>
      <c r="F675" s="405"/>
      <c r="G675" s="405"/>
      <c r="H675" s="405"/>
    </row>
    <row r="676" spans="5:8">
      <c r="E676" s="405"/>
      <c r="F676" s="405"/>
      <c r="G676" s="405"/>
      <c r="H676" s="405"/>
    </row>
    <row r="677" spans="5:8">
      <c r="E677" s="405"/>
      <c r="F677" s="405"/>
      <c r="G677" s="405"/>
      <c r="H677" s="405"/>
    </row>
    <row r="678" spans="5:8">
      <c r="E678" s="405"/>
      <c r="F678" s="405"/>
      <c r="G678" s="405"/>
      <c r="H678" s="405"/>
    </row>
    <row r="679" spans="5:8">
      <c r="E679" s="405"/>
      <c r="F679" s="405"/>
      <c r="G679" s="405"/>
      <c r="H679" s="405"/>
    </row>
    <row r="680" spans="5:8">
      <c r="E680" s="405"/>
      <c r="F680" s="405"/>
      <c r="G680" s="405"/>
      <c r="H680" s="405"/>
    </row>
    <row r="681" spans="5:8">
      <c r="E681" s="405"/>
      <c r="F681" s="405"/>
      <c r="G681" s="405"/>
      <c r="H681" s="405"/>
    </row>
    <row r="682" spans="5:8">
      <c r="E682" s="405"/>
      <c r="F682" s="405"/>
      <c r="G682" s="405"/>
      <c r="H682" s="405"/>
    </row>
    <row r="683" spans="5:8">
      <c r="E683" s="405"/>
      <c r="F683" s="405"/>
      <c r="G683" s="405"/>
      <c r="H683" s="405"/>
    </row>
    <row r="684" spans="5:8">
      <c r="E684" s="405"/>
      <c r="F684" s="405"/>
      <c r="G684" s="405"/>
      <c r="H684" s="405"/>
    </row>
    <row r="685" spans="5:8">
      <c r="E685" s="405"/>
      <c r="F685" s="405"/>
      <c r="G685" s="405"/>
      <c r="H685" s="405"/>
    </row>
    <row r="686" spans="5:8">
      <c r="E686" s="405"/>
      <c r="F686" s="405"/>
      <c r="G686" s="405"/>
      <c r="H686" s="405"/>
    </row>
    <row r="687" spans="5:8">
      <c r="E687" s="405"/>
      <c r="F687" s="405"/>
      <c r="G687" s="405"/>
      <c r="H687" s="405"/>
    </row>
    <row r="688" spans="5:8">
      <c r="E688" s="405"/>
      <c r="F688" s="405"/>
      <c r="G688" s="405"/>
      <c r="H688" s="405"/>
    </row>
    <row r="689" spans="5:8">
      <c r="E689" s="405"/>
      <c r="F689" s="405"/>
      <c r="G689" s="405"/>
      <c r="H689" s="405"/>
    </row>
    <row r="690" spans="5:8">
      <c r="E690" s="405"/>
      <c r="F690" s="405"/>
      <c r="G690" s="405"/>
      <c r="H690" s="405"/>
    </row>
    <row r="691" spans="5:8">
      <c r="E691" s="405"/>
      <c r="F691" s="405"/>
      <c r="G691" s="405"/>
      <c r="H691" s="405"/>
    </row>
    <row r="692" spans="5:8">
      <c r="E692" s="405"/>
      <c r="F692" s="405"/>
      <c r="G692" s="405"/>
      <c r="H692" s="405"/>
    </row>
    <row r="693" spans="5:8">
      <c r="E693" s="405"/>
      <c r="F693" s="405"/>
      <c r="G693" s="405"/>
      <c r="H693" s="405"/>
    </row>
    <row r="694" spans="5:8">
      <c r="E694" s="405"/>
      <c r="F694" s="405"/>
      <c r="G694" s="405"/>
      <c r="H694" s="405"/>
    </row>
    <row r="695" spans="5:8">
      <c r="E695" s="405"/>
      <c r="F695" s="405"/>
      <c r="G695" s="405"/>
      <c r="H695" s="405"/>
    </row>
    <row r="696" spans="5:8">
      <c r="E696" s="405"/>
      <c r="F696" s="405"/>
      <c r="G696" s="405"/>
      <c r="H696" s="405"/>
    </row>
    <row r="697" spans="5:8">
      <c r="E697" s="405"/>
      <c r="F697" s="405"/>
      <c r="G697" s="405"/>
      <c r="H697" s="405"/>
    </row>
    <row r="698" spans="5:8">
      <c r="E698" s="405"/>
      <c r="F698" s="405"/>
      <c r="G698" s="405"/>
      <c r="H698" s="405"/>
    </row>
    <row r="699" spans="5:8">
      <c r="E699" s="405"/>
      <c r="F699" s="405"/>
      <c r="G699" s="405"/>
      <c r="H699" s="405"/>
    </row>
    <row r="700" spans="5:8">
      <c r="E700" s="405"/>
      <c r="F700" s="405"/>
      <c r="G700" s="405"/>
      <c r="H700" s="405"/>
    </row>
    <row r="701" spans="5:8">
      <c r="E701" s="405"/>
      <c r="F701" s="405"/>
      <c r="G701" s="405"/>
      <c r="H701" s="405"/>
    </row>
    <row r="702" spans="5:8">
      <c r="E702" s="405"/>
      <c r="F702" s="405"/>
      <c r="G702" s="405"/>
      <c r="H702" s="405"/>
    </row>
    <row r="703" spans="5:8">
      <c r="E703" s="405"/>
      <c r="F703" s="405"/>
      <c r="G703" s="405"/>
      <c r="H703" s="405"/>
    </row>
    <row r="704" spans="5:8">
      <c r="E704" s="405"/>
      <c r="F704" s="405"/>
      <c r="G704" s="405"/>
      <c r="H704" s="405"/>
    </row>
    <row r="705" spans="5:8">
      <c r="E705" s="405"/>
      <c r="F705" s="405"/>
      <c r="G705" s="405"/>
      <c r="H705" s="405"/>
    </row>
    <row r="706" spans="5:8">
      <c r="E706" s="405"/>
      <c r="F706" s="405"/>
      <c r="G706" s="405"/>
      <c r="H706" s="405"/>
    </row>
    <row r="707" spans="5:8">
      <c r="E707" s="405"/>
      <c r="F707" s="405"/>
      <c r="G707" s="405"/>
      <c r="H707" s="405"/>
    </row>
    <row r="708" spans="5:8">
      <c r="E708" s="405"/>
      <c r="F708" s="405"/>
      <c r="G708" s="405"/>
      <c r="H708" s="405"/>
    </row>
    <row r="709" spans="5:8">
      <c r="E709" s="405"/>
      <c r="F709" s="405"/>
      <c r="G709" s="405"/>
      <c r="H709" s="405"/>
    </row>
    <row r="710" spans="5:8">
      <c r="E710" s="405"/>
      <c r="F710" s="405"/>
      <c r="G710" s="405"/>
      <c r="H710" s="405"/>
    </row>
    <row r="711" spans="5:8">
      <c r="E711" s="405"/>
      <c r="F711" s="405"/>
      <c r="G711" s="405"/>
      <c r="H711" s="405"/>
    </row>
    <row r="712" spans="5:8">
      <c r="E712" s="405"/>
      <c r="F712" s="405"/>
      <c r="G712" s="405"/>
      <c r="H712" s="405"/>
    </row>
    <row r="713" spans="5:8">
      <c r="E713" s="405"/>
      <c r="F713" s="405"/>
      <c r="G713" s="405"/>
      <c r="H713" s="405"/>
    </row>
    <row r="714" spans="5:8">
      <c r="E714" s="405"/>
      <c r="F714" s="405"/>
      <c r="G714" s="405"/>
      <c r="H714" s="405"/>
    </row>
    <row r="715" spans="5:8">
      <c r="E715" s="405"/>
      <c r="F715" s="405"/>
      <c r="G715" s="405"/>
      <c r="H715" s="405"/>
    </row>
    <row r="716" spans="5:8">
      <c r="E716" s="405"/>
      <c r="F716" s="405"/>
      <c r="G716" s="405"/>
      <c r="H716" s="405"/>
    </row>
    <row r="717" spans="5:8">
      <c r="E717" s="405"/>
      <c r="F717" s="405"/>
      <c r="G717" s="405"/>
      <c r="H717" s="405"/>
    </row>
    <row r="718" spans="5:8">
      <c r="E718" s="405"/>
      <c r="F718" s="405"/>
      <c r="G718" s="405"/>
      <c r="H718" s="405"/>
    </row>
    <row r="719" spans="5:8">
      <c r="E719" s="405"/>
      <c r="F719" s="405"/>
      <c r="G719" s="405"/>
      <c r="H719" s="405"/>
    </row>
    <row r="720" spans="5:8">
      <c r="E720" s="405"/>
      <c r="F720" s="405"/>
      <c r="G720" s="405"/>
      <c r="H720" s="405"/>
    </row>
    <row r="721" spans="5:8">
      <c r="E721" s="405"/>
      <c r="F721" s="405"/>
      <c r="G721" s="405"/>
      <c r="H721" s="405"/>
    </row>
    <row r="722" spans="5:8">
      <c r="E722" s="405"/>
      <c r="F722" s="405"/>
      <c r="G722" s="405"/>
      <c r="H722" s="405"/>
    </row>
    <row r="723" spans="5:8">
      <c r="E723" s="405"/>
      <c r="F723" s="405"/>
      <c r="G723" s="405"/>
      <c r="H723" s="405"/>
    </row>
    <row r="724" spans="5:8">
      <c r="E724" s="405"/>
      <c r="F724" s="405"/>
      <c r="G724" s="405"/>
      <c r="H724" s="405"/>
    </row>
    <row r="725" spans="5:8">
      <c r="E725" s="405"/>
      <c r="F725" s="405"/>
      <c r="G725" s="405"/>
      <c r="H725" s="405"/>
    </row>
    <row r="726" spans="5:8">
      <c r="E726" s="405"/>
      <c r="F726" s="405"/>
      <c r="G726" s="405"/>
      <c r="H726" s="405"/>
    </row>
    <row r="727" spans="5:8">
      <c r="E727" s="405"/>
      <c r="F727" s="405"/>
      <c r="G727" s="405"/>
      <c r="H727" s="405"/>
    </row>
    <row r="728" spans="5:8">
      <c r="E728" s="405"/>
      <c r="F728" s="405"/>
      <c r="G728" s="405"/>
      <c r="H728" s="405"/>
    </row>
    <row r="729" spans="5:8">
      <c r="E729" s="405"/>
      <c r="F729" s="405"/>
      <c r="G729" s="405"/>
      <c r="H729" s="405"/>
    </row>
    <row r="730" spans="5:8">
      <c r="E730" s="405"/>
      <c r="F730" s="405"/>
      <c r="G730" s="405"/>
      <c r="H730" s="405"/>
    </row>
    <row r="731" spans="5:8">
      <c r="E731" s="405"/>
      <c r="F731" s="405"/>
      <c r="G731" s="405"/>
      <c r="H731" s="405"/>
    </row>
    <row r="732" spans="5:8">
      <c r="E732" s="405"/>
      <c r="F732" s="405"/>
      <c r="G732" s="405"/>
      <c r="H732" s="405"/>
    </row>
    <row r="733" spans="5:8">
      <c r="E733" s="405"/>
      <c r="F733" s="405"/>
      <c r="G733" s="405"/>
      <c r="H733" s="405"/>
    </row>
    <row r="734" spans="5:8">
      <c r="E734" s="405"/>
      <c r="F734" s="405"/>
      <c r="G734" s="405"/>
      <c r="H734" s="405"/>
    </row>
    <row r="735" spans="5:8">
      <c r="E735" s="405"/>
      <c r="F735" s="405"/>
      <c r="G735" s="405"/>
      <c r="H735" s="405"/>
    </row>
    <row r="736" spans="5:8">
      <c r="E736" s="405"/>
      <c r="F736" s="405"/>
      <c r="G736" s="405"/>
      <c r="H736" s="405"/>
    </row>
    <row r="737" spans="5:8">
      <c r="E737" s="405"/>
      <c r="F737" s="405"/>
      <c r="G737" s="405"/>
      <c r="H737" s="405"/>
    </row>
    <row r="738" spans="5:8">
      <c r="E738" s="405"/>
      <c r="F738" s="405"/>
      <c r="G738" s="405"/>
      <c r="H738" s="405"/>
    </row>
    <row r="739" spans="5:8">
      <c r="E739" s="405"/>
      <c r="F739" s="405"/>
      <c r="G739" s="405"/>
      <c r="H739" s="405"/>
    </row>
    <row r="740" spans="5:8">
      <c r="E740" s="405"/>
      <c r="F740" s="405"/>
      <c r="G740" s="405"/>
      <c r="H740" s="405"/>
    </row>
    <row r="741" spans="5:8">
      <c r="E741" s="405"/>
      <c r="F741" s="405"/>
      <c r="G741" s="405"/>
      <c r="H741" s="405"/>
    </row>
    <row r="742" spans="5:8">
      <c r="E742" s="405"/>
      <c r="F742" s="405"/>
      <c r="G742" s="405"/>
      <c r="H742" s="405"/>
    </row>
    <row r="743" spans="5:8">
      <c r="E743" s="405"/>
      <c r="F743" s="405"/>
      <c r="G743" s="405"/>
      <c r="H743" s="405"/>
    </row>
    <row r="744" spans="5:8">
      <c r="E744" s="405"/>
      <c r="F744" s="405"/>
      <c r="G744" s="405"/>
      <c r="H744" s="405"/>
    </row>
    <row r="745" spans="5:8">
      <c r="E745" s="405"/>
      <c r="F745" s="405"/>
      <c r="G745" s="405"/>
      <c r="H745" s="405"/>
    </row>
    <row r="746" spans="5:8">
      <c r="E746" s="405"/>
      <c r="F746" s="405"/>
      <c r="G746" s="405"/>
      <c r="H746" s="405"/>
    </row>
    <row r="747" spans="5:8">
      <c r="E747" s="405"/>
      <c r="F747" s="405"/>
      <c r="G747" s="405"/>
      <c r="H747" s="405"/>
    </row>
    <row r="748" spans="5:8">
      <c r="E748" s="405"/>
      <c r="F748" s="405"/>
      <c r="G748" s="405"/>
      <c r="H748" s="405"/>
    </row>
    <row r="749" spans="5:8">
      <c r="E749" s="405"/>
      <c r="F749" s="405"/>
      <c r="G749" s="405"/>
      <c r="H749" s="405"/>
    </row>
    <row r="750" spans="5:8">
      <c r="E750" s="405"/>
      <c r="F750" s="405"/>
      <c r="G750" s="405"/>
      <c r="H750" s="405"/>
    </row>
    <row r="751" spans="5:8">
      <c r="E751" s="405"/>
      <c r="F751" s="405"/>
      <c r="G751" s="405"/>
      <c r="H751" s="405"/>
    </row>
    <row r="752" spans="5:8">
      <c r="E752" s="405"/>
      <c r="F752" s="405"/>
      <c r="G752" s="405"/>
      <c r="H752" s="405"/>
    </row>
    <row r="753" spans="5:8">
      <c r="E753" s="405"/>
      <c r="F753" s="405"/>
      <c r="G753" s="405"/>
      <c r="H753" s="405"/>
    </row>
    <row r="754" spans="5:8">
      <c r="E754" s="405"/>
      <c r="F754" s="405"/>
      <c r="G754" s="405"/>
      <c r="H754" s="405"/>
    </row>
    <row r="755" spans="5:8">
      <c r="E755" s="405"/>
      <c r="F755" s="405"/>
      <c r="G755" s="405"/>
      <c r="H755" s="405"/>
    </row>
    <row r="756" spans="5:8">
      <c r="E756" s="405"/>
      <c r="F756" s="405"/>
      <c r="G756" s="405"/>
      <c r="H756" s="405"/>
    </row>
    <row r="757" spans="5:8">
      <c r="E757" s="405"/>
      <c r="F757" s="405"/>
      <c r="G757" s="405"/>
      <c r="H757" s="405"/>
    </row>
    <row r="758" spans="5:8">
      <c r="E758" s="405"/>
      <c r="F758" s="405"/>
      <c r="G758" s="405"/>
      <c r="H758" s="405"/>
    </row>
    <row r="759" spans="5:8">
      <c r="E759" s="405"/>
      <c r="F759" s="405"/>
      <c r="G759" s="405"/>
      <c r="H759" s="405"/>
    </row>
    <row r="760" spans="5:8">
      <c r="E760" s="405"/>
      <c r="F760" s="405"/>
      <c r="G760" s="405"/>
      <c r="H760" s="405"/>
    </row>
    <row r="761" spans="5:8">
      <c r="E761" s="405"/>
      <c r="F761" s="405"/>
      <c r="G761" s="405"/>
      <c r="H761" s="405"/>
    </row>
    <row r="762" spans="5:8">
      <c r="E762" s="405"/>
      <c r="F762" s="405"/>
      <c r="G762" s="405"/>
      <c r="H762" s="405"/>
    </row>
    <row r="763" spans="5:8">
      <c r="E763" s="405"/>
      <c r="F763" s="405"/>
      <c r="G763" s="405"/>
      <c r="H763" s="405"/>
    </row>
    <row r="764" spans="5:8">
      <c r="E764" s="405"/>
      <c r="F764" s="405"/>
      <c r="G764" s="405"/>
      <c r="H764" s="405"/>
    </row>
    <row r="765" spans="5:8">
      <c r="E765" s="405"/>
      <c r="F765" s="405"/>
      <c r="G765" s="405"/>
      <c r="H765" s="405"/>
    </row>
    <row r="766" spans="5:8">
      <c r="E766" s="405"/>
      <c r="F766" s="405"/>
      <c r="G766" s="405"/>
      <c r="H766" s="405"/>
    </row>
    <row r="767" spans="5:8">
      <c r="E767" s="405"/>
      <c r="F767" s="405"/>
      <c r="G767" s="405"/>
      <c r="H767" s="405"/>
    </row>
    <row r="768" spans="5:8">
      <c r="E768" s="405"/>
      <c r="F768" s="405"/>
      <c r="G768" s="405"/>
      <c r="H768" s="405"/>
    </row>
    <row r="769" spans="5:8">
      <c r="E769" s="405"/>
      <c r="F769" s="405"/>
      <c r="G769" s="405"/>
      <c r="H769" s="405"/>
    </row>
    <row r="770" spans="5:8">
      <c r="E770" s="405"/>
      <c r="F770" s="405"/>
      <c r="G770" s="405"/>
      <c r="H770" s="405"/>
    </row>
    <row r="771" spans="5:8">
      <c r="E771" s="405"/>
      <c r="F771" s="405"/>
      <c r="G771" s="405"/>
      <c r="H771" s="405"/>
    </row>
    <row r="772" spans="5:8">
      <c r="E772" s="405"/>
      <c r="F772" s="405"/>
      <c r="G772" s="405"/>
      <c r="H772" s="405"/>
    </row>
    <row r="773" spans="5:8">
      <c r="E773" s="405"/>
      <c r="F773" s="405"/>
      <c r="G773" s="405"/>
      <c r="H773" s="405"/>
    </row>
    <row r="774" spans="5:8">
      <c r="E774" s="405"/>
      <c r="F774" s="405"/>
      <c r="G774" s="405"/>
      <c r="H774" s="405"/>
    </row>
    <row r="775" spans="5:8">
      <c r="E775" s="405"/>
      <c r="F775" s="405"/>
      <c r="G775" s="405"/>
      <c r="H775" s="405"/>
    </row>
    <row r="776" spans="5:8">
      <c r="E776" s="405"/>
      <c r="F776" s="405"/>
      <c r="G776" s="405"/>
      <c r="H776" s="405"/>
    </row>
    <row r="777" spans="5:8">
      <c r="E777" s="405"/>
      <c r="F777" s="405"/>
      <c r="G777" s="405"/>
      <c r="H777" s="405"/>
    </row>
    <row r="778" spans="5:8">
      <c r="E778" s="405"/>
      <c r="F778" s="405"/>
      <c r="G778" s="405"/>
      <c r="H778" s="405"/>
    </row>
    <row r="779" spans="5:8">
      <c r="E779" s="405"/>
      <c r="F779" s="405"/>
      <c r="G779" s="405"/>
      <c r="H779" s="405"/>
    </row>
    <row r="780" spans="5:8">
      <c r="E780" s="405"/>
      <c r="F780" s="405"/>
      <c r="G780" s="405"/>
      <c r="H780" s="405"/>
    </row>
    <row r="781" spans="5:8">
      <c r="E781" s="405"/>
      <c r="F781" s="405"/>
      <c r="G781" s="405"/>
      <c r="H781" s="405"/>
    </row>
    <row r="782" spans="5:8">
      <c r="E782" s="405"/>
      <c r="F782" s="405"/>
      <c r="G782" s="405"/>
      <c r="H782" s="405"/>
    </row>
    <row r="783" spans="5:8">
      <c r="E783" s="405"/>
      <c r="F783" s="405"/>
      <c r="G783" s="405"/>
      <c r="H783" s="405"/>
    </row>
    <row r="784" spans="5:8">
      <c r="E784" s="405"/>
      <c r="F784" s="405"/>
      <c r="G784" s="405"/>
      <c r="H784" s="405"/>
    </row>
    <row r="785" spans="5:8">
      <c r="E785" s="405"/>
      <c r="F785" s="405"/>
      <c r="G785" s="405"/>
      <c r="H785" s="405"/>
    </row>
    <row r="786" spans="5:8">
      <c r="E786" s="405"/>
      <c r="F786" s="405"/>
      <c r="G786" s="405"/>
      <c r="H786" s="405"/>
    </row>
    <row r="787" spans="5:8">
      <c r="E787" s="405"/>
      <c r="F787" s="405"/>
      <c r="G787" s="405"/>
      <c r="H787" s="405"/>
    </row>
    <row r="788" spans="5:8">
      <c r="E788" s="405"/>
      <c r="F788" s="405"/>
      <c r="G788" s="405"/>
      <c r="H788" s="405"/>
    </row>
    <row r="789" spans="5:8">
      <c r="E789" s="405"/>
      <c r="F789" s="405"/>
      <c r="G789" s="405"/>
      <c r="H789" s="405"/>
    </row>
    <row r="790" spans="5:8">
      <c r="E790" s="405"/>
      <c r="F790" s="405"/>
      <c r="G790" s="405"/>
      <c r="H790" s="405"/>
    </row>
    <row r="791" spans="5:8">
      <c r="E791" s="405"/>
      <c r="F791" s="405"/>
      <c r="G791" s="405"/>
      <c r="H791" s="405"/>
    </row>
    <row r="792" spans="5:8">
      <c r="E792" s="405"/>
      <c r="F792" s="405"/>
      <c r="G792" s="405"/>
      <c r="H792" s="405"/>
    </row>
    <row r="793" spans="5:8">
      <c r="E793" s="405"/>
      <c r="F793" s="405"/>
      <c r="G793" s="405"/>
      <c r="H793" s="405"/>
    </row>
    <row r="794" spans="5:8">
      <c r="E794" s="405"/>
      <c r="F794" s="405"/>
      <c r="G794" s="405"/>
      <c r="H794" s="405"/>
    </row>
    <row r="795" spans="5:8">
      <c r="E795" s="405"/>
      <c r="F795" s="405"/>
      <c r="G795" s="405"/>
      <c r="H795" s="405"/>
    </row>
    <row r="796" spans="5:8">
      <c r="E796" s="405"/>
      <c r="F796" s="405"/>
      <c r="G796" s="405"/>
      <c r="H796" s="405"/>
    </row>
    <row r="797" spans="5:8">
      <c r="E797" s="405"/>
      <c r="F797" s="405"/>
      <c r="G797" s="405"/>
      <c r="H797" s="405"/>
    </row>
    <row r="798" spans="5:8">
      <c r="E798" s="405"/>
      <c r="F798" s="405"/>
      <c r="G798" s="405"/>
      <c r="H798" s="405"/>
    </row>
    <row r="799" spans="5:8">
      <c r="E799" s="405"/>
      <c r="F799" s="405"/>
      <c r="G799" s="405"/>
      <c r="H799" s="405"/>
    </row>
    <row r="800" spans="5:8">
      <c r="E800" s="405"/>
      <c r="F800" s="405"/>
      <c r="G800" s="405"/>
      <c r="H800" s="405"/>
    </row>
    <row r="801" spans="5:8">
      <c r="E801" s="405"/>
      <c r="F801" s="405"/>
      <c r="G801" s="405"/>
      <c r="H801" s="405"/>
    </row>
    <row r="802" spans="5:8">
      <c r="E802" s="405"/>
      <c r="F802" s="405"/>
      <c r="G802" s="405"/>
      <c r="H802" s="405"/>
    </row>
    <row r="803" spans="5:8">
      <c r="E803" s="405"/>
      <c r="F803" s="405"/>
      <c r="G803" s="405"/>
      <c r="H803" s="405"/>
    </row>
    <row r="804" spans="5:8">
      <c r="E804" s="405"/>
      <c r="F804" s="405"/>
      <c r="G804" s="405"/>
      <c r="H804" s="405"/>
    </row>
    <row r="805" spans="5:8">
      <c r="E805" s="405"/>
      <c r="F805" s="405"/>
      <c r="G805" s="405"/>
      <c r="H805" s="405"/>
    </row>
    <row r="806" spans="5:8">
      <c r="E806" s="405"/>
      <c r="F806" s="405"/>
      <c r="G806" s="405"/>
      <c r="H806" s="405"/>
    </row>
    <row r="807" spans="5:8">
      <c r="E807" s="405"/>
      <c r="F807" s="405"/>
      <c r="G807" s="405"/>
      <c r="H807" s="405"/>
    </row>
    <row r="808" spans="5:8">
      <c r="E808" s="405"/>
      <c r="F808" s="405"/>
      <c r="G808" s="405"/>
      <c r="H808" s="405"/>
    </row>
    <row r="809" spans="5:8">
      <c r="E809" s="405"/>
      <c r="F809" s="405"/>
      <c r="G809" s="405"/>
      <c r="H809" s="405"/>
    </row>
    <row r="810" spans="5:8">
      <c r="E810" s="405"/>
      <c r="F810" s="405"/>
      <c r="G810" s="405"/>
      <c r="H810" s="405"/>
    </row>
    <row r="811" spans="5:8">
      <c r="E811" s="405"/>
      <c r="F811" s="405"/>
      <c r="G811" s="405"/>
      <c r="H811" s="405"/>
    </row>
    <row r="812" spans="5:8">
      <c r="E812" s="405"/>
      <c r="F812" s="405"/>
      <c r="G812" s="405"/>
      <c r="H812" s="405"/>
    </row>
    <row r="813" spans="5:8">
      <c r="E813" s="405"/>
      <c r="F813" s="405"/>
      <c r="G813" s="405"/>
      <c r="H813" s="405"/>
    </row>
    <row r="814" spans="5:8">
      <c r="E814" s="405"/>
      <c r="F814" s="405"/>
      <c r="G814" s="405"/>
      <c r="H814" s="405"/>
    </row>
    <row r="815" spans="5:8">
      <c r="E815" s="405"/>
      <c r="F815" s="405"/>
      <c r="G815" s="405"/>
      <c r="H815" s="405"/>
    </row>
    <row r="816" spans="5:8">
      <c r="E816" s="405"/>
      <c r="F816" s="405"/>
      <c r="G816" s="405"/>
      <c r="H816" s="405"/>
    </row>
    <row r="817" spans="5:8">
      <c r="E817" s="405"/>
      <c r="F817" s="405"/>
      <c r="G817" s="405"/>
      <c r="H817" s="405"/>
    </row>
    <row r="818" spans="5:8">
      <c r="E818" s="405"/>
      <c r="F818" s="405"/>
      <c r="G818" s="405"/>
      <c r="H818" s="405"/>
    </row>
    <row r="819" spans="5:8">
      <c r="E819" s="405"/>
      <c r="F819" s="405"/>
      <c r="G819" s="405"/>
      <c r="H819" s="405"/>
    </row>
    <row r="820" spans="5:8">
      <c r="E820" s="405"/>
      <c r="F820" s="405"/>
      <c r="G820" s="405"/>
      <c r="H820" s="405"/>
    </row>
    <row r="821" spans="5:8">
      <c r="E821" s="405"/>
      <c r="F821" s="405"/>
      <c r="G821" s="405"/>
      <c r="H821" s="405"/>
    </row>
    <row r="822" spans="5:8">
      <c r="E822" s="405"/>
      <c r="F822" s="405"/>
      <c r="G822" s="405"/>
      <c r="H822" s="405"/>
    </row>
    <row r="823" spans="5:8">
      <c r="E823" s="405"/>
      <c r="F823" s="405"/>
      <c r="G823" s="405"/>
      <c r="H823" s="405"/>
    </row>
    <row r="824" spans="5:8">
      <c r="E824" s="405"/>
      <c r="F824" s="405"/>
      <c r="G824" s="405"/>
      <c r="H824" s="405"/>
    </row>
    <row r="825" spans="5:8">
      <c r="E825" s="405"/>
      <c r="F825" s="405"/>
      <c r="G825" s="405"/>
      <c r="H825" s="405"/>
    </row>
    <row r="826" spans="5:8">
      <c r="E826" s="405"/>
      <c r="F826" s="405"/>
      <c r="G826" s="405"/>
      <c r="H826" s="405"/>
    </row>
    <row r="827" spans="5:8">
      <c r="E827" s="405"/>
      <c r="F827" s="405"/>
      <c r="G827" s="405"/>
      <c r="H827" s="405"/>
    </row>
    <row r="828" spans="5:8">
      <c r="E828" s="405"/>
      <c r="F828" s="405"/>
      <c r="G828" s="405"/>
      <c r="H828" s="405"/>
    </row>
    <row r="829" spans="5:8">
      <c r="E829" s="405"/>
      <c r="F829" s="405"/>
      <c r="G829" s="405"/>
      <c r="H829" s="405"/>
    </row>
    <row r="830" spans="5:8">
      <c r="E830" s="405"/>
      <c r="F830" s="405"/>
      <c r="G830" s="405"/>
      <c r="H830" s="405"/>
    </row>
    <row r="831" spans="5:8">
      <c r="E831" s="405"/>
      <c r="F831" s="405"/>
      <c r="G831" s="405"/>
      <c r="H831" s="405"/>
    </row>
    <row r="832" spans="5:8">
      <c r="E832" s="405"/>
      <c r="F832" s="405"/>
      <c r="G832" s="405"/>
      <c r="H832" s="405"/>
    </row>
    <row r="833" spans="5:8">
      <c r="E833" s="405"/>
      <c r="F833" s="405"/>
      <c r="G833" s="405"/>
      <c r="H833" s="405"/>
    </row>
    <row r="834" spans="5:8">
      <c r="E834" s="405"/>
      <c r="F834" s="405"/>
      <c r="G834" s="405"/>
      <c r="H834" s="405"/>
    </row>
    <row r="835" spans="5:8">
      <c r="E835" s="405"/>
      <c r="F835" s="405"/>
      <c r="G835" s="405"/>
      <c r="H835" s="405"/>
    </row>
    <row r="836" spans="5:8">
      <c r="E836" s="405"/>
      <c r="F836" s="405"/>
      <c r="G836" s="405"/>
      <c r="H836" s="405"/>
    </row>
    <row r="837" spans="5:8">
      <c r="E837" s="405"/>
      <c r="F837" s="405"/>
      <c r="G837" s="405"/>
      <c r="H837" s="405"/>
    </row>
    <row r="838" spans="5:8">
      <c r="E838" s="405"/>
      <c r="F838" s="405"/>
      <c r="G838" s="405"/>
      <c r="H838" s="405"/>
    </row>
    <row r="839" spans="5:8">
      <c r="E839" s="405"/>
      <c r="F839" s="405"/>
      <c r="G839" s="405"/>
      <c r="H839" s="405"/>
    </row>
    <row r="840" spans="5:8">
      <c r="E840" s="405"/>
      <c r="F840" s="405"/>
      <c r="G840" s="405"/>
      <c r="H840" s="405"/>
    </row>
    <row r="841" spans="5:8">
      <c r="E841" s="405"/>
      <c r="F841" s="405"/>
      <c r="G841" s="405"/>
      <c r="H841" s="405"/>
    </row>
    <row r="842" spans="5:8">
      <c r="E842" s="405"/>
      <c r="F842" s="405"/>
      <c r="G842" s="405"/>
      <c r="H842" s="405"/>
    </row>
    <row r="843" spans="5:8">
      <c r="E843" s="405"/>
      <c r="F843" s="405"/>
      <c r="G843" s="405"/>
      <c r="H843" s="405"/>
    </row>
    <row r="844" spans="5:8">
      <c r="E844" s="405"/>
      <c r="F844" s="405"/>
      <c r="G844" s="405"/>
      <c r="H844" s="405"/>
    </row>
    <row r="845" spans="5:8">
      <c r="E845" s="405"/>
      <c r="F845" s="405"/>
      <c r="G845" s="405"/>
      <c r="H845" s="405"/>
    </row>
    <row r="846" spans="5:8">
      <c r="E846" s="405"/>
      <c r="F846" s="405"/>
      <c r="G846" s="405"/>
      <c r="H846" s="405"/>
    </row>
    <row r="847" spans="5:8">
      <c r="E847" s="405"/>
      <c r="F847" s="405"/>
      <c r="G847" s="405"/>
      <c r="H847" s="405"/>
    </row>
    <row r="848" spans="5:8">
      <c r="E848" s="405"/>
      <c r="F848" s="405"/>
      <c r="G848" s="405"/>
      <c r="H848" s="405"/>
    </row>
    <row r="849" spans="5:8">
      <c r="E849" s="405"/>
      <c r="F849" s="405"/>
      <c r="G849" s="405"/>
      <c r="H849" s="405"/>
    </row>
    <row r="850" spans="5:8">
      <c r="E850" s="405"/>
      <c r="F850" s="405"/>
      <c r="G850" s="405"/>
      <c r="H850" s="405"/>
    </row>
    <row r="851" spans="5:8">
      <c r="E851" s="405"/>
      <c r="F851" s="405"/>
      <c r="G851" s="405"/>
      <c r="H851" s="405"/>
    </row>
    <row r="852" spans="5:8">
      <c r="E852" s="405"/>
      <c r="F852" s="405"/>
      <c r="G852" s="405"/>
      <c r="H852" s="405"/>
    </row>
    <row r="853" spans="5:8">
      <c r="E853" s="405"/>
      <c r="F853" s="405"/>
      <c r="G853" s="405"/>
      <c r="H853" s="405"/>
    </row>
    <row r="854" spans="5:8">
      <c r="E854" s="405"/>
      <c r="F854" s="405"/>
      <c r="G854" s="405"/>
      <c r="H854" s="405"/>
    </row>
    <row r="855" spans="5:8">
      <c r="E855" s="405"/>
      <c r="F855" s="405"/>
      <c r="G855" s="405"/>
      <c r="H855" s="405"/>
    </row>
    <row r="856" spans="5:8">
      <c r="E856" s="405"/>
      <c r="F856" s="405"/>
      <c r="G856" s="405"/>
      <c r="H856" s="405"/>
    </row>
    <row r="857" spans="5:8">
      <c r="E857" s="405"/>
      <c r="F857" s="405"/>
      <c r="G857" s="405"/>
      <c r="H857" s="405"/>
    </row>
    <row r="858" spans="5:8">
      <c r="E858" s="405"/>
      <c r="F858" s="405"/>
      <c r="G858" s="405"/>
      <c r="H858" s="405"/>
    </row>
    <row r="859" spans="5:8">
      <c r="E859" s="405"/>
      <c r="F859" s="405"/>
      <c r="G859" s="405"/>
      <c r="H859" s="405"/>
    </row>
    <row r="860" spans="5:8">
      <c r="E860" s="405"/>
      <c r="F860" s="405"/>
      <c r="G860" s="405"/>
      <c r="H860" s="405"/>
    </row>
    <row r="861" spans="5:8">
      <c r="E861" s="405"/>
      <c r="F861" s="405"/>
      <c r="G861" s="405"/>
      <c r="H861" s="405"/>
    </row>
    <row r="862" spans="5:8">
      <c r="E862" s="405"/>
      <c r="F862" s="405"/>
      <c r="G862" s="405"/>
      <c r="H862" s="405"/>
    </row>
    <row r="863" spans="5:8">
      <c r="E863" s="405"/>
      <c r="F863" s="405"/>
      <c r="G863" s="405"/>
      <c r="H863" s="405"/>
    </row>
    <row r="864" spans="5:8">
      <c r="E864" s="405"/>
      <c r="F864" s="405"/>
      <c r="G864" s="405"/>
      <c r="H864" s="405"/>
    </row>
    <row r="865" spans="5:8">
      <c r="E865" s="405"/>
      <c r="F865" s="405"/>
      <c r="G865" s="405"/>
      <c r="H865" s="405"/>
    </row>
    <row r="866" spans="5:8">
      <c r="E866" s="405"/>
      <c r="F866" s="405"/>
      <c r="G866" s="405"/>
      <c r="H866" s="405"/>
    </row>
    <row r="867" spans="5:8">
      <c r="E867" s="405"/>
      <c r="F867" s="405"/>
      <c r="G867" s="405"/>
      <c r="H867" s="405"/>
    </row>
    <row r="868" spans="5:8">
      <c r="E868" s="405"/>
      <c r="F868" s="405"/>
      <c r="G868" s="405"/>
      <c r="H868" s="405"/>
    </row>
    <row r="869" spans="5:8">
      <c r="E869" s="405"/>
      <c r="F869" s="405"/>
      <c r="G869" s="405"/>
      <c r="H869" s="405"/>
    </row>
    <row r="870" spans="5:8">
      <c r="E870" s="405"/>
      <c r="F870" s="405"/>
      <c r="G870" s="405"/>
      <c r="H870" s="405"/>
    </row>
    <row r="871" spans="5:8">
      <c r="E871" s="405"/>
      <c r="F871" s="405"/>
      <c r="G871" s="405"/>
      <c r="H871" s="405"/>
    </row>
    <row r="872" spans="5:8">
      <c r="E872" s="405"/>
      <c r="F872" s="405"/>
      <c r="G872" s="405"/>
      <c r="H872" s="405"/>
    </row>
    <row r="873" spans="5:8">
      <c r="E873" s="405"/>
      <c r="F873" s="405"/>
      <c r="G873" s="405"/>
      <c r="H873" s="405"/>
    </row>
    <row r="874" spans="5:8">
      <c r="E874" s="405"/>
      <c r="F874" s="405"/>
      <c r="G874" s="405"/>
      <c r="H874" s="405"/>
    </row>
    <row r="875" spans="5:8">
      <c r="E875" s="405"/>
      <c r="F875" s="405"/>
      <c r="G875" s="405"/>
      <c r="H875" s="405"/>
    </row>
    <row r="876" spans="5:8">
      <c r="E876" s="405"/>
      <c r="F876" s="405"/>
      <c r="G876" s="405"/>
      <c r="H876" s="405"/>
    </row>
    <row r="877" spans="5:8">
      <c r="E877" s="405"/>
      <c r="F877" s="405"/>
      <c r="G877" s="405"/>
      <c r="H877" s="405"/>
    </row>
    <row r="878" spans="5:8">
      <c r="E878" s="405"/>
      <c r="F878" s="405"/>
      <c r="G878" s="405"/>
      <c r="H878" s="405"/>
    </row>
    <row r="879" spans="5:8">
      <c r="E879" s="405"/>
      <c r="F879" s="405"/>
      <c r="G879" s="405"/>
      <c r="H879" s="405"/>
    </row>
    <row r="880" spans="5:8">
      <c r="E880" s="405"/>
      <c r="F880" s="405"/>
      <c r="G880" s="405"/>
      <c r="H880" s="405"/>
    </row>
    <row r="881" spans="5:8">
      <c r="E881" s="405"/>
      <c r="F881" s="405"/>
      <c r="G881" s="405"/>
      <c r="H881" s="405"/>
    </row>
    <row r="882" spans="5:8">
      <c r="E882" s="405"/>
      <c r="F882" s="405"/>
      <c r="G882" s="405"/>
      <c r="H882" s="405"/>
    </row>
    <row r="883" spans="5:8">
      <c r="E883" s="405"/>
      <c r="F883" s="405"/>
      <c r="G883" s="405"/>
      <c r="H883" s="405"/>
    </row>
    <row r="884" spans="5:8">
      <c r="E884" s="405"/>
      <c r="F884" s="405"/>
      <c r="G884" s="405"/>
      <c r="H884" s="405"/>
    </row>
    <row r="885" spans="5:8">
      <c r="E885" s="405"/>
      <c r="F885" s="405"/>
      <c r="G885" s="405"/>
      <c r="H885" s="405"/>
    </row>
    <row r="886" spans="5:8">
      <c r="E886" s="405"/>
      <c r="F886" s="405"/>
      <c r="G886" s="405"/>
      <c r="H886" s="405"/>
    </row>
    <row r="887" spans="5:8">
      <c r="E887" s="405"/>
      <c r="F887" s="405"/>
      <c r="G887" s="405"/>
      <c r="H887" s="405"/>
    </row>
    <row r="888" spans="5:8">
      <c r="E888" s="405"/>
      <c r="F888" s="405"/>
      <c r="G888" s="405"/>
      <c r="H888" s="405"/>
    </row>
    <row r="889" spans="5:8">
      <c r="E889" s="405"/>
      <c r="F889" s="405"/>
      <c r="G889" s="405"/>
      <c r="H889" s="405"/>
    </row>
    <row r="890" spans="5:8">
      <c r="E890" s="405"/>
      <c r="F890" s="405"/>
      <c r="G890" s="405"/>
      <c r="H890" s="405"/>
    </row>
    <row r="891" spans="5:8">
      <c r="E891" s="405"/>
      <c r="F891" s="405"/>
      <c r="G891" s="405"/>
      <c r="H891" s="405"/>
    </row>
    <row r="892" spans="5:8">
      <c r="E892" s="405"/>
      <c r="F892" s="405"/>
      <c r="G892" s="405"/>
      <c r="H892" s="405"/>
    </row>
    <row r="893" spans="5:8">
      <c r="E893" s="405"/>
      <c r="F893" s="405"/>
      <c r="G893" s="405"/>
      <c r="H893" s="405"/>
    </row>
    <row r="894" spans="5:8">
      <c r="E894" s="405"/>
      <c r="F894" s="405"/>
      <c r="G894" s="405"/>
      <c r="H894" s="405"/>
    </row>
    <row r="895" spans="5:8">
      <c r="E895" s="405"/>
      <c r="F895" s="405"/>
      <c r="G895" s="405"/>
      <c r="H895" s="405"/>
    </row>
    <row r="896" spans="5:8">
      <c r="E896" s="405"/>
      <c r="F896" s="405"/>
      <c r="G896" s="405"/>
      <c r="H896" s="405"/>
    </row>
    <row r="897" spans="5:8">
      <c r="E897" s="405"/>
      <c r="F897" s="405"/>
      <c r="G897" s="405"/>
      <c r="H897" s="405"/>
    </row>
    <row r="898" spans="5:8">
      <c r="E898" s="405"/>
      <c r="F898" s="405"/>
      <c r="G898" s="405"/>
      <c r="H898" s="405"/>
    </row>
    <row r="899" spans="5:8">
      <c r="E899" s="405"/>
      <c r="F899" s="405"/>
      <c r="G899" s="405"/>
      <c r="H899" s="405"/>
    </row>
    <row r="900" spans="5:8">
      <c r="E900" s="405"/>
      <c r="F900" s="405"/>
      <c r="G900" s="405"/>
      <c r="H900" s="405"/>
    </row>
    <row r="901" spans="5:8">
      <c r="E901" s="405"/>
      <c r="F901" s="405"/>
      <c r="G901" s="405"/>
      <c r="H901" s="405"/>
    </row>
    <row r="902" spans="5:8">
      <c r="E902" s="405"/>
      <c r="F902" s="405"/>
      <c r="G902" s="405"/>
      <c r="H902" s="405"/>
    </row>
    <row r="903" spans="5:8">
      <c r="E903" s="405"/>
      <c r="F903" s="405"/>
      <c r="G903" s="405"/>
      <c r="H903" s="405"/>
    </row>
    <row r="904" spans="5:8">
      <c r="E904" s="405"/>
      <c r="F904" s="405"/>
      <c r="G904" s="405"/>
      <c r="H904" s="405"/>
    </row>
    <row r="905" spans="5:8">
      <c r="E905" s="405"/>
      <c r="F905" s="405"/>
      <c r="G905" s="405"/>
      <c r="H905" s="405"/>
    </row>
    <row r="906" spans="5:8">
      <c r="E906" s="405"/>
      <c r="F906" s="405"/>
      <c r="G906" s="405"/>
      <c r="H906" s="405"/>
    </row>
    <row r="907" spans="5:8">
      <c r="E907" s="405"/>
      <c r="F907" s="405"/>
      <c r="G907" s="405"/>
      <c r="H907" s="405"/>
    </row>
    <row r="908" spans="5:8">
      <c r="E908" s="405"/>
      <c r="F908" s="405"/>
      <c r="G908" s="405"/>
      <c r="H908" s="405"/>
    </row>
    <row r="909" spans="5:8">
      <c r="E909" s="405"/>
      <c r="F909" s="405"/>
      <c r="G909" s="405"/>
      <c r="H909" s="405"/>
    </row>
    <row r="910" spans="5:8">
      <c r="E910" s="405"/>
      <c r="F910" s="405"/>
      <c r="G910" s="405"/>
      <c r="H910" s="405"/>
    </row>
    <row r="911" spans="5:8">
      <c r="E911" s="405"/>
      <c r="F911" s="405"/>
      <c r="G911" s="405"/>
      <c r="H911" s="405"/>
    </row>
    <row r="912" spans="5:8">
      <c r="E912" s="405"/>
      <c r="F912" s="405"/>
      <c r="G912" s="405"/>
      <c r="H912" s="405"/>
    </row>
    <row r="913" spans="5:8">
      <c r="E913" s="405"/>
      <c r="F913" s="405"/>
      <c r="G913" s="405"/>
      <c r="H913" s="405"/>
    </row>
    <row r="914" spans="5:8">
      <c r="E914" s="405"/>
      <c r="F914" s="405"/>
      <c r="G914" s="405"/>
      <c r="H914" s="405"/>
    </row>
    <row r="915" spans="5:8">
      <c r="E915" s="405"/>
      <c r="F915" s="405"/>
      <c r="G915" s="405"/>
      <c r="H915" s="405"/>
    </row>
    <row r="916" spans="5:8">
      <c r="E916" s="405"/>
      <c r="F916" s="405"/>
      <c r="G916" s="405"/>
      <c r="H916" s="405"/>
    </row>
    <row r="917" spans="5:8">
      <c r="E917" s="405"/>
      <c r="F917" s="405"/>
      <c r="G917" s="405"/>
      <c r="H917" s="405"/>
    </row>
    <row r="918" spans="5:8">
      <c r="E918" s="405"/>
      <c r="F918" s="405"/>
      <c r="G918" s="405"/>
      <c r="H918" s="405"/>
    </row>
    <row r="919" spans="5:8">
      <c r="E919" s="405"/>
      <c r="F919" s="405"/>
      <c r="G919" s="405"/>
      <c r="H919" s="405"/>
    </row>
    <row r="920" spans="5:8">
      <c r="E920" s="405"/>
      <c r="F920" s="405"/>
      <c r="G920" s="405"/>
      <c r="H920" s="405"/>
    </row>
    <row r="921" spans="5:8">
      <c r="E921" s="405"/>
      <c r="F921" s="405"/>
      <c r="G921" s="405"/>
      <c r="H921" s="405"/>
    </row>
    <row r="922" spans="5:8">
      <c r="E922" s="405"/>
      <c r="F922" s="405"/>
      <c r="G922" s="405"/>
      <c r="H922" s="405"/>
    </row>
    <row r="923" spans="5:8">
      <c r="E923" s="405"/>
      <c r="F923" s="405"/>
      <c r="G923" s="405"/>
      <c r="H923" s="405"/>
    </row>
    <row r="924" spans="5:8">
      <c r="E924" s="405"/>
      <c r="F924" s="405"/>
      <c r="G924" s="405"/>
      <c r="H924" s="405"/>
    </row>
    <row r="925" spans="5:8">
      <c r="E925" s="405"/>
      <c r="F925" s="405"/>
      <c r="G925" s="405"/>
      <c r="H925" s="405"/>
    </row>
    <row r="926" spans="5:8">
      <c r="E926" s="405"/>
      <c r="F926" s="405"/>
      <c r="G926" s="405"/>
      <c r="H926" s="405"/>
    </row>
    <row r="927" spans="5:8">
      <c r="E927" s="405"/>
      <c r="F927" s="405"/>
      <c r="G927" s="405"/>
      <c r="H927" s="405"/>
    </row>
    <row r="928" spans="5:8">
      <c r="E928" s="405"/>
      <c r="F928" s="405"/>
      <c r="G928" s="405"/>
      <c r="H928" s="405"/>
    </row>
    <row r="929" spans="5:8">
      <c r="E929" s="405"/>
      <c r="F929" s="405"/>
      <c r="G929" s="405"/>
      <c r="H929" s="405"/>
    </row>
    <row r="930" spans="5:8">
      <c r="E930" s="405"/>
      <c r="F930" s="405"/>
      <c r="G930" s="405"/>
      <c r="H930" s="405"/>
    </row>
    <row r="931" spans="5:8">
      <c r="E931" s="405"/>
      <c r="F931" s="405"/>
      <c r="G931" s="405"/>
      <c r="H931" s="405"/>
    </row>
    <row r="932" spans="5:8">
      <c r="E932" s="405"/>
      <c r="F932" s="405"/>
      <c r="G932" s="405"/>
      <c r="H932" s="405"/>
    </row>
    <row r="933" spans="5:8">
      <c r="E933" s="405"/>
      <c r="F933" s="405"/>
      <c r="G933" s="405"/>
      <c r="H933" s="405"/>
    </row>
    <row r="934" spans="5:8">
      <c r="E934" s="405"/>
      <c r="F934" s="405"/>
      <c r="G934" s="405"/>
      <c r="H934" s="405"/>
    </row>
    <row r="935" spans="5:8">
      <c r="E935" s="405"/>
      <c r="F935" s="405"/>
      <c r="G935" s="405"/>
      <c r="H935" s="405"/>
    </row>
    <row r="936" spans="5:8">
      <c r="E936" s="405"/>
      <c r="F936" s="405"/>
      <c r="G936" s="405"/>
      <c r="H936" s="405"/>
    </row>
    <row r="937" spans="5:8">
      <c r="E937" s="405"/>
      <c r="F937" s="405"/>
      <c r="G937" s="405"/>
      <c r="H937" s="405"/>
    </row>
    <row r="938" spans="5:8">
      <c r="E938" s="405"/>
      <c r="F938" s="405"/>
      <c r="G938" s="405"/>
      <c r="H938" s="405"/>
    </row>
    <row r="939" spans="5:8">
      <c r="E939" s="405"/>
      <c r="F939" s="405"/>
      <c r="G939" s="405"/>
      <c r="H939" s="405"/>
    </row>
    <row r="940" spans="5:8">
      <c r="E940" s="405"/>
      <c r="F940" s="405"/>
      <c r="G940" s="405"/>
      <c r="H940" s="405"/>
    </row>
    <row r="941" spans="5:8">
      <c r="E941" s="405"/>
      <c r="F941" s="405"/>
      <c r="G941" s="405"/>
      <c r="H941" s="405"/>
    </row>
    <row r="942" spans="5:8">
      <c r="E942" s="405"/>
      <c r="F942" s="405"/>
      <c r="G942" s="405"/>
      <c r="H942" s="405"/>
    </row>
    <row r="943" spans="5:8">
      <c r="E943" s="405"/>
      <c r="F943" s="405"/>
      <c r="G943" s="405"/>
      <c r="H943" s="405"/>
    </row>
    <row r="944" spans="5:8">
      <c r="E944" s="405"/>
      <c r="F944" s="405"/>
      <c r="G944" s="405"/>
      <c r="H944" s="405"/>
    </row>
    <row r="945" spans="5:8">
      <c r="E945" s="405"/>
      <c r="F945" s="405"/>
      <c r="G945" s="405"/>
      <c r="H945" s="405"/>
    </row>
    <row r="946" spans="5:8">
      <c r="E946" s="405"/>
      <c r="F946" s="405"/>
      <c r="G946" s="405"/>
      <c r="H946" s="405"/>
    </row>
    <row r="947" spans="5:8">
      <c r="E947" s="405"/>
      <c r="F947" s="405"/>
      <c r="G947" s="405"/>
      <c r="H947" s="405"/>
    </row>
    <row r="948" spans="5:8">
      <c r="E948" s="405"/>
      <c r="F948" s="405"/>
      <c r="G948" s="405"/>
      <c r="H948" s="405"/>
    </row>
    <row r="949" spans="5:8">
      <c r="E949" s="405"/>
      <c r="F949" s="405"/>
      <c r="G949" s="405"/>
      <c r="H949" s="405"/>
    </row>
    <row r="950" spans="5:8">
      <c r="E950" s="405"/>
      <c r="F950" s="405"/>
      <c r="G950" s="405"/>
      <c r="H950" s="405"/>
    </row>
    <row r="951" spans="5:8">
      <c r="E951" s="405"/>
      <c r="F951" s="405"/>
      <c r="G951" s="405"/>
      <c r="H951" s="405"/>
    </row>
    <row r="952" spans="5:8">
      <c r="E952" s="405"/>
      <c r="F952" s="405"/>
      <c r="G952" s="405"/>
      <c r="H952" s="405"/>
    </row>
    <row r="953" spans="5:8">
      <c r="E953" s="405"/>
      <c r="F953" s="405"/>
      <c r="G953" s="405"/>
      <c r="H953" s="405"/>
    </row>
    <row r="954" spans="5:8">
      <c r="E954" s="405"/>
      <c r="F954" s="405"/>
      <c r="G954" s="405"/>
      <c r="H954" s="405"/>
    </row>
    <row r="955" spans="5:8">
      <c r="E955" s="405"/>
      <c r="F955" s="405"/>
      <c r="G955" s="405"/>
      <c r="H955" s="405"/>
    </row>
    <row r="956" spans="5:8">
      <c r="E956" s="405"/>
      <c r="F956" s="405"/>
      <c r="G956" s="405"/>
      <c r="H956" s="405"/>
    </row>
    <row r="957" spans="5:8">
      <c r="E957" s="405"/>
      <c r="F957" s="405"/>
      <c r="G957" s="405"/>
      <c r="H957" s="405"/>
    </row>
    <row r="958" spans="5:8">
      <c r="E958" s="405"/>
      <c r="F958" s="405"/>
      <c r="G958" s="405"/>
      <c r="H958" s="405"/>
    </row>
    <row r="959" spans="5:8">
      <c r="E959" s="405"/>
      <c r="F959" s="405"/>
      <c r="G959" s="405"/>
      <c r="H959" s="405"/>
    </row>
    <row r="960" spans="5:8">
      <c r="E960" s="405"/>
      <c r="F960" s="405"/>
      <c r="G960" s="405"/>
      <c r="H960" s="405"/>
    </row>
    <row r="961" spans="5:8">
      <c r="E961" s="405"/>
      <c r="F961" s="405"/>
      <c r="G961" s="405"/>
      <c r="H961" s="405"/>
    </row>
    <row r="962" spans="5:8">
      <c r="E962" s="405"/>
      <c r="F962" s="405"/>
      <c r="G962" s="405"/>
      <c r="H962" s="405"/>
    </row>
    <row r="963" spans="5:8">
      <c r="E963" s="405"/>
      <c r="F963" s="405"/>
      <c r="G963" s="405"/>
      <c r="H963" s="405"/>
    </row>
    <row r="964" spans="5:8">
      <c r="E964" s="405"/>
      <c r="F964" s="405"/>
      <c r="G964" s="405"/>
      <c r="H964" s="405"/>
    </row>
    <row r="965" spans="5:8">
      <c r="E965" s="405"/>
      <c r="F965" s="405"/>
      <c r="G965" s="405"/>
      <c r="H965" s="405"/>
    </row>
    <row r="966" spans="5:8">
      <c r="E966" s="405"/>
      <c r="F966" s="405"/>
      <c r="G966" s="405"/>
      <c r="H966" s="405"/>
    </row>
    <row r="967" spans="5:8">
      <c r="E967" s="405"/>
      <c r="F967" s="405"/>
      <c r="G967" s="405"/>
      <c r="H967" s="405"/>
    </row>
    <row r="968" spans="5:8">
      <c r="E968" s="405"/>
      <c r="F968" s="405"/>
      <c r="G968" s="405"/>
      <c r="H968" s="405"/>
    </row>
    <row r="969" spans="5:8">
      <c r="E969" s="405"/>
      <c r="F969" s="405"/>
      <c r="G969" s="405"/>
      <c r="H969" s="405"/>
    </row>
    <row r="970" spans="5:8">
      <c r="E970" s="405"/>
      <c r="F970" s="405"/>
      <c r="G970" s="405"/>
      <c r="H970" s="405"/>
    </row>
    <row r="971" spans="5:8">
      <c r="E971" s="405"/>
      <c r="F971" s="405"/>
      <c r="G971" s="405"/>
      <c r="H971" s="405"/>
    </row>
    <row r="972" spans="5:8">
      <c r="E972" s="405"/>
      <c r="F972" s="405"/>
      <c r="G972" s="405"/>
      <c r="H972" s="405"/>
    </row>
    <row r="973" spans="5:8">
      <c r="E973" s="405"/>
      <c r="F973" s="405"/>
      <c r="G973" s="405"/>
      <c r="H973" s="405"/>
    </row>
    <row r="974" spans="5:8">
      <c r="E974" s="405"/>
      <c r="F974" s="405"/>
      <c r="G974" s="405"/>
      <c r="H974" s="405"/>
    </row>
    <row r="975" spans="5:8">
      <c r="E975" s="405"/>
      <c r="F975" s="405"/>
      <c r="G975" s="405"/>
      <c r="H975" s="405"/>
    </row>
    <row r="976" spans="5:8">
      <c r="E976" s="405"/>
      <c r="F976" s="405"/>
      <c r="G976" s="405"/>
      <c r="H976" s="405"/>
    </row>
    <row r="977" spans="5:8">
      <c r="E977" s="405"/>
      <c r="F977" s="405"/>
      <c r="G977" s="405"/>
      <c r="H977" s="405"/>
    </row>
    <row r="978" spans="5:8">
      <c r="E978" s="405"/>
      <c r="F978" s="405"/>
      <c r="G978" s="405"/>
      <c r="H978" s="405"/>
    </row>
    <row r="979" spans="5:8">
      <c r="E979" s="405"/>
      <c r="F979" s="405"/>
      <c r="G979" s="405"/>
      <c r="H979" s="405"/>
    </row>
    <row r="980" spans="5:8">
      <c r="E980" s="405"/>
      <c r="F980" s="405"/>
      <c r="G980" s="405"/>
      <c r="H980" s="405"/>
    </row>
    <row r="981" spans="5:8">
      <c r="E981" s="405"/>
      <c r="F981" s="405"/>
      <c r="G981" s="405"/>
      <c r="H981" s="405"/>
    </row>
    <row r="982" spans="5:8">
      <c r="E982" s="405"/>
      <c r="F982" s="405"/>
      <c r="G982" s="405"/>
      <c r="H982" s="405"/>
    </row>
    <row r="983" spans="5:8">
      <c r="E983" s="405"/>
      <c r="F983" s="405"/>
      <c r="G983" s="405"/>
      <c r="H983" s="405"/>
    </row>
    <row r="984" spans="5:8">
      <c r="E984" s="405"/>
      <c r="F984" s="405"/>
      <c r="G984" s="405"/>
      <c r="H984" s="405"/>
    </row>
    <row r="985" spans="5:8">
      <c r="E985" s="405"/>
      <c r="F985" s="405"/>
      <c r="G985" s="405"/>
      <c r="H985" s="405"/>
    </row>
    <row r="986" spans="5:8">
      <c r="E986" s="405"/>
      <c r="F986" s="405"/>
      <c r="G986" s="405"/>
      <c r="H986" s="405"/>
    </row>
    <row r="987" spans="5:8">
      <c r="E987" s="405"/>
      <c r="F987" s="405"/>
      <c r="G987" s="405"/>
      <c r="H987" s="405"/>
    </row>
    <row r="988" spans="5:8">
      <c r="E988" s="405"/>
      <c r="F988" s="405"/>
      <c r="G988" s="405"/>
      <c r="H988" s="405"/>
    </row>
    <row r="989" spans="5:8">
      <c r="E989" s="405"/>
      <c r="F989" s="405"/>
      <c r="G989" s="405"/>
      <c r="H989" s="405"/>
    </row>
    <row r="990" spans="5:8">
      <c r="E990" s="405"/>
      <c r="F990" s="405"/>
      <c r="G990" s="405"/>
      <c r="H990" s="405"/>
    </row>
    <row r="991" spans="5:8">
      <c r="E991" s="405"/>
      <c r="F991" s="405"/>
      <c r="G991" s="405"/>
      <c r="H991" s="405"/>
    </row>
    <row r="992" spans="5:8">
      <c r="E992" s="405"/>
      <c r="F992" s="405"/>
      <c r="G992" s="405"/>
      <c r="H992" s="405"/>
    </row>
    <row r="993" spans="5:8">
      <c r="E993" s="405"/>
      <c r="F993" s="405"/>
      <c r="G993" s="405"/>
      <c r="H993" s="405"/>
    </row>
    <row r="994" spans="5:8">
      <c r="E994" s="405"/>
      <c r="F994" s="405"/>
      <c r="G994" s="405"/>
      <c r="H994" s="405"/>
    </row>
    <row r="995" spans="5:8">
      <c r="E995" s="405"/>
      <c r="F995" s="405"/>
      <c r="G995" s="405"/>
      <c r="H995" s="405"/>
    </row>
    <row r="996" spans="5:8">
      <c r="E996" s="405"/>
      <c r="F996" s="405"/>
      <c r="G996" s="405"/>
      <c r="H996" s="405"/>
    </row>
    <row r="997" spans="5:8">
      <c r="E997" s="405"/>
      <c r="F997" s="405"/>
      <c r="G997" s="405"/>
      <c r="H997" s="405"/>
    </row>
    <row r="998" spans="5:8">
      <c r="E998" s="405"/>
      <c r="F998" s="405"/>
      <c r="G998" s="405"/>
      <c r="H998" s="405"/>
    </row>
    <row r="999" spans="5:8">
      <c r="E999" s="405"/>
      <c r="F999" s="405"/>
      <c r="G999" s="405"/>
      <c r="H999" s="405"/>
    </row>
    <row r="1000" spans="5:8">
      <c r="E1000" s="405"/>
      <c r="F1000" s="405"/>
      <c r="G1000" s="405"/>
      <c r="H1000" s="405"/>
    </row>
    <row r="1001" spans="5:8">
      <c r="E1001" s="405"/>
      <c r="F1001" s="405"/>
      <c r="G1001" s="405"/>
      <c r="H1001" s="405"/>
    </row>
    <row r="1002" spans="5:8">
      <c r="E1002" s="405"/>
      <c r="F1002" s="405"/>
      <c r="G1002" s="405"/>
      <c r="H1002" s="405"/>
    </row>
    <row r="1003" spans="5:8">
      <c r="E1003" s="405"/>
      <c r="F1003" s="405"/>
      <c r="G1003" s="405"/>
      <c r="H1003" s="405"/>
    </row>
    <row r="1004" spans="5:8">
      <c r="E1004" s="405"/>
      <c r="F1004" s="405"/>
      <c r="G1004" s="405"/>
      <c r="H1004" s="405"/>
    </row>
    <row r="1005" spans="5:8">
      <c r="E1005" s="405"/>
      <c r="F1005" s="405"/>
      <c r="G1005" s="405"/>
      <c r="H1005" s="405"/>
    </row>
    <row r="1006" spans="5:8">
      <c r="E1006" s="405"/>
      <c r="F1006" s="405"/>
      <c r="G1006" s="405"/>
      <c r="H1006" s="405"/>
    </row>
    <row r="1007" spans="5:8">
      <c r="E1007" s="405"/>
      <c r="F1007" s="405"/>
      <c r="G1007" s="405"/>
      <c r="H1007" s="405"/>
    </row>
    <row r="1008" spans="5:8">
      <c r="E1008" s="405"/>
      <c r="F1008" s="405"/>
      <c r="G1008" s="405"/>
      <c r="H1008" s="405"/>
    </row>
    <row r="1009" spans="5:8">
      <c r="E1009" s="405"/>
      <c r="F1009" s="405"/>
      <c r="G1009" s="405"/>
      <c r="H1009" s="405"/>
    </row>
    <row r="1010" spans="5:8">
      <c r="E1010" s="405"/>
      <c r="F1010" s="405"/>
      <c r="G1010" s="405"/>
      <c r="H1010" s="405"/>
    </row>
    <row r="1011" spans="5:8">
      <c r="E1011" s="405"/>
      <c r="F1011" s="405"/>
      <c r="G1011" s="405"/>
      <c r="H1011" s="405"/>
    </row>
    <row r="1012" spans="5:8">
      <c r="E1012" s="405"/>
      <c r="F1012" s="405"/>
      <c r="G1012" s="405"/>
      <c r="H1012" s="405"/>
    </row>
    <row r="1013" spans="5:8">
      <c r="E1013" s="405"/>
      <c r="F1013" s="405"/>
      <c r="G1013" s="405"/>
      <c r="H1013" s="405"/>
    </row>
    <row r="1014" spans="5:8">
      <c r="E1014" s="405"/>
      <c r="F1014" s="405"/>
      <c r="G1014" s="405"/>
      <c r="H1014" s="405"/>
    </row>
    <row r="1015" spans="5:8">
      <c r="E1015" s="405"/>
      <c r="F1015" s="405"/>
      <c r="G1015" s="405"/>
      <c r="H1015" s="405"/>
    </row>
    <row r="1016" spans="5:8">
      <c r="E1016" s="405"/>
      <c r="F1016" s="405"/>
      <c r="G1016" s="405"/>
      <c r="H1016" s="405"/>
    </row>
    <row r="1017" spans="5:8">
      <c r="E1017" s="405"/>
      <c r="F1017" s="405"/>
      <c r="G1017" s="405"/>
      <c r="H1017" s="405"/>
    </row>
    <row r="1018" spans="5:8">
      <c r="E1018" s="405"/>
      <c r="F1018" s="405"/>
      <c r="G1018" s="405"/>
      <c r="H1018" s="405"/>
    </row>
    <row r="1019" spans="5:8">
      <c r="E1019" s="405"/>
      <c r="F1019" s="405"/>
      <c r="G1019" s="405"/>
      <c r="H1019" s="405"/>
    </row>
    <row r="1020" spans="5:8">
      <c r="E1020" s="405"/>
      <c r="F1020" s="405"/>
      <c r="G1020" s="405"/>
      <c r="H1020" s="405"/>
    </row>
    <row r="1021" spans="5:8">
      <c r="E1021" s="405"/>
      <c r="F1021" s="405"/>
      <c r="G1021" s="405"/>
      <c r="H1021" s="405"/>
    </row>
    <row r="1022" spans="5:8">
      <c r="E1022" s="405"/>
      <c r="F1022" s="405"/>
      <c r="G1022" s="405"/>
      <c r="H1022" s="405"/>
    </row>
    <row r="1023" spans="5:8">
      <c r="E1023" s="405"/>
      <c r="F1023" s="405"/>
      <c r="G1023" s="405"/>
      <c r="H1023" s="405"/>
    </row>
    <row r="1024" spans="5:8">
      <c r="E1024" s="405"/>
      <c r="F1024" s="405"/>
      <c r="G1024" s="405"/>
      <c r="H1024" s="405"/>
    </row>
    <row r="1025" spans="5:8">
      <c r="E1025" s="405"/>
      <c r="F1025" s="405"/>
      <c r="G1025" s="405"/>
      <c r="H1025" s="405"/>
    </row>
    <row r="1026" spans="5:8">
      <c r="E1026" s="405"/>
      <c r="F1026" s="405"/>
      <c r="G1026" s="405"/>
      <c r="H1026" s="405"/>
    </row>
    <row r="1027" spans="5:8">
      <c r="E1027" s="405"/>
      <c r="F1027" s="405"/>
      <c r="G1027" s="405"/>
      <c r="H1027" s="405"/>
    </row>
    <row r="1028" spans="5:8">
      <c r="E1028" s="405"/>
      <c r="F1028" s="405"/>
      <c r="G1028" s="405"/>
      <c r="H1028" s="405"/>
    </row>
    <row r="1029" spans="5:8">
      <c r="E1029" s="405"/>
      <c r="F1029" s="405"/>
      <c r="G1029" s="405"/>
      <c r="H1029" s="405"/>
    </row>
    <row r="1030" spans="5:8">
      <c r="E1030" s="405"/>
      <c r="F1030" s="405"/>
      <c r="G1030" s="405"/>
      <c r="H1030" s="405"/>
    </row>
    <row r="1031" spans="5:8">
      <c r="E1031" s="405"/>
      <c r="F1031" s="405"/>
      <c r="G1031" s="405"/>
      <c r="H1031" s="405"/>
    </row>
    <row r="1032" spans="5:8">
      <c r="E1032" s="405"/>
      <c r="F1032" s="405"/>
      <c r="G1032" s="405"/>
      <c r="H1032" s="405"/>
    </row>
    <row r="1033" spans="5:8">
      <c r="E1033" s="405"/>
      <c r="F1033" s="405"/>
      <c r="G1033" s="405"/>
      <c r="H1033" s="405"/>
    </row>
    <row r="1034" spans="5:8">
      <c r="E1034" s="405"/>
      <c r="F1034" s="405"/>
      <c r="G1034" s="405"/>
      <c r="H1034" s="405"/>
    </row>
    <row r="1035" spans="5:8">
      <c r="E1035" s="405"/>
      <c r="F1035" s="405"/>
      <c r="G1035" s="405"/>
      <c r="H1035" s="405"/>
    </row>
    <row r="1036" spans="5:8">
      <c r="E1036" s="405"/>
      <c r="F1036" s="405"/>
      <c r="G1036" s="405"/>
      <c r="H1036" s="405"/>
    </row>
    <row r="1037" spans="5:8">
      <c r="E1037" s="405"/>
      <c r="F1037" s="405"/>
      <c r="G1037" s="405"/>
      <c r="H1037" s="405"/>
    </row>
    <row r="1038" spans="5:8">
      <c r="E1038" s="405"/>
      <c r="F1038" s="405"/>
      <c r="G1038" s="405"/>
      <c r="H1038" s="405"/>
    </row>
    <row r="1039" spans="5:8">
      <c r="E1039" s="405"/>
      <c r="F1039" s="405"/>
      <c r="G1039" s="405"/>
      <c r="H1039" s="405"/>
    </row>
    <row r="1040" spans="5:8">
      <c r="E1040" s="405"/>
      <c r="F1040" s="405"/>
      <c r="G1040" s="405"/>
      <c r="H1040" s="405"/>
    </row>
    <row r="1041" spans="5:8">
      <c r="E1041" s="405"/>
      <c r="F1041" s="405"/>
      <c r="G1041" s="405"/>
      <c r="H1041" s="405"/>
    </row>
    <row r="1042" spans="5:8">
      <c r="E1042" s="405"/>
      <c r="F1042" s="405"/>
      <c r="G1042" s="405"/>
      <c r="H1042" s="405"/>
    </row>
    <row r="1043" spans="5:8">
      <c r="E1043" s="405"/>
      <c r="F1043" s="405"/>
      <c r="G1043" s="405"/>
      <c r="H1043" s="405"/>
    </row>
    <row r="1044" spans="5:8">
      <c r="E1044" s="405"/>
      <c r="F1044" s="405"/>
      <c r="G1044" s="405"/>
      <c r="H1044" s="405"/>
    </row>
    <row r="1045" spans="5:8">
      <c r="E1045" s="405"/>
      <c r="F1045" s="405"/>
      <c r="G1045" s="405"/>
      <c r="H1045" s="405"/>
    </row>
    <row r="1046" spans="5:8">
      <c r="E1046" s="405"/>
      <c r="F1046" s="405"/>
      <c r="G1046" s="405"/>
      <c r="H1046" s="405"/>
    </row>
    <row r="1047" spans="5:8">
      <c r="E1047" s="405"/>
      <c r="F1047" s="405"/>
      <c r="G1047" s="405"/>
      <c r="H1047" s="405"/>
    </row>
    <row r="1048" spans="5:8">
      <c r="E1048" s="405"/>
      <c r="F1048" s="405"/>
      <c r="G1048" s="405"/>
      <c r="H1048" s="405"/>
    </row>
    <row r="1049" spans="5:8">
      <c r="E1049" s="405"/>
      <c r="F1049" s="405"/>
      <c r="G1049" s="405"/>
      <c r="H1049" s="405"/>
    </row>
    <row r="1050" spans="5:8">
      <c r="E1050" s="405"/>
      <c r="F1050" s="405"/>
      <c r="G1050" s="405"/>
      <c r="H1050" s="405"/>
    </row>
    <row r="1051" spans="5:8">
      <c r="E1051" s="405"/>
      <c r="F1051" s="405"/>
      <c r="G1051" s="405"/>
      <c r="H1051" s="405"/>
    </row>
    <row r="1052" spans="5:8">
      <c r="E1052" s="405"/>
      <c r="F1052" s="405"/>
      <c r="G1052" s="405"/>
      <c r="H1052" s="405"/>
    </row>
    <row r="1053" spans="5:8">
      <c r="E1053" s="405"/>
      <c r="F1053" s="405"/>
      <c r="G1053" s="405"/>
      <c r="H1053" s="405"/>
    </row>
    <row r="1054" spans="5:8">
      <c r="E1054" s="405"/>
      <c r="F1054" s="405"/>
      <c r="G1054" s="405"/>
      <c r="H1054" s="405"/>
    </row>
    <row r="1055" spans="5:8">
      <c r="E1055" s="405"/>
      <c r="F1055" s="405"/>
      <c r="G1055" s="405"/>
      <c r="H1055" s="405"/>
    </row>
    <row r="1056" spans="5:8">
      <c r="E1056" s="405"/>
      <c r="F1056" s="405"/>
      <c r="G1056" s="405"/>
      <c r="H1056" s="405"/>
    </row>
    <row r="1057" spans="5:8">
      <c r="E1057" s="405"/>
      <c r="F1057" s="405"/>
      <c r="G1057" s="405"/>
      <c r="H1057" s="405"/>
    </row>
    <row r="1058" spans="5:8">
      <c r="E1058" s="405"/>
      <c r="F1058" s="405"/>
      <c r="G1058" s="405"/>
      <c r="H1058" s="405"/>
    </row>
    <row r="1059" spans="5:8">
      <c r="E1059" s="405"/>
      <c r="F1059" s="405"/>
      <c r="G1059" s="405"/>
      <c r="H1059" s="405"/>
    </row>
    <row r="1060" spans="5:8">
      <c r="E1060" s="405"/>
      <c r="F1060" s="405"/>
      <c r="G1060" s="405"/>
      <c r="H1060" s="405"/>
    </row>
    <row r="1061" spans="5:8">
      <c r="E1061" s="405"/>
      <c r="F1061" s="405"/>
      <c r="G1061" s="405"/>
      <c r="H1061" s="405"/>
    </row>
    <row r="1062" spans="5:8">
      <c r="E1062" s="405"/>
      <c r="F1062" s="405"/>
      <c r="G1062" s="405"/>
      <c r="H1062" s="405"/>
    </row>
    <row r="1063" spans="5:8">
      <c r="E1063" s="405"/>
      <c r="F1063" s="405"/>
      <c r="G1063" s="405"/>
      <c r="H1063" s="405"/>
    </row>
    <row r="1064" spans="5:8">
      <c r="E1064" s="405"/>
      <c r="F1064" s="405"/>
      <c r="G1064" s="405"/>
      <c r="H1064" s="405"/>
    </row>
    <row r="1065" spans="5:8">
      <c r="E1065" s="405"/>
      <c r="F1065" s="405"/>
      <c r="G1065" s="405"/>
      <c r="H1065" s="405"/>
    </row>
    <row r="1066" spans="5:8">
      <c r="E1066" s="405"/>
      <c r="F1066" s="405"/>
      <c r="G1066" s="405"/>
      <c r="H1066" s="405"/>
    </row>
    <row r="1067" spans="5:8">
      <c r="E1067" s="405"/>
      <c r="F1067" s="405"/>
      <c r="G1067" s="405"/>
      <c r="H1067" s="405"/>
    </row>
    <row r="1068" spans="5:8">
      <c r="E1068" s="405"/>
      <c r="F1068" s="405"/>
      <c r="G1068" s="405"/>
      <c r="H1068" s="405"/>
    </row>
    <row r="1069" spans="5:8">
      <c r="E1069" s="405"/>
      <c r="F1069" s="405"/>
      <c r="G1069" s="405"/>
      <c r="H1069" s="405"/>
    </row>
    <row r="1070" spans="5:8">
      <c r="E1070" s="405"/>
      <c r="F1070" s="405"/>
      <c r="G1070" s="405"/>
      <c r="H1070" s="405"/>
    </row>
    <row r="1071" spans="5:8">
      <c r="E1071" s="405"/>
      <c r="F1071" s="405"/>
      <c r="G1071" s="405"/>
      <c r="H1071" s="405"/>
    </row>
    <row r="1072" spans="5:8">
      <c r="E1072" s="405"/>
      <c r="F1072" s="405"/>
      <c r="G1072" s="405"/>
      <c r="H1072" s="405"/>
    </row>
    <row r="1073" spans="5:8">
      <c r="E1073" s="405"/>
      <c r="F1073" s="405"/>
      <c r="G1073" s="405"/>
      <c r="H1073" s="405"/>
    </row>
    <row r="1074" spans="5:8">
      <c r="E1074" s="405"/>
      <c r="F1074" s="405"/>
      <c r="G1074" s="405"/>
      <c r="H1074" s="405"/>
    </row>
    <row r="1075" spans="5:8">
      <c r="E1075" s="405"/>
      <c r="F1075" s="405"/>
      <c r="G1075" s="405"/>
      <c r="H1075" s="405"/>
    </row>
    <row r="1076" spans="5:8">
      <c r="E1076" s="405"/>
      <c r="F1076" s="405"/>
      <c r="G1076" s="405"/>
      <c r="H1076" s="405"/>
    </row>
    <row r="1077" spans="5:8">
      <c r="E1077" s="405"/>
      <c r="F1077" s="405"/>
      <c r="G1077" s="405"/>
      <c r="H1077" s="405"/>
    </row>
    <row r="1078" spans="5:8">
      <c r="E1078" s="405"/>
      <c r="F1078" s="405"/>
      <c r="G1078" s="405"/>
      <c r="H1078" s="405"/>
    </row>
    <row r="1079" spans="5:8">
      <c r="E1079" s="405"/>
      <c r="F1079" s="405"/>
      <c r="G1079" s="405"/>
      <c r="H1079" s="405"/>
    </row>
    <row r="1080" spans="5:8">
      <c r="E1080" s="405"/>
      <c r="F1080" s="405"/>
      <c r="G1080" s="405"/>
      <c r="H1080" s="405"/>
    </row>
    <row r="1081" spans="5:8">
      <c r="E1081" s="405"/>
      <c r="F1081" s="405"/>
      <c r="G1081" s="405"/>
      <c r="H1081" s="405"/>
    </row>
    <row r="1082" spans="5:8">
      <c r="E1082" s="405"/>
      <c r="F1082" s="405"/>
      <c r="G1082" s="405"/>
      <c r="H1082" s="405"/>
    </row>
    <row r="1083" spans="5:8">
      <c r="E1083" s="405"/>
      <c r="F1083" s="405"/>
      <c r="G1083" s="405"/>
      <c r="H1083" s="405"/>
    </row>
    <row r="1084" spans="5:8">
      <c r="E1084" s="405"/>
      <c r="F1084" s="405"/>
      <c r="G1084" s="405"/>
      <c r="H1084" s="405"/>
    </row>
    <row r="1085" spans="5:8">
      <c r="E1085" s="405"/>
      <c r="F1085" s="405"/>
      <c r="G1085" s="405"/>
      <c r="H1085" s="405"/>
    </row>
    <row r="1086" spans="5:8">
      <c r="E1086" s="405"/>
      <c r="F1086" s="405"/>
      <c r="G1086" s="405"/>
      <c r="H1086" s="405"/>
    </row>
    <row r="1087" spans="5:8">
      <c r="E1087" s="405"/>
      <c r="F1087" s="405"/>
      <c r="G1087" s="405"/>
      <c r="H1087" s="405"/>
    </row>
    <row r="1088" spans="5:8">
      <c r="E1088" s="405"/>
      <c r="F1088" s="405"/>
      <c r="G1088" s="405"/>
      <c r="H1088" s="405"/>
    </row>
    <row r="1089" spans="5:8">
      <c r="E1089" s="405"/>
      <c r="F1089" s="405"/>
      <c r="G1089" s="405"/>
      <c r="H1089" s="405"/>
    </row>
    <row r="1090" spans="5:8">
      <c r="E1090" s="405"/>
      <c r="F1090" s="405"/>
      <c r="G1090" s="405"/>
      <c r="H1090" s="405"/>
    </row>
    <row r="1091" spans="5:8">
      <c r="E1091" s="405"/>
      <c r="F1091" s="405"/>
      <c r="G1091" s="405"/>
      <c r="H1091" s="405"/>
    </row>
    <row r="1092" spans="5:8">
      <c r="E1092" s="405"/>
      <c r="F1092" s="405"/>
      <c r="G1092" s="405"/>
      <c r="H1092" s="405"/>
    </row>
    <row r="1093" spans="5:8">
      <c r="E1093" s="405"/>
      <c r="F1093" s="405"/>
      <c r="G1093" s="405"/>
      <c r="H1093" s="405"/>
    </row>
    <row r="1094" spans="5:8">
      <c r="E1094" s="405"/>
      <c r="F1094" s="405"/>
      <c r="G1094" s="405"/>
      <c r="H1094" s="405"/>
    </row>
    <row r="1095" spans="5:8">
      <c r="E1095" s="405"/>
      <c r="F1095" s="405"/>
      <c r="G1095" s="405"/>
      <c r="H1095" s="405"/>
    </row>
    <row r="1096" spans="5:8">
      <c r="E1096" s="405"/>
      <c r="F1096" s="405"/>
      <c r="G1096" s="405"/>
      <c r="H1096" s="405"/>
    </row>
    <row r="1097" spans="5:8">
      <c r="E1097" s="405"/>
      <c r="F1097" s="405"/>
      <c r="G1097" s="405"/>
      <c r="H1097" s="405"/>
    </row>
    <row r="1098" spans="5:8">
      <c r="E1098" s="405"/>
      <c r="F1098" s="405"/>
      <c r="G1098" s="405"/>
      <c r="H1098" s="405"/>
    </row>
    <row r="1099" spans="5:8">
      <c r="E1099" s="405"/>
      <c r="F1099" s="405"/>
      <c r="G1099" s="405"/>
      <c r="H1099" s="405"/>
    </row>
    <row r="1100" spans="5:8">
      <c r="E1100" s="405"/>
      <c r="F1100" s="405"/>
      <c r="G1100" s="405"/>
      <c r="H1100" s="405"/>
    </row>
    <row r="1101" spans="5:8">
      <c r="E1101" s="405"/>
      <c r="F1101" s="405"/>
      <c r="G1101" s="405"/>
      <c r="H1101" s="405"/>
    </row>
    <row r="1102" spans="5:8">
      <c r="E1102" s="405"/>
      <c r="F1102" s="405"/>
      <c r="G1102" s="405"/>
      <c r="H1102" s="405"/>
    </row>
    <row r="1103" spans="5:8">
      <c r="E1103" s="405"/>
      <c r="F1103" s="405"/>
      <c r="G1103" s="405"/>
      <c r="H1103" s="405"/>
    </row>
    <row r="1104" spans="5:8">
      <c r="E1104" s="405"/>
      <c r="F1104" s="405"/>
      <c r="G1104" s="405"/>
      <c r="H1104" s="405"/>
    </row>
    <row r="1105" spans="5:8">
      <c r="E1105" s="405"/>
      <c r="F1105" s="405"/>
      <c r="G1105" s="405"/>
      <c r="H1105" s="405"/>
    </row>
    <row r="1106" spans="5:8">
      <c r="E1106" s="405"/>
      <c r="F1106" s="405"/>
      <c r="G1106" s="405"/>
      <c r="H1106" s="405"/>
    </row>
    <row r="1107" spans="5:8">
      <c r="E1107" s="405"/>
      <c r="F1107" s="405"/>
      <c r="G1107" s="405"/>
      <c r="H1107" s="405"/>
    </row>
    <row r="1108" spans="5:8">
      <c r="E1108" s="405"/>
      <c r="F1108" s="405"/>
      <c r="G1108" s="405"/>
      <c r="H1108" s="405"/>
    </row>
    <row r="1109" spans="5:8">
      <c r="E1109" s="405"/>
      <c r="F1109" s="405"/>
      <c r="G1109" s="405"/>
      <c r="H1109" s="405"/>
    </row>
    <row r="1110" spans="5:8">
      <c r="E1110" s="405"/>
      <c r="F1110" s="405"/>
      <c r="G1110" s="405"/>
      <c r="H1110" s="405"/>
    </row>
    <row r="1111" spans="5:8">
      <c r="E1111" s="405"/>
      <c r="F1111" s="405"/>
      <c r="G1111" s="405"/>
      <c r="H1111" s="405"/>
    </row>
    <row r="1112" spans="5:8">
      <c r="E1112" s="405"/>
      <c r="F1112" s="405"/>
      <c r="G1112" s="405"/>
      <c r="H1112" s="405"/>
    </row>
    <row r="1113" spans="5:8">
      <c r="E1113" s="405"/>
      <c r="F1113" s="405"/>
      <c r="G1113" s="405"/>
      <c r="H1113" s="405"/>
    </row>
    <row r="1114" spans="5:8">
      <c r="E1114" s="405"/>
      <c r="F1114" s="405"/>
      <c r="G1114" s="405"/>
      <c r="H1114" s="405"/>
    </row>
    <row r="1115" spans="5:8">
      <c r="E1115" s="405"/>
      <c r="F1115" s="405"/>
      <c r="G1115" s="405"/>
      <c r="H1115" s="405"/>
    </row>
    <row r="1116" spans="5:8">
      <c r="E1116" s="405"/>
      <c r="F1116" s="405"/>
      <c r="G1116" s="405"/>
      <c r="H1116" s="405"/>
    </row>
    <row r="1117" spans="5:8">
      <c r="E1117" s="405"/>
      <c r="F1117" s="405"/>
      <c r="G1117" s="405"/>
      <c r="H1117" s="405"/>
    </row>
    <row r="1118" spans="5:8">
      <c r="E1118" s="405"/>
      <c r="F1118" s="405"/>
      <c r="G1118" s="405"/>
      <c r="H1118" s="405"/>
    </row>
    <row r="1119" spans="5:8">
      <c r="E1119" s="405"/>
      <c r="F1119" s="405"/>
      <c r="G1119" s="405"/>
      <c r="H1119" s="405"/>
    </row>
    <row r="1120" spans="5:8">
      <c r="E1120" s="405"/>
      <c r="F1120" s="405"/>
      <c r="G1120" s="405"/>
      <c r="H1120" s="405"/>
    </row>
    <row r="1121" spans="5:8">
      <c r="E1121" s="405"/>
      <c r="F1121" s="405"/>
      <c r="G1121" s="405"/>
      <c r="H1121" s="405"/>
    </row>
    <row r="1122" spans="5:8">
      <c r="E1122" s="405"/>
      <c r="F1122" s="405"/>
      <c r="G1122" s="405"/>
      <c r="H1122" s="405"/>
    </row>
    <row r="1123" spans="5:8">
      <c r="E1123" s="405"/>
      <c r="F1123" s="405"/>
      <c r="G1123" s="405"/>
      <c r="H1123" s="405"/>
    </row>
    <row r="1124" spans="5:8">
      <c r="E1124" s="405"/>
      <c r="F1124" s="405"/>
      <c r="G1124" s="405"/>
      <c r="H1124" s="405"/>
    </row>
    <row r="1125" spans="5:8">
      <c r="E1125" s="405"/>
      <c r="F1125" s="405"/>
      <c r="G1125" s="405"/>
      <c r="H1125" s="405"/>
    </row>
    <row r="1126" spans="5:8">
      <c r="E1126" s="405"/>
      <c r="F1126" s="405"/>
      <c r="G1126" s="405"/>
      <c r="H1126" s="405"/>
    </row>
    <row r="1127" spans="5:8">
      <c r="E1127" s="405"/>
      <c r="F1127" s="405"/>
      <c r="G1127" s="405"/>
      <c r="H1127" s="405"/>
    </row>
    <row r="1128" spans="5:8">
      <c r="E1128" s="405"/>
      <c r="F1128" s="405"/>
      <c r="G1128" s="405"/>
      <c r="H1128" s="405"/>
    </row>
    <row r="1129" spans="5:8">
      <c r="E1129" s="405"/>
      <c r="F1129" s="405"/>
      <c r="G1129" s="405"/>
      <c r="H1129" s="405"/>
    </row>
    <row r="1130" spans="5:8">
      <c r="E1130" s="405"/>
      <c r="F1130" s="405"/>
      <c r="G1130" s="405"/>
      <c r="H1130" s="405"/>
    </row>
    <row r="1131" spans="5:8">
      <c r="E1131" s="405"/>
      <c r="F1131" s="405"/>
      <c r="G1131" s="405"/>
      <c r="H1131" s="405"/>
    </row>
    <row r="1132" spans="5:8">
      <c r="E1132" s="405"/>
      <c r="F1132" s="405"/>
      <c r="G1132" s="405"/>
      <c r="H1132" s="405"/>
    </row>
    <row r="1133" spans="5:8">
      <c r="E1133" s="405"/>
      <c r="F1133" s="405"/>
      <c r="G1133" s="405"/>
      <c r="H1133" s="405"/>
    </row>
    <row r="1134" spans="5:8">
      <c r="E1134" s="405"/>
      <c r="F1134" s="405"/>
      <c r="G1134" s="405"/>
      <c r="H1134" s="405"/>
    </row>
    <row r="1135" spans="5:8">
      <c r="E1135" s="405"/>
      <c r="F1135" s="405"/>
      <c r="G1135" s="405"/>
      <c r="H1135" s="405"/>
    </row>
    <row r="1136" spans="5:8">
      <c r="E1136" s="405"/>
      <c r="F1136" s="405"/>
      <c r="G1136" s="405"/>
      <c r="H1136" s="405"/>
    </row>
    <row r="1137" spans="5:8">
      <c r="E1137" s="405"/>
      <c r="F1137" s="405"/>
      <c r="G1137" s="405"/>
      <c r="H1137" s="405"/>
    </row>
    <row r="1138" spans="5:8">
      <c r="E1138" s="405"/>
      <c r="F1138" s="405"/>
      <c r="G1138" s="405"/>
      <c r="H1138" s="405"/>
    </row>
    <row r="1139" spans="5:8">
      <c r="E1139" s="405"/>
      <c r="F1139" s="405"/>
      <c r="G1139" s="405"/>
      <c r="H1139" s="405"/>
    </row>
    <row r="1140" spans="5:8">
      <c r="E1140" s="405"/>
      <c r="F1140" s="405"/>
      <c r="G1140" s="405"/>
      <c r="H1140" s="405"/>
    </row>
    <row r="1141" spans="5:8">
      <c r="E1141" s="405"/>
      <c r="F1141" s="405"/>
      <c r="G1141" s="405"/>
      <c r="H1141" s="405"/>
    </row>
    <row r="1142" spans="5:8">
      <c r="E1142" s="405"/>
      <c r="F1142" s="405"/>
      <c r="G1142" s="405"/>
      <c r="H1142" s="405"/>
    </row>
    <row r="1143" spans="5:8">
      <c r="E1143" s="405"/>
      <c r="F1143" s="405"/>
      <c r="G1143" s="405"/>
      <c r="H1143" s="405"/>
    </row>
    <row r="1144" spans="5:8">
      <c r="E1144" s="405"/>
      <c r="F1144" s="405"/>
      <c r="G1144" s="405"/>
      <c r="H1144" s="405"/>
    </row>
    <row r="1145" spans="5:8">
      <c r="E1145" s="405"/>
      <c r="F1145" s="405"/>
      <c r="G1145" s="405"/>
      <c r="H1145" s="405"/>
    </row>
    <row r="1146" spans="5:8">
      <c r="E1146" s="405"/>
      <c r="F1146" s="405"/>
      <c r="G1146" s="405"/>
      <c r="H1146" s="405"/>
    </row>
    <row r="1147" spans="5:8">
      <c r="E1147" s="405"/>
      <c r="F1147" s="405"/>
      <c r="G1147" s="405"/>
      <c r="H1147" s="405"/>
    </row>
    <row r="1148" spans="5:8">
      <c r="E1148" s="405"/>
      <c r="F1148" s="405"/>
      <c r="G1148" s="405"/>
      <c r="H1148" s="405"/>
    </row>
    <row r="1149" spans="5:8">
      <c r="E1149" s="405"/>
      <c r="F1149" s="405"/>
      <c r="G1149" s="405"/>
      <c r="H1149" s="405"/>
    </row>
    <row r="1150" spans="5:8">
      <c r="E1150" s="405"/>
      <c r="F1150" s="405"/>
      <c r="G1150" s="405"/>
      <c r="H1150" s="405"/>
    </row>
    <row r="1151" spans="5:8">
      <c r="E1151" s="405"/>
      <c r="F1151" s="405"/>
      <c r="G1151" s="405"/>
      <c r="H1151" s="405"/>
    </row>
    <row r="1152" spans="5:8">
      <c r="E1152" s="405"/>
      <c r="F1152" s="405"/>
      <c r="G1152" s="405"/>
      <c r="H1152" s="405"/>
    </row>
    <row r="1153" spans="5:8">
      <c r="E1153" s="405"/>
      <c r="F1153" s="405"/>
      <c r="G1153" s="405"/>
      <c r="H1153" s="405"/>
    </row>
    <row r="1154" spans="5:8">
      <c r="E1154" s="405"/>
      <c r="F1154" s="405"/>
      <c r="G1154" s="405"/>
      <c r="H1154" s="405"/>
    </row>
    <row r="1155" spans="5:8">
      <c r="E1155" s="405"/>
      <c r="F1155" s="405"/>
      <c r="G1155" s="405"/>
      <c r="H1155" s="405"/>
    </row>
    <row r="1156" spans="5:8">
      <c r="E1156" s="405"/>
      <c r="F1156" s="405"/>
      <c r="G1156" s="405"/>
      <c r="H1156" s="405"/>
    </row>
    <row r="1157" spans="5:8">
      <c r="E1157" s="405"/>
      <c r="F1157" s="405"/>
      <c r="G1157" s="405"/>
      <c r="H1157" s="405"/>
    </row>
    <row r="1158" spans="5:8">
      <c r="E1158" s="405"/>
      <c r="F1158" s="405"/>
      <c r="G1158" s="405"/>
      <c r="H1158" s="405"/>
    </row>
    <row r="1159" spans="5:8">
      <c r="E1159" s="405"/>
      <c r="F1159" s="405"/>
      <c r="G1159" s="405"/>
      <c r="H1159" s="405"/>
    </row>
    <row r="1160" spans="5:8">
      <c r="E1160" s="405"/>
      <c r="F1160" s="405"/>
      <c r="G1160" s="405"/>
      <c r="H1160" s="405"/>
    </row>
    <row r="1161" spans="5:8">
      <c r="E1161" s="405"/>
      <c r="F1161" s="405"/>
      <c r="G1161" s="405"/>
      <c r="H1161" s="405"/>
    </row>
    <row r="1162" spans="5:8">
      <c r="E1162" s="405"/>
      <c r="F1162" s="405"/>
      <c r="G1162" s="405"/>
      <c r="H1162" s="405"/>
    </row>
    <row r="1163" spans="5:8">
      <c r="E1163" s="405"/>
      <c r="F1163" s="405"/>
      <c r="G1163" s="405"/>
      <c r="H1163" s="405"/>
    </row>
    <row r="1164" spans="5:8">
      <c r="E1164" s="405"/>
      <c r="F1164" s="405"/>
      <c r="G1164" s="405"/>
      <c r="H1164" s="405"/>
    </row>
    <row r="1165" spans="5:8">
      <c r="E1165" s="405"/>
      <c r="F1165" s="405"/>
      <c r="G1165" s="405"/>
      <c r="H1165" s="405"/>
    </row>
    <row r="1166" spans="5:8">
      <c r="E1166" s="405"/>
      <c r="F1166" s="405"/>
      <c r="G1166" s="405"/>
      <c r="H1166" s="405"/>
    </row>
    <row r="1167" spans="5:8">
      <c r="E1167" s="405"/>
      <c r="F1167" s="405"/>
      <c r="G1167" s="405"/>
      <c r="H1167" s="405"/>
    </row>
    <row r="1168" spans="5:8">
      <c r="E1168" s="405"/>
      <c r="F1168" s="405"/>
      <c r="G1168" s="405"/>
      <c r="H1168" s="405"/>
    </row>
    <row r="1169" spans="5:8">
      <c r="E1169" s="405"/>
      <c r="F1169" s="405"/>
      <c r="G1169" s="405"/>
      <c r="H1169" s="405"/>
    </row>
    <row r="1170" spans="5:8">
      <c r="E1170" s="405"/>
      <c r="F1170" s="405"/>
      <c r="G1170" s="405"/>
      <c r="H1170" s="405"/>
    </row>
    <row r="1171" spans="5:8">
      <c r="E1171" s="405"/>
      <c r="F1171" s="405"/>
      <c r="G1171" s="405"/>
      <c r="H1171" s="405"/>
    </row>
    <row r="1172" spans="5:8">
      <c r="E1172" s="405"/>
      <c r="F1172" s="405"/>
      <c r="G1172" s="405"/>
      <c r="H1172" s="405"/>
    </row>
    <row r="1173" spans="5:8">
      <c r="E1173" s="405"/>
      <c r="F1173" s="405"/>
      <c r="G1173" s="405"/>
      <c r="H1173" s="405"/>
    </row>
    <row r="1174" spans="5:8">
      <c r="E1174" s="405"/>
      <c r="F1174" s="405"/>
      <c r="G1174" s="405"/>
      <c r="H1174" s="405"/>
    </row>
    <row r="1175" spans="5:8">
      <c r="E1175" s="405"/>
      <c r="F1175" s="405"/>
      <c r="G1175" s="405"/>
      <c r="H1175" s="405"/>
    </row>
    <row r="1176" spans="5:8">
      <c r="E1176" s="405"/>
      <c r="F1176" s="405"/>
      <c r="G1176" s="405"/>
      <c r="H1176" s="405"/>
    </row>
    <row r="1177" spans="5:8">
      <c r="E1177" s="405"/>
      <c r="F1177" s="405"/>
      <c r="G1177" s="405"/>
      <c r="H1177" s="405"/>
    </row>
    <row r="1178" spans="5:8">
      <c r="E1178" s="405"/>
      <c r="F1178" s="405"/>
      <c r="G1178" s="405"/>
      <c r="H1178" s="405"/>
    </row>
    <row r="1179" spans="5:8">
      <c r="E1179" s="405"/>
      <c r="F1179" s="405"/>
      <c r="G1179" s="405"/>
      <c r="H1179" s="405"/>
    </row>
    <row r="1180" spans="5:8">
      <c r="E1180" s="405"/>
      <c r="F1180" s="405"/>
      <c r="G1180" s="405"/>
      <c r="H1180" s="405"/>
    </row>
    <row r="1181" spans="5:8">
      <c r="E1181" s="405"/>
      <c r="F1181" s="405"/>
      <c r="G1181" s="405"/>
      <c r="H1181" s="405"/>
    </row>
    <row r="1182" spans="5:8">
      <c r="E1182" s="405"/>
      <c r="F1182" s="405"/>
      <c r="G1182" s="405"/>
      <c r="H1182" s="405"/>
    </row>
    <row r="1183" spans="5:8">
      <c r="E1183" s="405"/>
      <c r="F1183" s="405"/>
      <c r="G1183" s="405"/>
      <c r="H1183" s="405"/>
    </row>
    <row r="1184" spans="5:8">
      <c r="E1184" s="405"/>
      <c r="F1184" s="405"/>
      <c r="G1184" s="405"/>
      <c r="H1184" s="405"/>
    </row>
    <row r="1185" spans="5:8">
      <c r="E1185" s="405"/>
      <c r="F1185" s="405"/>
      <c r="G1185" s="405"/>
      <c r="H1185" s="405"/>
    </row>
    <row r="1186" spans="5:8">
      <c r="E1186" s="405"/>
      <c r="F1186" s="405"/>
      <c r="G1186" s="405"/>
      <c r="H1186" s="405"/>
    </row>
    <row r="1187" spans="5:8">
      <c r="E1187" s="405"/>
      <c r="F1187" s="405"/>
      <c r="G1187" s="405"/>
      <c r="H1187" s="405"/>
    </row>
    <row r="1188" spans="5:8">
      <c r="E1188" s="405"/>
      <c r="F1188" s="405"/>
      <c r="G1188" s="405"/>
      <c r="H1188" s="405"/>
    </row>
    <row r="1189" spans="5:8">
      <c r="E1189" s="405"/>
      <c r="F1189" s="405"/>
      <c r="G1189" s="405"/>
      <c r="H1189" s="405"/>
    </row>
    <row r="1190" spans="5:8">
      <c r="E1190" s="405"/>
      <c r="F1190" s="405"/>
      <c r="G1190" s="405"/>
      <c r="H1190" s="405"/>
    </row>
    <row r="1191" spans="5:8">
      <c r="E1191" s="405"/>
      <c r="F1191" s="405"/>
      <c r="G1191" s="405"/>
      <c r="H1191" s="405"/>
    </row>
    <row r="1192" spans="5:8">
      <c r="E1192" s="405"/>
      <c r="F1192" s="405"/>
      <c r="G1192" s="405"/>
      <c r="H1192" s="405"/>
    </row>
    <row r="1193" spans="5:8">
      <c r="E1193" s="405"/>
      <c r="F1193" s="405"/>
      <c r="G1193" s="405"/>
      <c r="H1193" s="405"/>
    </row>
    <row r="1194" spans="5:8">
      <c r="E1194" s="405"/>
      <c r="F1194" s="405"/>
      <c r="G1194" s="405"/>
      <c r="H1194" s="405"/>
    </row>
    <row r="1195" spans="5:8">
      <c r="E1195" s="405"/>
      <c r="F1195" s="405"/>
      <c r="G1195" s="405"/>
      <c r="H1195" s="405"/>
    </row>
    <row r="1196" spans="5:8">
      <c r="E1196" s="405"/>
      <c r="F1196" s="405"/>
      <c r="G1196" s="405"/>
      <c r="H1196" s="405"/>
    </row>
    <row r="1197" spans="5:8">
      <c r="E1197" s="405"/>
      <c r="F1197" s="405"/>
      <c r="G1197" s="405"/>
      <c r="H1197" s="405"/>
    </row>
    <row r="1198" spans="5:8">
      <c r="E1198" s="405"/>
      <c r="F1198" s="405"/>
      <c r="G1198" s="405"/>
      <c r="H1198" s="405"/>
    </row>
    <row r="1199" spans="5:8">
      <c r="E1199" s="405"/>
      <c r="F1199" s="405"/>
      <c r="G1199" s="405"/>
      <c r="H1199" s="405"/>
    </row>
    <row r="1200" spans="5:8">
      <c r="E1200" s="405"/>
      <c r="F1200" s="405"/>
      <c r="G1200" s="405"/>
      <c r="H1200" s="405"/>
    </row>
    <row r="1201" spans="5:8">
      <c r="E1201" s="405"/>
      <c r="F1201" s="405"/>
      <c r="G1201" s="405"/>
      <c r="H1201" s="405"/>
    </row>
    <row r="1202" spans="5:8">
      <c r="E1202" s="405"/>
      <c r="F1202" s="405"/>
      <c r="G1202" s="405"/>
      <c r="H1202" s="405"/>
    </row>
    <row r="1203" spans="5:8">
      <c r="E1203" s="405"/>
      <c r="F1203" s="405"/>
      <c r="G1203" s="405"/>
      <c r="H1203" s="405"/>
    </row>
    <row r="1204" spans="5:8">
      <c r="E1204" s="405"/>
      <c r="F1204" s="405"/>
      <c r="G1204" s="405"/>
      <c r="H1204" s="405"/>
    </row>
    <row r="1205" spans="5:8">
      <c r="E1205" s="405"/>
      <c r="F1205" s="405"/>
      <c r="G1205" s="405"/>
      <c r="H1205" s="405"/>
    </row>
    <row r="1206" spans="5:8">
      <c r="E1206" s="405"/>
      <c r="F1206" s="405"/>
      <c r="G1206" s="405"/>
      <c r="H1206" s="405"/>
    </row>
    <row r="1207" spans="5:8">
      <c r="E1207" s="405"/>
      <c r="F1207" s="405"/>
      <c r="G1207" s="405"/>
      <c r="H1207" s="405"/>
    </row>
    <row r="1208" spans="5:8">
      <c r="E1208" s="405"/>
      <c r="F1208" s="405"/>
      <c r="G1208" s="405"/>
      <c r="H1208" s="405"/>
    </row>
    <row r="1209" spans="5:8">
      <c r="E1209" s="405"/>
      <c r="F1209" s="405"/>
      <c r="G1209" s="405"/>
      <c r="H1209" s="405"/>
    </row>
    <row r="1210" spans="5:8">
      <c r="E1210" s="405"/>
      <c r="F1210" s="405"/>
      <c r="G1210" s="405"/>
      <c r="H1210" s="405"/>
    </row>
    <row r="1211" spans="5:8">
      <c r="E1211" s="405"/>
      <c r="F1211" s="405"/>
      <c r="G1211" s="405"/>
      <c r="H1211" s="405"/>
    </row>
    <row r="1212" spans="5:8">
      <c r="E1212" s="405"/>
      <c r="F1212" s="405"/>
      <c r="G1212" s="405"/>
      <c r="H1212" s="405"/>
    </row>
    <row r="1213" spans="5:8">
      <c r="E1213" s="405"/>
      <c r="F1213" s="405"/>
      <c r="G1213" s="405"/>
      <c r="H1213" s="405"/>
    </row>
    <row r="1214" spans="5:8">
      <c r="E1214" s="405"/>
      <c r="F1214" s="405"/>
      <c r="G1214" s="405"/>
      <c r="H1214" s="405"/>
    </row>
    <row r="1215" spans="5:8">
      <c r="E1215" s="405"/>
      <c r="F1215" s="405"/>
      <c r="G1215" s="405"/>
      <c r="H1215" s="405"/>
    </row>
    <row r="1216" spans="5:8">
      <c r="E1216" s="405"/>
      <c r="F1216" s="405"/>
      <c r="G1216" s="405"/>
      <c r="H1216" s="405"/>
    </row>
    <row r="1217" spans="5:8">
      <c r="E1217" s="405"/>
      <c r="F1217" s="405"/>
      <c r="G1217" s="405"/>
      <c r="H1217" s="405"/>
    </row>
    <row r="1218" spans="5:8">
      <c r="E1218" s="405"/>
      <c r="F1218" s="405"/>
      <c r="G1218" s="405"/>
      <c r="H1218" s="405"/>
    </row>
    <row r="1219" spans="5:8">
      <c r="E1219" s="405"/>
      <c r="F1219" s="405"/>
      <c r="G1219" s="405"/>
      <c r="H1219" s="405"/>
    </row>
    <row r="1220" spans="5:8">
      <c r="E1220" s="405"/>
      <c r="F1220" s="405"/>
      <c r="G1220" s="405"/>
      <c r="H1220" s="405"/>
    </row>
    <row r="1221" spans="5:8">
      <c r="E1221" s="405"/>
      <c r="F1221" s="405"/>
      <c r="G1221" s="405"/>
      <c r="H1221" s="405"/>
    </row>
    <row r="1222" spans="5:8">
      <c r="E1222" s="405"/>
      <c r="F1222" s="405"/>
      <c r="G1222" s="405"/>
      <c r="H1222" s="405"/>
    </row>
    <row r="1223" spans="5:8">
      <c r="E1223" s="405"/>
      <c r="F1223" s="405"/>
      <c r="G1223" s="405"/>
      <c r="H1223" s="405"/>
    </row>
    <row r="1224" spans="5:8">
      <c r="E1224" s="405"/>
      <c r="F1224" s="405"/>
      <c r="G1224" s="405"/>
      <c r="H1224" s="405"/>
    </row>
    <row r="1225" spans="5:8">
      <c r="E1225" s="405"/>
      <c r="F1225" s="405"/>
      <c r="G1225" s="405"/>
      <c r="H1225" s="405"/>
    </row>
    <row r="1226" spans="5:8">
      <c r="E1226" s="405"/>
      <c r="F1226" s="405"/>
      <c r="G1226" s="405"/>
      <c r="H1226" s="405"/>
    </row>
    <row r="1227" spans="5:8">
      <c r="E1227" s="405"/>
      <c r="F1227" s="405"/>
      <c r="G1227" s="405"/>
      <c r="H1227" s="405"/>
    </row>
    <row r="1228" spans="5:8">
      <c r="E1228" s="405"/>
      <c r="F1228" s="405"/>
      <c r="G1228" s="405"/>
      <c r="H1228" s="405"/>
    </row>
    <row r="1229" spans="5:8">
      <c r="E1229" s="405"/>
      <c r="F1229" s="405"/>
      <c r="G1229" s="405"/>
      <c r="H1229" s="405"/>
    </row>
    <row r="1230" spans="5:8">
      <c r="E1230" s="405"/>
      <c r="F1230" s="405"/>
      <c r="G1230" s="405"/>
      <c r="H1230" s="405"/>
    </row>
    <row r="1231" spans="5:8">
      <c r="E1231" s="405"/>
      <c r="F1231" s="405"/>
      <c r="G1231" s="405"/>
      <c r="H1231" s="405"/>
    </row>
    <row r="1232" spans="5:8">
      <c r="E1232" s="405"/>
      <c r="F1232" s="405"/>
      <c r="G1232" s="405"/>
      <c r="H1232" s="405"/>
    </row>
    <row r="1233" spans="5:8">
      <c r="E1233" s="405"/>
      <c r="F1233" s="405"/>
      <c r="G1233" s="405"/>
      <c r="H1233" s="405"/>
    </row>
    <row r="1234" spans="5:8">
      <c r="E1234" s="405"/>
      <c r="F1234" s="405"/>
      <c r="G1234" s="405"/>
      <c r="H1234" s="405"/>
    </row>
    <row r="1235" spans="5:8">
      <c r="E1235" s="405"/>
      <c r="F1235" s="405"/>
      <c r="G1235" s="405"/>
      <c r="H1235" s="405"/>
    </row>
    <row r="1236" spans="5:8">
      <c r="E1236" s="405"/>
      <c r="F1236" s="405"/>
      <c r="G1236" s="405"/>
      <c r="H1236" s="405"/>
    </row>
    <row r="1237" spans="5:8">
      <c r="E1237" s="405"/>
      <c r="F1237" s="405"/>
      <c r="G1237" s="405"/>
      <c r="H1237" s="405"/>
    </row>
    <row r="1238" spans="5:8">
      <c r="E1238" s="405"/>
      <c r="F1238" s="405"/>
      <c r="G1238" s="405"/>
      <c r="H1238" s="405"/>
    </row>
    <row r="1239" spans="5:8">
      <c r="E1239" s="405"/>
      <c r="F1239" s="405"/>
      <c r="G1239" s="405"/>
      <c r="H1239" s="405"/>
    </row>
    <row r="1240" spans="5:8">
      <c r="E1240" s="405"/>
      <c r="F1240" s="405"/>
      <c r="G1240" s="405"/>
      <c r="H1240" s="405"/>
    </row>
    <row r="1241" spans="5:8">
      <c r="E1241" s="405"/>
      <c r="F1241" s="405"/>
      <c r="G1241" s="405"/>
      <c r="H1241" s="405"/>
    </row>
    <row r="1242" spans="5:8">
      <c r="E1242" s="405"/>
      <c r="F1242" s="405"/>
      <c r="G1242" s="405"/>
      <c r="H1242" s="405"/>
    </row>
    <row r="1243" spans="5:8">
      <c r="E1243" s="405"/>
      <c r="F1243" s="405"/>
      <c r="G1243" s="405"/>
      <c r="H1243" s="405"/>
    </row>
    <row r="1244" spans="5:8">
      <c r="E1244" s="405"/>
      <c r="F1244" s="405"/>
      <c r="G1244" s="405"/>
      <c r="H1244" s="405"/>
    </row>
    <row r="1245" spans="5:8">
      <c r="E1245" s="405"/>
      <c r="F1245" s="405"/>
      <c r="G1245" s="405"/>
      <c r="H1245" s="405"/>
    </row>
    <row r="1246" spans="5:8">
      <c r="E1246" s="405"/>
      <c r="F1246" s="405"/>
      <c r="G1246" s="405"/>
      <c r="H1246" s="405"/>
    </row>
    <row r="1247" spans="5:8">
      <c r="E1247" s="405"/>
      <c r="F1247" s="405"/>
      <c r="G1247" s="405"/>
      <c r="H1247" s="405"/>
    </row>
    <row r="1248" spans="5:8">
      <c r="E1248" s="405"/>
      <c r="F1248" s="405"/>
      <c r="G1248" s="405"/>
      <c r="H1248" s="405"/>
    </row>
    <row r="1249" spans="5:8">
      <c r="E1249" s="405"/>
      <c r="F1249" s="405"/>
      <c r="G1249" s="405"/>
      <c r="H1249" s="405"/>
    </row>
    <row r="1250" spans="5:8">
      <c r="E1250" s="405"/>
      <c r="F1250" s="405"/>
      <c r="G1250" s="405"/>
      <c r="H1250" s="405"/>
    </row>
    <row r="1251" spans="5:8">
      <c r="E1251" s="405"/>
      <c r="F1251" s="405"/>
      <c r="G1251" s="405"/>
      <c r="H1251" s="405"/>
    </row>
    <row r="1252" spans="5:8">
      <c r="E1252" s="405"/>
      <c r="F1252" s="405"/>
      <c r="G1252" s="405"/>
      <c r="H1252" s="405"/>
    </row>
    <row r="1253" spans="5:8">
      <c r="E1253" s="405"/>
      <c r="F1253" s="405"/>
      <c r="G1253" s="405"/>
      <c r="H1253" s="405"/>
    </row>
    <row r="1254" spans="5:8">
      <c r="E1254" s="405"/>
      <c r="F1254" s="405"/>
      <c r="G1254" s="405"/>
      <c r="H1254" s="405"/>
    </row>
    <row r="1255" spans="5:8">
      <c r="E1255" s="405"/>
      <c r="F1255" s="405"/>
      <c r="G1255" s="405"/>
      <c r="H1255" s="405"/>
    </row>
    <row r="1256" spans="5:8">
      <c r="E1256" s="405"/>
      <c r="F1256" s="405"/>
      <c r="G1256" s="405"/>
      <c r="H1256" s="405"/>
    </row>
    <row r="1257" spans="5:8">
      <c r="E1257" s="405"/>
      <c r="F1257" s="405"/>
      <c r="G1257" s="405"/>
      <c r="H1257" s="405"/>
    </row>
    <row r="1258" spans="5:8">
      <c r="E1258" s="405"/>
      <c r="F1258" s="405"/>
      <c r="G1258" s="405"/>
      <c r="H1258" s="405"/>
    </row>
    <row r="1259" spans="5:8">
      <c r="E1259" s="405"/>
      <c r="F1259" s="405"/>
      <c r="G1259" s="405"/>
      <c r="H1259" s="405"/>
    </row>
    <row r="1260" spans="5:8">
      <c r="E1260" s="405"/>
      <c r="F1260" s="405"/>
      <c r="G1260" s="405"/>
      <c r="H1260" s="405"/>
    </row>
    <row r="1261" spans="5:8">
      <c r="E1261" s="405"/>
      <c r="F1261" s="405"/>
      <c r="G1261" s="405"/>
      <c r="H1261" s="405"/>
    </row>
    <row r="1262" spans="5:8">
      <c r="E1262" s="405"/>
      <c r="F1262" s="405"/>
      <c r="G1262" s="405"/>
      <c r="H1262" s="405"/>
    </row>
    <row r="1263" spans="5:8">
      <c r="E1263" s="405"/>
      <c r="F1263" s="405"/>
      <c r="G1263" s="405"/>
      <c r="H1263" s="405"/>
    </row>
    <row r="1264" spans="5:8">
      <c r="E1264" s="405"/>
      <c r="F1264" s="405"/>
      <c r="G1264" s="405"/>
      <c r="H1264" s="405"/>
    </row>
    <row r="1265" spans="5:8">
      <c r="E1265" s="405"/>
      <c r="F1265" s="405"/>
      <c r="G1265" s="405"/>
      <c r="H1265" s="405"/>
    </row>
    <row r="1266" spans="5:8">
      <c r="E1266" s="405"/>
      <c r="F1266" s="405"/>
      <c r="G1266" s="405"/>
      <c r="H1266" s="405"/>
    </row>
    <row r="1267" spans="5:8">
      <c r="E1267" s="405"/>
      <c r="F1267" s="405"/>
      <c r="G1267" s="405"/>
      <c r="H1267" s="405"/>
    </row>
    <row r="1268" spans="5:8">
      <c r="E1268" s="405"/>
      <c r="F1268" s="405"/>
      <c r="G1268" s="405"/>
      <c r="H1268" s="405"/>
    </row>
    <row r="1269" spans="5:8">
      <c r="E1269" s="405"/>
      <c r="F1269" s="405"/>
      <c r="G1269" s="405"/>
      <c r="H1269" s="405"/>
    </row>
    <row r="1270" spans="5:8">
      <c r="E1270" s="405"/>
      <c r="F1270" s="405"/>
      <c r="G1270" s="405"/>
      <c r="H1270" s="405"/>
    </row>
    <row r="1271" spans="5:8">
      <c r="E1271" s="405"/>
      <c r="F1271" s="405"/>
      <c r="G1271" s="405"/>
      <c r="H1271" s="405"/>
    </row>
    <row r="1272" spans="5:8">
      <c r="E1272" s="405"/>
      <c r="F1272" s="405"/>
      <c r="G1272" s="405"/>
      <c r="H1272" s="405"/>
    </row>
    <row r="1273" spans="5:8">
      <c r="E1273" s="405"/>
      <c r="F1273" s="405"/>
      <c r="G1273" s="405"/>
      <c r="H1273" s="405"/>
    </row>
    <row r="1274" spans="5:8">
      <c r="E1274" s="405"/>
      <c r="F1274" s="405"/>
      <c r="G1274" s="405"/>
      <c r="H1274" s="405"/>
    </row>
    <row r="1275" spans="5:8">
      <c r="E1275" s="405"/>
      <c r="F1275" s="405"/>
      <c r="G1275" s="405"/>
      <c r="H1275" s="405"/>
    </row>
    <row r="1276" spans="5:8">
      <c r="E1276" s="405"/>
      <c r="F1276" s="405"/>
      <c r="G1276" s="405"/>
      <c r="H1276" s="405"/>
    </row>
    <row r="1277" spans="5:8">
      <c r="E1277" s="405"/>
      <c r="F1277" s="405"/>
      <c r="G1277" s="405"/>
      <c r="H1277" s="405"/>
    </row>
    <row r="1278" spans="5:8">
      <c r="E1278" s="405"/>
      <c r="F1278" s="405"/>
      <c r="G1278" s="405"/>
      <c r="H1278" s="405"/>
    </row>
    <row r="1279" spans="5:8">
      <c r="E1279" s="405"/>
      <c r="F1279" s="405"/>
      <c r="G1279" s="405"/>
      <c r="H1279" s="405"/>
    </row>
    <row r="1280" spans="5:8">
      <c r="E1280" s="405"/>
      <c r="F1280" s="405"/>
      <c r="G1280" s="405"/>
      <c r="H1280" s="405"/>
    </row>
    <row r="1281" spans="5:8">
      <c r="E1281" s="405"/>
      <c r="F1281" s="405"/>
      <c r="G1281" s="405"/>
      <c r="H1281" s="405"/>
    </row>
    <row r="1282" spans="5:8">
      <c r="E1282" s="405"/>
      <c r="F1282" s="405"/>
      <c r="G1282" s="405"/>
      <c r="H1282" s="405"/>
    </row>
    <row r="1283" spans="5:8">
      <c r="E1283" s="405"/>
      <c r="F1283" s="405"/>
      <c r="G1283" s="405"/>
      <c r="H1283" s="405"/>
    </row>
    <row r="1284" spans="5:8">
      <c r="E1284" s="405"/>
      <c r="F1284" s="405"/>
      <c r="G1284" s="405"/>
      <c r="H1284" s="405"/>
    </row>
    <row r="1285" spans="5:8">
      <c r="E1285" s="405"/>
      <c r="F1285" s="405"/>
      <c r="G1285" s="405"/>
      <c r="H1285" s="405"/>
    </row>
    <row r="1286" spans="5:8">
      <c r="E1286" s="405"/>
      <c r="F1286" s="405"/>
      <c r="G1286" s="405"/>
      <c r="H1286" s="405"/>
    </row>
    <row r="1287" spans="5:8">
      <c r="E1287" s="405"/>
      <c r="F1287" s="405"/>
      <c r="G1287" s="405"/>
      <c r="H1287" s="405"/>
    </row>
    <row r="1288" spans="5:8">
      <c r="E1288" s="405"/>
      <c r="F1288" s="405"/>
      <c r="G1288" s="405"/>
      <c r="H1288" s="405"/>
    </row>
    <row r="1289" spans="5:8">
      <c r="E1289" s="405"/>
      <c r="F1289" s="405"/>
      <c r="G1289" s="405"/>
      <c r="H1289" s="405"/>
    </row>
    <row r="1290" spans="5:8">
      <c r="E1290" s="405"/>
      <c r="F1290" s="405"/>
      <c r="G1290" s="405"/>
      <c r="H1290" s="405"/>
    </row>
    <row r="1291" spans="5:8">
      <c r="E1291" s="405"/>
      <c r="F1291" s="405"/>
      <c r="G1291" s="405"/>
      <c r="H1291" s="405"/>
    </row>
    <row r="1292" spans="5:8">
      <c r="E1292" s="405"/>
      <c r="F1292" s="405"/>
      <c r="G1292" s="405"/>
      <c r="H1292" s="405"/>
    </row>
    <row r="1293" spans="5:8">
      <c r="E1293" s="405"/>
      <c r="F1293" s="405"/>
      <c r="G1293" s="405"/>
      <c r="H1293" s="405"/>
    </row>
    <row r="1294" spans="5:8">
      <c r="E1294" s="405"/>
      <c r="F1294" s="405"/>
      <c r="G1294" s="405"/>
      <c r="H1294" s="405"/>
    </row>
    <row r="1295" spans="5:8">
      <c r="E1295" s="405"/>
      <c r="F1295" s="405"/>
      <c r="G1295" s="405"/>
      <c r="H1295" s="405"/>
    </row>
    <row r="1296" spans="5:8">
      <c r="E1296" s="405"/>
      <c r="F1296" s="405"/>
      <c r="G1296" s="405"/>
      <c r="H1296" s="405"/>
    </row>
    <row r="1297" spans="5:8">
      <c r="E1297" s="405"/>
      <c r="F1297" s="405"/>
      <c r="G1297" s="405"/>
      <c r="H1297" s="405"/>
    </row>
    <row r="1298" spans="5:8">
      <c r="E1298" s="405"/>
      <c r="F1298" s="405"/>
      <c r="G1298" s="405"/>
      <c r="H1298" s="405"/>
    </row>
    <row r="1299" spans="5:8">
      <c r="E1299" s="405"/>
      <c r="F1299" s="405"/>
      <c r="G1299" s="405"/>
      <c r="H1299" s="405"/>
    </row>
    <row r="1300" spans="5:8">
      <c r="E1300" s="405"/>
      <c r="F1300" s="405"/>
      <c r="G1300" s="405"/>
      <c r="H1300" s="405"/>
    </row>
    <row r="1301" spans="5:8">
      <c r="E1301" s="405"/>
      <c r="F1301" s="405"/>
      <c r="G1301" s="405"/>
      <c r="H1301" s="405"/>
    </row>
    <row r="1302" spans="5:8">
      <c r="E1302" s="405"/>
      <c r="F1302" s="405"/>
      <c r="G1302" s="405"/>
      <c r="H1302" s="405"/>
    </row>
    <row r="1303" spans="5:8">
      <c r="E1303" s="405"/>
      <c r="F1303" s="405"/>
      <c r="G1303" s="405"/>
      <c r="H1303" s="405"/>
    </row>
    <row r="1304" spans="5:8">
      <c r="E1304" s="405"/>
      <c r="F1304" s="405"/>
      <c r="G1304" s="405"/>
      <c r="H1304" s="405"/>
    </row>
    <row r="1305" spans="5:8">
      <c r="E1305" s="405"/>
      <c r="F1305" s="405"/>
      <c r="G1305" s="405"/>
      <c r="H1305" s="405"/>
    </row>
    <row r="1306" spans="5:8">
      <c r="E1306" s="405"/>
      <c r="F1306" s="405"/>
      <c r="G1306" s="405"/>
      <c r="H1306" s="405"/>
    </row>
    <row r="1307" spans="5:8">
      <c r="E1307" s="405"/>
      <c r="F1307" s="405"/>
      <c r="G1307" s="405"/>
      <c r="H1307" s="405"/>
    </row>
    <row r="1308" spans="5:8">
      <c r="E1308" s="405"/>
      <c r="F1308" s="405"/>
      <c r="G1308" s="405"/>
      <c r="H1308" s="405"/>
    </row>
    <row r="1309" spans="5:8">
      <c r="E1309" s="405"/>
      <c r="F1309" s="405"/>
      <c r="G1309" s="405"/>
      <c r="H1309" s="405"/>
    </row>
    <row r="1310" spans="5:8">
      <c r="E1310" s="405"/>
      <c r="F1310" s="405"/>
      <c r="G1310" s="405"/>
      <c r="H1310" s="405"/>
    </row>
    <row r="1311" spans="5:8">
      <c r="E1311" s="405"/>
      <c r="F1311" s="405"/>
      <c r="G1311" s="405"/>
      <c r="H1311" s="405"/>
    </row>
    <row r="1312" spans="5:8">
      <c r="E1312" s="405"/>
      <c r="F1312" s="405"/>
      <c r="G1312" s="405"/>
      <c r="H1312" s="405"/>
    </row>
    <row r="1313" spans="5:8">
      <c r="E1313" s="405"/>
      <c r="F1313" s="405"/>
      <c r="G1313" s="405"/>
      <c r="H1313" s="405"/>
    </row>
    <row r="1314" spans="5:8">
      <c r="E1314" s="405"/>
      <c r="F1314" s="405"/>
      <c r="G1314" s="405"/>
      <c r="H1314" s="405"/>
    </row>
    <row r="1315" spans="5:8">
      <c r="E1315" s="405"/>
      <c r="F1315" s="405"/>
      <c r="G1315" s="405"/>
      <c r="H1315" s="405"/>
    </row>
    <row r="1316" spans="5:8">
      <c r="E1316" s="405"/>
      <c r="F1316" s="405"/>
      <c r="G1316" s="405"/>
      <c r="H1316" s="405"/>
    </row>
    <row r="1317" spans="5:8">
      <c r="E1317" s="405"/>
      <c r="F1317" s="405"/>
      <c r="G1317" s="405"/>
      <c r="H1317" s="405"/>
    </row>
    <row r="1318" spans="5:8">
      <c r="E1318" s="405"/>
      <c r="F1318" s="405"/>
      <c r="G1318" s="405"/>
      <c r="H1318" s="405"/>
    </row>
    <row r="1319" spans="5:8">
      <c r="E1319" s="405"/>
      <c r="F1319" s="405"/>
      <c r="G1319" s="405"/>
      <c r="H1319" s="405"/>
    </row>
    <row r="1320" spans="5:8">
      <c r="E1320" s="405"/>
      <c r="F1320" s="405"/>
      <c r="G1320" s="405"/>
      <c r="H1320" s="405"/>
    </row>
    <row r="1321" spans="5:8">
      <c r="E1321" s="405"/>
      <c r="F1321" s="405"/>
      <c r="G1321" s="405"/>
      <c r="H1321" s="405"/>
    </row>
    <row r="1322" spans="5:8">
      <c r="E1322" s="405"/>
      <c r="F1322" s="405"/>
      <c r="G1322" s="405"/>
      <c r="H1322" s="405"/>
    </row>
    <row r="1323" spans="5:8">
      <c r="E1323" s="405"/>
      <c r="F1323" s="405"/>
      <c r="G1323" s="405"/>
      <c r="H1323" s="405"/>
    </row>
    <row r="1324" spans="5:8">
      <c r="E1324" s="405"/>
      <c r="F1324" s="405"/>
      <c r="G1324" s="405"/>
      <c r="H1324" s="405"/>
    </row>
    <row r="1325" spans="5:8">
      <c r="E1325" s="405"/>
      <c r="F1325" s="405"/>
      <c r="G1325" s="405"/>
      <c r="H1325" s="405"/>
    </row>
    <row r="1326" spans="5:8">
      <c r="E1326" s="405"/>
      <c r="F1326" s="405"/>
      <c r="G1326" s="405"/>
      <c r="H1326" s="405"/>
    </row>
    <row r="1327" spans="5:8">
      <c r="E1327" s="405"/>
      <c r="F1327" s="405"/>
      <c r="G1327" s="405"/>
      <c r="H1327" s="405"/>
    </row>
    <row r="1328" spans="5:8">
      <c r="E1328" s="405"/>
      <c r="F1328" s="405"/>
      <c r="G1328" s="405"/>
      <c r="H1328" s="405"/>
    </row>
    <row r="1329" spans="5:8">
      <c r="E1329" s="405"/>
      <c r="F1329" s="405"/>
      <c r="G1329" s="405"/>
      <c r="H1329" s="405"/>
    </row>
    <row r="1330" spans="5:8">
      <c r="E1330" s="405"/>
      <c r="F1330" s="405"/>
      <c r="G1330" s="405"/>
      <c r="H1330" s="405"/>
    </row>
    <row r="1331" spans="5:8">
      <c r="E1331" s="405"/>
      <c r="F1331" s="405"/>
      <c r="G1331" s="405"/>
      <c r="H1331" s="405"/>
    </row>
    <row r="1332" spans="5:8">
      <c r="E1332" s="405"/>
      <c r="F1332" s="405"/>
      <c r="G1332" s="405"/>
      <c r="H1332" s="405"/>
    </row>
    <row r="1333" spans="5:8">
      <c r="E1333" s="405"/>
      <c r="F1333" s="405"/>
      <c r="G1333" s="405"/>
      <c r="H1333" s="405"/>
    </row>
    <row r="1334" spans="5:8">
      <c r="E1334" s="405"/>
      <c r="F1334" s="405"/>
      <c r="G1334" s="405"/>
      <c r="H1334" s="405"/>
    </row>
    <row r="1335" spans="5:8">
      <c r="E1335" s="405"/>
      <c r="F1335" s="405"/>
      <c r="G1335" s="405"/>
      <c r="H1335" s="405"/>
    </row>
    <row r="1336" spans="5:8">
      <c r="E1336" s="405"/>
      <c r="F1336" s="405"/>
      <c r="G1336" s="405"/>
      <c r="H1336" s="405"/>
    </row>
    <row r="1337" spans="5:8">
      <c r="E1337" s="405"/>
      <c r="F1337" s="405"/>
      <c r="G1337" s="405"/>
      <c r="H1337" s="405"/>
    </row>
    <row r="1338" spans="5:8">
      <c r="E1338" s="405"/>
      <c r="F1338" s="405"/>
      <c r="G1338" s="405"/>
      <c r="H1338" s="405"/>
    </row>
    <row r="1339" spans="5:8">
      <c r="E1339" s="405"/>
      <c r="F1339" s="405"/>
      <c r="G1339" s="405"/>
      <c r="H1339" s="405"/>
    </row>
    <row r="1340" spans="5:8">
      <c r="E1340" s="405"/>
      <c r="F1340" s="405"/>
      <c r="G1340" s="405"/>
      <c r="H1340" s="405"/>
    </row>
    <row r="1341" spans="5:8">
      <c r="E1341" s="405"/>
      <c r="F1341" s="405"/>
      <c r="G1341" s="405"/>
      <c r="H1341" s="405"/>
    </row>
    <row r="1342" spans="5:8">
      <c r="E1342" s="405"/>
      <c r="F1342" s="405"/>
      <c r="G1342" s="405"/>
      <c r="H1342" s="405"/>
    </row>
    <row r="1343" spans="5:8">
      <c r="E1343" s="405"/>
      <c r="F1343" s="405"/>
      <c r="G1343" s="405"/>
      <c r="H1343" s="405"/>
    </row>
    <row r="1344" spans="5:8">
      <c r="E1344" s="405"/>
      <c r="F1344" s="405"/>
      <c r="G1344" s="405"/>
      <c r="H1344" s="405"/>
    </row>
    <row r="1345" spans="5:8">
      <c r="E1345" s="405"/>
      <c r="F1345" s="405"/>
      <c r="G1345" s="405"/>
      <c r="H1345" s="405"/>
    </row>
    <row r="1346" spans="5:8">
      <c r="E1346" s="405"/>
      <c r="F1346" s="405"/>
      <c r="G1346" s="405"/>
      <c r="H1346" s="405"/>
    </row>
    <row r="1347" spans="5:8">
      <c r="E1347" s="405"/>
      <c r="F1347" s="405"/>
      <c r="G1347" s="405"/>
      <c r="H1347" s="405"/>
    </row>
    <row r="1348" spans="5:8">
      <c r="E1348" s="405"/>
      <c r="F1348" s="405"/>
      <c r="G1348" s="405"/>
      <c r="H1348" s="405"/>
    </row>
    <row r="1349" spans="5:8">
      <c r="E1349" s="405"/>
      <c r="F1349" s="405"/>
      <c r="G1349" s="405"/>
      <c r="H1349" s="405"/>
    </row>
    <row r="1350" spans="5:8">
      <c r="E1350" s="405"/>
      <c r="F1350" s="405"/>
      <c r="G1350" s="405"/>
      <c r="H1350" s="405"/>
    </row>
    <row r="1351" spans="5:8">
      <c r="E1351" s="405"/>
      <c r="F1351" s="405"/>
      <c r="G1351" s="405"/>
      <c r="H1351" s="405"/>
    </row>
    <row r="1352" spans="5:8">
      <c r="E1352" s="405"/>
      <c r="F1352" s="405"/>
      <c r="G1352" s="405"/>
      <c r="H1352" s="405"/>
    </row>
    <row r="1353" spans="5:8">
      <c r="E1353" s="405"/>
      <c r="F1353" s="405"/>
      <c r="G1353" s="405"/>
      <c r="H1353" s="405"/>
    </row>
    <row r="1354" spans="5:8">
      <c r="E1354" s="405"/>
      <c r="F1354" s="405"/>
      <c r="G1354" s="405"/>
      <c r="H1354" s="405"/>
    </row>
    <row r="1355" spans="5:8">
      <c r="E1355" s="405"/>
      <c r="F1355" s="405"/>
      <c r="G1355" s="405"/>
      <c r="H1355" s="405"/>
    </row>
    <row r="1356" spans="5:8">
      <c r="E1356" s="405"/>
      <c r="F1356" s="405"/>
      <c r="G1356" s="405"/>
      <c r="H1356" s="405"/>
    </row>
    <row r="1357" spans="5:8">
      <c r="E1357" s="405"/>
      <c r="F1357" s="405"/>
      <c r="G1357" s="405"/>
      <c r="H1357" s="405"/>
    </row>
    <row r="1358" spans="5:8">
      <c r="E1358" s="405"/>
      <c r="F1358" s="405"/>
      <c r="G1358" s="405"/>
      <c r="H1358" s="405"/>
    </row>
    <row r="1359" spans="5:8">
      <c r="E1359" s="405"/>
      <c r="F1359" s="405"/>
      <c r="G1359" s="405"/>
      <c r="H1359" s="405"/>
    </row>
    <row r="1360" spans="5:8">
      <c r="E1360" s="405"/>
      <c r="F1360" s="405"/>
      <c r="G1360" s="405"/>
      <c r="H1360" s="405"/>
    </row>
    <row r="1361" spans="5:8">
      <c r="E1361" s="405"/>
      <c r="F1361" s="405"/>
      <c r="G1361" s="405"/>
      <c r="H1361" s="405"/>
    </row>
    <row r="1362" spans="5:8">
      <c r="E1362" s="405"/>
      <c r="F1362" s="405"/>
      <c r="G1362" s="405"/>
      <c r="H1362" s="405"/>
    </row>
    <row r="1363" spans="5:8">
      <c r="E1363" s="405"/>
      <c r="F1363" s="405"/>
      <c r="G1363" s="405"/>
      <c r="H1363" s="405"/>
    </row>
    <row r="1364" spans="5:8">
      <c r="E1364" s="405"/>
      <c r="F1364" s="405"/>
      <c r="G1364" s="405"/>
      <c r="H1364" s="405"/>
    </row>
    <row r="1365" spans="5:8">
      <c r="E1365" s="405"/>
      <c r="F1365" s="405"/>
      <c r="G1365" s="405"/>
      <c r="H1365" s="405"/>
    </row>
    <row r="1366" spans="5:8">
      <c r="E1366" s="405"/>
      <c r="F1366" s="405"/>
      <c r="G1366" s="405"/>
      <c r="H1366" s="405"/>
    </row>
    <row r="1367" spans="5:8">
      <c r="E1367" s="405"/>
      <c r="F1367" s="405"/>
      <c r="G1367" s="405"/>
      <c r="H1367" s="405"/>
    </row>
    <row r="1368" spans="5:8">
      <c r="E1368" s="405"/>
      <c r="F1368" s="405"/>
      <c r="G1368" s="405"/>
      <c r="H1368" s="405"/>
    </row>
    <row r="1369" spans="5:8">
      <c r="E1369" s="405"/>
      <c r="F1369" s="405"/>
      <c r="G1369" s="405"/>
      <c r="H1369" s="405"/>
    </row>
    <row r="1370" spans="5:8">
      <c r="E1370" s="405"/>
      <c r="F1370" s="405"/>
      <c r="G1370" s="405"/>
      <c r="H1370" s="405"/>
    </row>
    <row r="1371" spans="5:8">
      <c r="E1371" s="405"/>
      <c r="F1371" s="405"/>
      <c r="G1371" s="405"/>
      <c r="H1371" s="405"/>
    </row>
    <row r="1372" spans="5:8">
      <c r="E1372" s="405"/>
      <c r="F1372" s="405"/>
      <c r="G1372" s="405"/>
      <c r="H1372" s="405"/>
    </row>
    <row r="1373" spans="5:8">
      <c r="E1373" s="405"/>
      <c r="F1373" s="405"/>
      <c r="G1373" s="405"/>
      <c r="H1373" s="405"/>
    </row>
    <row r="1374" spans="5:8">
      <c r="E1374" s="405"/>
      <c r="F1374" s="405"/>
      <c r="G1374" s="405"/>
      <c r="H1374" s="405"/>
    </row>
    <row r="1375" spans="5:8">
      <c r="E1375" s="405"/>
      <c r="F1375" s="405"/>
      <c r="G1375" s="405"/>
      <c r="H1375" s="405"/>
    </row>
    <row r="1376" spans="5:8">
      <c r="E1376" s="405"/>
      <c r="F1376" s="405"/>
      <c r="G1376" s="405"/>
      <c r="H1376" s="405"/>
    </row>
    <row r="1377" spans="5:8">
      <c r="E1377" s="405"/>
      <c r="F1377" s="405"/>
      <c r="G1377" s="405"/>
      <c r="H1377" s="405"/>
    </row>
    <row r="1378" spans="5:8">
      <c r="E1378" s="405"/>
      <c r="F1378" s="405"/>
      <c r="G1378" s="405"/>
      <c r="H1378" s="405"/>
    </row>
    <row r="1379" spans="5:8">
      <c r="E1379" s="405"/>
      <c r="F1379" s="405"/>
      <c r="G1379" s="405"/>
      <c r="H1379" s="405"/>
    </row>
    <row r="1380" spans="5:8">
      <c r="E1380" s="405"/>
      <c r="F1380" s="405"/>
      <c r="G1380" s="405"/>
      <c r="H1380" s="405"/>
    </row>
    <row r="1381" spans="5:8">
      <c r="E1381" s="405"/>
      <c r="F1381" s="405"/>
      <c r="G1381" s="405"/>
      <c r="H1381" s="405"/>
    </row>
    <row r="1382" spans="5:8">
      <c r="E1382" s="405"/>
      <c r="F1382" s="405"/>
      <c r="G1382" s="405"/>
      <c r="H1382" s="405"/>
    </row>
    <row r="1383" spans="5:8">
      <c r="E1383" s="405"/>
      <c r="F1383" s="405"/>
      <c r="G1383" s="405"/>
      <c r="H1383" s="405"/>
    </row>
    <row r="1384" spans="5:8">
      <c r="E1384" s="405"/>
      <c r="F1384" s="405"/>
      <c r="G1384" s="405"/>
      <c r="H1384" s="405"/>
    </row>
    <row r="1385" spans="5:8">
      <c r="E1385" s="405"/>
      <c r="F1385" s="405"/>
      <c r="G1385" s="405"/>
      <c r="H1385" s="405"/>
    </row>
    <row r="1386" spans="5:8">
      <c r="E1386" s="405"/>
      <c r="F1386" s="405"/>
      <c r="G1386" s="405"/>
      <c r="H1386" s="405"/>
    </row>
    <row r="1387" spans="5:8">
      <c r="E1387" s="405"/>
      <c r="F1387" s="405"/>
      <c r="G1387" s="405"/>
      <c r="H1387" s="405"/>
    </row>
    <row r="1388" spans="5:8">
      <c r="E1388" s="405"/>
      <c r="F1388" s="405"/>
      <c r="G1388" s="405"/>
      <c r="H1388" s="405"/>
    </row>
    <row r="1389" spans="5:8">
      <c r="E1389" s="405"/>
      <c r="F1389" s="405"/>
      <c r="G1389" s="405"/>
      <c r="H1389" s="405"/>
    </row>
    <row r="1390" spans="5:8">
      <c r="E1390" s="405"/>
      <c r="F1390" s="405"/>
      <c r="G1390" s="405"/>
      <c r="H1390" s="405"/>
    </row>
    <row r="1391" spans="5:8">
      <c r="E1391" s="405"/>
      <c r="F1391" s="405"/>
      <c r="G1391" s="405"/>
      <c r="H1391" s="405"/>
    </row>
    <row r="1392" spans="5:8">
      <c r="E1392" s="405"/>
      <c r="F1392" s="405"/>
      <c r="G1392" s="405"/>
      <c r="H1392" s="405"/>
    </row>
    <row r="1393" spans="5:8">
      <c r="E1393" s="405"/>
      <c r="F1393" s="405"/>
      <c r="G1393" s="405"/>
      <c r="H1393" s="405"/>
    </row>
    <row r="1394" spans="5:8">
      <c r="E1394" s="405"/>
      <c r="F1394" s="405"/>
      <c r="G1394" s="405"/>
      <c r="H1394" s="405"/>
    </row>
    <row r="1395" spans="5:8">
      <c r="E1395" s="405"/>
      <c r="F1395" s="405"/>
      <c r="G1395" s="405"/>
      <c r="H1395" s="405"/>
    </row>
    <row r="1396" spans="5:8">
      <c r="E1396" s="405"/>
      <c r="F1396" s="405"/>
      <c r="G1396" s="405"/>
      <c r="H1396" s="405"/>
    </row>
    <row r="1397" spans="5:8">
      <c r="E1397" s="405"/>
      <c r="F1397" s="405"/>
      <c r="G1397" s="405"/>
      <c r="H1397" s="405"/>
    </row>
    <row r="1398" spans="5:8">
      <c r="E1398" s="405"/>
      <c r="F1398" s="405"/>
      <c r="G1398" s="405"/>
      <c r="H1398" s="405"/>
    </row>
    <row r="1399" spans="5:8">
      <c r="E1399" s="405"/>
      <c r="F1399" s="405"/>
      <c r="G1399" s="405"/>
      <c r="H1399" s="405"/>
    </row>
    <row r="1400" spans="5:8">
      <c r="E1400" s="405"/>
      <c r="F1400" s="405"/>
      <c r="G1400" s="405"/>
      <c r="H1400" s="405"/>
    </row>
    <row r="1401" spans="5:8">
      <c r="E1401" s="405"/>
      <c r="F1401" s="405"/>
      <c r="G1401" s="405"/>
      <c r="H1401" s="405"/>
    </row>
    <row r="1402" spans="5:8">
      <c r="E1402" s="405"/>
      <c r="F1402" s="405"/>
      <c r="G1402" s="405"/>
      <c r="H1402" s="405"/>
    </row>
    <row r="1403" spans="5:8">
      <c r="E1403" s="405"/>
      <c r="F1403" s="405"/>
      <c r="G1403" s="405"/>
      <c r="H1403" s="405"/>
    </row>
    <row r="1404" spans="5:8">
      <c r="E1404" s="405"/>
      <c r="F1404" s="405"/>
      <c r="G1404" s="405"/>
      <c r="H1404" s="405"/>
    </row>
    <row r="1405" spans="5:8">
      <c r="E1405" s="405"/>
      <c r="F1405" s="405"/>
      <c r="G1405" s="405"/>
      <c r="H1405" s="405"/>
    </row>
    <row r="1406" spans="5:8">
      <c r="E1406" s="405"/>
      <c r="F1406" s="405"/>
      <c r="G1406" s="405"/>
      <c r="H1406" s="405"/>
    </row>
    <row r="1407" spans="5:8">
      <c r="E1407" s="405"/>
      <c r="F1407" s="405"/>
      <c r="G1407" s="405"/>
      <c r="H1407" s="405"/>
    </row>
    <row r="1408" spans="5:8">
      <c r="E1408" s="405"/>
      <c r="F1408" s="405"/>
      <c r="G1408" s="405"/>
      <c r="H1408" s="405"/>
    </row>
    <row r="1409" spans="5:8">
      <c r="E1409" s="405"/>
      <c r="F1409" s="405"/>
      <c r="G1409" s="405"/>
      <c r="H1409" s="405"/>
    </row>
    <row r="1410" spans="5:8">
      <c r="E1410" s="405"/>
      <c r="F1410" s="405"/>
      <c r="G1410" s="405"/>
      <c r="H1410" s="405"/>
    </row>
    <row r="1411" spans="5:8">
      <c r="E1411" s="405"/>
      <c r="F1411" s="405"/>
      <c r="G1411" s="405"/>
      <c r="H1411" s="405"/>
    </row>
    <row r="1412" spans="5:8">
      <c r="E1412" s="405"/>
      <c r="F1412" s="405"/>
      <c r="G1412" s="405"/>
      <c r="H1412" s="405"/>
    </row>
    <row r="1413" spans="5:8">
      <c r="E1413" s="405"/>
      <c r="F1413" s="405"/>
      <c r="G1413" s="405"/>
      <c r="H1413" s="405"/>
    </row>
    <row r="1414" spans="5:8">
      <c r="E1414" s="405"/>
      <c r="F1414" s="405"/>
      <c r="G1414" s="405"/>
      <c r="H1414" s="405"/>
    </row>
    <row r="1415" spans="5:8">
      <c r="E1415" s="405"/>
      <c r="F1415" s="405"/>
      <c r="G1415" s="405"/>
      <c r="H1415" s="405"/>
    </row>
    <row r="1416" spans="5:8">
      <c r="E1416" s="405"/>
      <c r="F1416" s="405"/>
      <c r="G1416" s="405"/>
      <c r="H1416" s="405"/>
    </row>
    <row r="1417" spans="5:8">
      <c r="E1417" s="405"/>
      <c r="F1417" s="405"/>
      <c r="G1417" s="405"/>
      <c r="H1417" s="405"/>
    </row>
    <row r="1418" spans="5:8">
      <c r="E1418" s="405"/>
      <c r="F1418" s="405"/>
      <c r="G1418" s="405"/>
      <c r="H1418" s="405"/>
    </row>
    <row r="1419" spans="5:8">
      <c r="E1419" s="405"/>
      <c r="F1419" s="405"/>
      <c r="G1419" s="405"/>
      <c r="H1419" s="405"/>
    </row>
    <row r="1420" spans="5:8">
      <c r="E1420" s="405"/>
      <c r="F1420" s="405"/>
      <c r="G1420" s="405"/>
      <c r="H1420" s="405"/>
    </row>
    <row r="1421" spans="5:8">
      <c r="E1421" s="405"/>
      <c r="F1421" s="405"/>
      <c r="G1421" s="405"/>
      <c r="H1421" s="405"/>
    </row>
    <row r="1422" spans="5:8">
      <c r="E1422" s="405"/>
      <c r="F1422" s="405"/>
      <c r="G1422" s="405"/>
      <c r="H1422" s="405"/>
    </row>
    <row r="1423" spans="5:8">
      <c r="E1423" s="405"/>
      <c r="F1423" s="405"/>
      <c r="G1423" s="405"/>
      <c r="H1423" s="405"/>
    </row>
    <row r="1424" spans="5:8">
      <c r="E1424" s="405"/>
      <c r="F1424" s="405"/>
      <c r="G1424" s="405"/>
      <c r="H1424" s="405"/>
    </row>
    <row r="1425" spans="5:8">
      <c r="E1425" s="405"/>
      <c r="F1425" s="405"/>
      <c r="G1425" s="405"/>
      <c r="H1425" s="405"/>
    </row>
    <row r="1426" spans="5:8">
      <c r="E1426" s="405"/>
      <c r="F1426" s="405"/>
      <c r="G1426" s="405"/>
      <c r="H1426" s="405"/>
    </row>
    <row r="1427" spans="5:8">
      <c r="E1427" s="405"/>
      <c r="F1427" s="405"/>
      <c r="G1427" s="405"/>
      <c r="H1427" s="405"/>
    </row>
    <row r="1428" spans="5:8">
      <c r="E1428" s="405"/>
      <c r="F1428" s="405"/>
      <c r="G1428" s="405"/>
      <c r="H1428" s="405"/>
    </row>
    <row r="1429" spans="5:8">
      <c r="E1429" s="405"/>
      <c r="F1429" s="405"/>
      <c r="G1429" s="405"/>
      <c r="H1429" s="405"/>
    </row>
    <row r="1430" spans="5:8">
      <c r="E1430" s="405"/>
      <c r="F1430" s="405"/>
      <c r="G1430" s="405"/>
      <c r="H1430" s="405"/>
    </row>
    <row r="1431" spans="5:8">
      <c r="E1431" s="405"/>
      <c r="F1431" s="405"/>
      <c r="G1431" s="405"/>
      <c r="H1431" s="405"/>
    </row>
    <row r="1432" spans="5:8">
      <c r="E1432" s="405"/>
      <c r="F1432" s="405"/>
      <c r="G1432" s="405"/>
      <c r="H1432" s="405"/>
    </row>
    <row r="1433" spans="5:8">
      <c r="E1433" s="405"/>
      <c r="F1433" s="405"/>
      <c r="G1433" s="405"/>
      <c r="H1433" s="405"/>
    </row>
    <row r="1434" spans="5:8">
      <c r="E1434" s="405"/>
      <c r="F1434" s="405"/>
      <c r="G1434" s="405"/>
      <c r="H1434" s="405"/>
    </row>
    <row r="1435" spans="5:8">
      <c r="E1435" s="405"/>
      <c r="F1435" s="405"/>
      <c r="G1435" s="405"/>
      <c r="H1435" s="405"/>
    </row>
    <row r="1436" spans="5:8">
      <c r="E1436" s="405"/>
      <c r="F1436" s="405"/>
      <c r="G1436" s="405"/>
      <c r="H1436" s="405"/>
    </row>
    <row r="1437" spans="5:8">
      <c r="E1437" s="405"/>
      <c r="F1437" s="405"/>
      <c r="G1437" s="405"/>
      <c r="H1437" s="405"/>
    </row>
    <row r="1438" spans="5:8">
      <c r="E1438" s="405"/>
      <c r="F1438" s="405"/>
      <c r="G1438" s="405"/>
      <c r="H1438" s="405"/>
    </row>
    <row r="1439" spans="5:8">
      <c r="E1439" s="405"/>
      <c r="F1439" s="405"/>
      <c r="G1439" s="405"/>
      <c r="H1439" s="405"/>
    </row>
    <row r="1440" spans="5:8">
      <c r="E1440" s="405"/>
      <c r="F1440" s="405"/>
      <c r="G1440" s="405"/>
      <c r="H1440" s="405"/>
    </row>
    <row r="1441" spans="5:8">
      <c r="E1441" s="405"/>
      <c r="F1441" s="405"/>
      <c r="G1441" s="405"/>
      <c r="H1441" s="405"/>
    </row>
    <row r="1442" spans="5:8">
      <c r="E1442" s="405"/>
      <c r="F1442" s="405"/>
      <c r="G1442" s="405"/>
      <c r="H1442" s="405"/>
    </row>
    <row r="1443" spans="5:8">
      <c r="E1443" s="405"/>
      <c r="F1443" s="405"/>
      <c r="G1443" s="405"/>
      <c r="H1443" s="405"/>
    </row>
    <row r="1444" spans="5:8">
      <c r="E1444" s="405"/>
      <c r="F1444" s="405"/>
      <c r="G1444" s="405"/>
      <c r="H1444" s="405"/>
    </row>
    <row r="1445" spans="5:8">
      <c r="E1445" s="405"/>
      <c r="F1445" s="405"/>
      <c r="G1445" s="405"/>
      <c r="H1445" s="405"/>
    </row>
    <row r="1446" spans="5:8">
      <c r="E1446" s="405"/>
      <c r="F1446" s="405"/>
      <c r="G1446" s="405"/>
      <c r="H1446" s="405"/>
    </row>
    <row r="1447" spans="5:8">
      <c r="E1447" s="405"/>
      <c r="F1447" s="405"/>
      <c r="G1447" s="405"/>
      <c r="H1447" s="405"/>
    </row>
    <row r="1448" spans="5:8">
      <c r="E1448" s="405"/>
      <c r="F1448" s="405"/>
      <c r="G1448" s="405"/>
      <c r="H1448" s="405"/>
    </row>
    <row r="1449" spans="5:8">
      <c r="E1449" s="405"/>
      <c r="F1449" s="405"/>
      <c r="G1449" s="405"/>
      <c r="H1449" s="405"/>
    </row>
    <row r="1450" spans="5:8">
      <c r="E1450" s="405"/>
      <c r="F1450" s="405"/>
      <c r="G1450" s="405"/>
      <c r="H1450" s="405"/>
    </row>
    <row r="1451" spans="5:8">
      <c r="E1451" s="405"/>
      <c r="F1451" s="405"/>
      <c r="G1451" s="405"/>
      <c r="H1451" s="405"/>
    </row>
    <row r="1452" spans="5:8">
      <c r="E1452" s="405"/>
      <c r="F1452" s="405"/>
      <c r="G1452" s="405"/>
      <c r="H1452" s="405"/>
    </row>
    <row r="1453" spans="5:8">
      <c r="E1453" s="405"/>
      <c r="F1453" s="405"/>
      <c r="G1453" s="405"/>
      <c r="H1453" s="405"/>
    </row>
    <row r="1454" spans="5:8">
      <c r="E1454" s="405"/>
      <c r="F1454" s="405"/>
      <c r="G1454" s="405"/>
      <c r="H1454" s="405"/>
    </row>
    <row r="1455" spans="5:8">
      <c r="E1455" s="405"/>
      <c r="F1455" s="405"/>
      <c r="G1455" s="405"/>
      <c r="H1455" s="405"/>
    </row>
    <row r="1456" spans="5:8">
      <c r="E1456" s="405"/>
      <c r="F1456" s="405"/>
      <c r="G1456" s="405"/>
      <c r="H1456" s="405"/>
    </row>
    <row r="1457" spans="5:8">
      <c r="E1457" s="405"/>
      <c r="F1457" s="405"/>
      <c r="G1457" s="405"/>
      <c r="H1457" s="405"/>
    </row>
    <row r="1458" spans="5:8">
      <c r="E1458" s="405"/>
      <c r="F1458" s="405"/>
      <c r="G1458" s="405"/>
      <c r="H1458" s="405"/>
    </row>
    <row r="1459" spans="5:8">
      <c r="E1459" s="405"/>
      <c r="F1459" s="405"/>
      <c r="G1459" s="405"/>
      <c r="H1459" s="405"/>
    </row>
    <row r="1460" spans="5:8">
      <c r="E1460" s="405"/>
      <c r="F1460" s="405"/>
      <c r="G1460" s="405"/>
      <c r="H1460" s="405"/>
    </row>
    <row r="1461" spans="5:8">
      <c r="E1461" s="405"/>
      <c r="F1461" s="405"/>
      <c r="G1461" s="405"/>
      <c r="H1461" s="405"/>
    </row>
    <row r="1462" spans="5:8">
      <c r="E1462" s="405"/>
      <c r="F1462" s="405"/>
      <c r="G1462" s="405"/>
      <c r="H1462" s="405"/>
    </row>
    <row r="1463" spans="5:8">
      <c r="E1463" s="405"/>
      <c r="F1463" s="405"/>
      <c r="G1463" s="405"/>
      <c r="H1463" s="405"/>
    </row>
    <row r="1464" spans="5:8">
      <c r="E1464" s="405"/>
      <c r="F1464" s="405"/>
      <c r="G1464" s="405"/>
      <c r="H1464" s="405"/>
    </row>
    <row r="1465" spans="5:8">
      <c r="E1465" s="405"/>
      <c r="F1465" s="405"/>
      <c r="G1465" s="405"/>
      <c r="H1465" s="405"/>
    </row>
    <row r="1466" spans="5:8">
      <c r="E1466" s="405"/>
      <c r="F1466" s="405"/>
      <c r="G1466" s="405"/>
      <c r="H1466" s="405"/>
    </row>
    <row r="1467" spans="5:8">
      <c r="E1467" s="405"/>
      <c r="F1467" s="405"/>
      <c r="G1467" s="405"/>
      <c r="H1467" s="405"/>
    </row>
    <row r="1468" spans="5:8">
      <c r="E1468" s="405"/>
      <c r="F1468" s="405"/>
      <c r="G1468" s="405"/>
      <c r="H1468" s="405"/>
    </row>
    <row r="1469" spans="5:8">
      <c r="E1469" s="405"/>
      <c r="F1469" s="405"/>
      <c r="G1469" s="405"/>
      <c r="H1469" s="405"/>
    </row>
    <row r="1470" spans="5:8">
      <c r="E1470" s="405"/>
      <c r="F1470" s="405"/>
      <c r="G1470" s="405"/>
      <c r="H1470" s="405"/>
    </row>
    <row r="1471" spans="5:8">
      <c r="E1471" s="405"/>
      <c r="F1471" s="405"/>
      <c r="G1471" s="405"/>
      <c r="H1471" s="405"/>
    </row>
    <row r="1472" spans="5:8">
      <c r="E1472" s="405"/>
      <c r="F1472" s="405"/>
      <c r="G1472" s="405"/>
      <c r="H1472" s="405"/>
    </row>
    <row r="1473" spans="5:8">
      <c r="E1473" s="405"/>
      <c r="F1473" s="405"/>
      <c r="G1473" s="405"/>
      <c r="H1473" s="405"/>
    </row>
    <row r="1474" spans="5:8">
      <c r="E1474" s="405"/>
      <c r="F1474" s="405"/>
      <c r="G1474" s="405"/>
      <c r="H1474" s="405"/>
    </row>
    <row r="1475" spans="5:8">
      <c r="E1475" s="405"/>
      <c r="F1475" s="405"/>
      <c r="G1475" s="405"/>
      <c r="H1475" s="405"/>
    </row>
    <row r="1476" spans="5:8">
      <c r="E1476" s="405"/>
      <c r="F1476" s="405"/>
      <c r="G1476" s="405"/>
      <c r="H1476" s="405"/>
    </row>
    <row r="1477" spans="5:8">
      <c r="E1477" s="405"/>
      <c r="F1477" s="405"/>
      <c r="G1477" s="405"/>
      <c r="H1477" s="405"/>
    </row>
    <row r="1478" spans="5:8">
      <c r="E1478" s="405"/>
      <c r="F1478" s="405"/>
      <c r="G1478" s="405"/>
      <c r="H1478" s="405"/>
    </row>
    <row r="1479" spans="5:8">
      <c r="E1479" s="405"/>
      <c r="F1479" s="405"/>
      <c r="G1479" s="405"/>
      <c r="H1479" s="405"/>
    </row>
    <row r="1480" spans="5:8">
      <c r="E1480" s="405"/>
      <c r="F1480" s="405"/>
      <c r="G1480" s="405"/>
      <c r="H1480" s="405"/>
    </row>
    <row r="1481" spans="5:8">
      <c r="E1481" s="405"/>
      <c r="F1481" s="405"/>
      <c r="G1481" s="405"/>
      <c r="H1481" s="405"/>
    </row>
    <row r="1482" spans="5:8">
      <c r="E1482" s="405"/>
      <c r="F1482" s="405"/>
      <c r="G1482" s="405"/>
      <c r="H1482" s="405"/>
    </row>
    <row r="1483" spans="5:8">
      <c r="E1483" s="405"/>
      <c r="F1483" s="405"/>
      <c r="G1483" s="405"/>
      <c r="H1483" s="405"/>
    </row>
    <row r="1484" spans="5:8">
      <c r="E1484" s="405"/>
      <c r="F1484" s="405"/>
      <c r="G1484" s="405"/>
      <c r="H1484" s="405"/>
    </row>
    <row r="1485" spans="5:8">
      <c r="E1485" s="405"/>
      <c r="F1485" s="405"/>
      <c r="G1485" s="405"/>
      <c r="H1485" s="405"/>
    </row>
    <row r="1486" spans="5:8">
      <c r="E1486" s="405"/>
      <c r="F1486" s="405"/>
      <c r="G1486" s="405"/>
      <c r="H1486" s="405"/>
    </row>
    <row r="1487" spans="5:8">
      <c r="E1487" s="405"/>
      <c r="F1487" s="405"/>
      <c r="G1487" s="405"/>
      <c r="H1487" s="405"/>
    </row>
    <row r="1488" spans="5:8">
      <c r="E1488" s="405"/>
      <c r="F1488" s="405"/>
      <c r="G1488" s="405"/>
      <c r="H1488" s="405"/>
    </row>
    <row r="1489" spans="5:8">
      <c r="E1489" s="405"/>
      <c r="F1489" s="405"/>
      <c r="G1489" s="405"/>
      <c r="H1489" s="405"/>
    </row>
    <row r="1490" spans="5:8">
      <c r="E1490" s="405"/>
      <c r="F1490" s="405"/>
      <c r="G1490" s="405"/>
      <c r="H1490" s="405"/>
    </row>
    <row r="1491" spans="5:8">
      <c r="E1491" s="405"/>
      <c r="F1491" s="405"/>
      <c r="G1491" s="405"/>
      <c r="H1491" s="405"/>
    </row>
    <row r="1492" spans="5:8">
      <c r="E1492" s="405"/>
      <c r="F1492" s="405"/>
      <c r="G1492" s="405"/>
      <c r="H1492" s="405"/>
    </row>
    <row r="1493" spans="5:8">
      <c r="E1493" s="405"/>
      <c r="F1493" s="405"/>
      <c r="G1493" s="405"/>
      <c r="H1493" s="405"/>
    </row>
    <row r="1494" spans="5:8">
      <c r="E1494" s="405"/>
      <c r="F1494" s="405"/>
      <c r="G1494" s="405"/>
      <c r="H1494" s="405"/>
    </row>
    <row r="1495" spans="5:8">
      <c r="E1495" s="405"/>
      <c r="F1495" s="405"/>
      <c r="G1495" s="405"/>
      <c r="H1495" s="405"/>
    </row>
    <row r="1496" spans="5:8">
      <c r="E1496" s="405"/>
      <c r="F1496" s="405"/>
      <c r="G1496" s="405"/>
      <c r="H1496" s="405"/>
    </row>
    <row r="1497" spans="5:8">
      <c r="E1497" s="405"/>
      <c r="F1497" s="405"/>
      <c r="G1497" s="405"/>
      <c r="H1497" s="405"/>
    </row>
    <row r="1498" spans="5:8">
      <c r="E1498" s="405"/>
      <c r="F1498" s="405"/>
      <c r="G1498" s="405"/>
      <c r="H1498" s="405"/>
    </row>
    <row r="1499" spans="5:8">
      <c r="E1499" s="405"/>
      <c r="F1499" s="405"/>
      <c r="G1499" s="405"/>
      <c r="H1499" s="405"/>
    </row>
    <row r="1500" spans="5:8">
      <c r="E1500" s="405"/>
      <c r="F1500" s="405"/>
      <c r="G1500" s="405"/>
      <c r="H1500" s="405"/>
    </row>
    <row r="1501" spans="5:8">
      <c r="E1501" s="405"/>
      <c r="F1501" s="405"/>
      <c r="G1501" s="405"/>
      <c r="H1501" s="405"/>
    </row>
    <row r="1502" spans="5:8">
      <c r="E1502" s="405"/>
      <c r="F1502" s="405"/>
      <c r="G1502" s="405"/>
      <c r="H1502" s="405"/>
    </row>
    <row r="1503" spans="5:8">
      <c r="E1503" s="405"/>
      <c r="F1503" s="405"/>
      <c r="G1503" s="405"/>
      <c r="H1503" s="405"/>
    </row>
    <row r="1504" spans="5:8">
      <c r="E1504" s="405"/>
      <c r="F1504" s="405"/>
      <c r="G1504" s="405"/>
      <c r="H1504" s="405"/>
    </row>
    <row r="1505" spans="5:8">
      <c r="E1505" s="405"/>
      <c r="F1505" s="405"/>
      <c r="G1505" s="405"/>
      <c r="H1505" s="405"/>
    </row>
    <row r="1506" spans="5:8">
      <c r="E1506" s="405"/>
      <c r="F1506" s="405"/>
      <c r="G1506" s="405"/>
      <c r="H1506" s="405"/>
    </row>
    <row r="1507" spans="5:8">
      <c r="E1507" s="405"/>
      <c r="F1507" s="405"/>
      <c r="G1507" s="405"/>
      <c r="H1507" s="405"/>
    </row>
    <row r="1508" spans="5:8">
      <c r="E1508" s="405"/>
      <c r="F1508" s="405"/>
      <c r="G1508" s="405"/>
      <c r="H1508" s="405"/>
    </row>
    <row r="1509" spans="5:8">
      <c r="E1509" s="405"/>
      <c r="F1509" s="405"/>
      <c r="G1509" s="405"/>
      <c r="H1509" s="405"/>
    </row>
    <row r="1510" spans="5:8">
      <c r="E1510" s="405"/>
      <c r="F1510" s="405"/>
      <c r="G1510" s="405"/>
      <c r="H1510" s="405"/>
    </row>
    <row r="1511" spans="5:8">
      <c r="E1511" s="405"/>
      <c r="F1511" s="405"/>
      <c r="G1511" s="405"/>
      <c r="H1511" s="405"/>
    </row>
    <row r="1512" spans="5:8">
      <c r="E1512" s="405"/>
      <c r="F1512" s="405"/>
      <c r="G1512" s="405"/>
      <c r="H1512" s="405"/>
    </row>
    <row r="1513" spans="5:8">
      <c r="E1513" s="405"/>
      <c r="F1513" s="405"/>
      <c r="G1513" s="405"/>
      <c r="H1513" s="405"/>
    </row>
    <row r="1514" spans="5:8">
      <c r="E1514" s="405"/>
      <c r="F1514" s="405"/>
      <c r="G1514" s="405"/>
      <c r="H1514" s="405"/>
    </row>
    <row r="1515" spans="5:8">
      <c r="E1515" s="405"/>
      <c r="F1515" s="405"/>
      <c r="G1515" s="405"/>
      <c r="H1515" s="405"/>
    </row>
    <row r="1516" spans="5:8">
      <c r="E1516" s="405"/>
      <c r="F1516" s="405"/>
      <c r="G1516" s="405"/>
      <c r="H1516" s="405"/>
    </row>
    <row r="1517" spans="5:8">
      <c r="E1517" s="405"/>
      <c r="F1517" s="405"/>
      <c r="G1517" s="405"/>
      <c r="H1517" s="405"/>
    </row>
    <row r="1518" spans="5:8">
      <c r="E1518" s="405"/>
      <c r="F1518" s="405"/>
      <c r="G1518" s="405"/>
      <c r="H1518" s="405"/>
    </row>
    <row r="1519" spans="5:8">
      <c r="E1519" s="405"/>
      <c r="F1519" s="405"/>
      <c r="G1519" s="405"/>
      <c r="H1519" s="405"/>
    </row>
    <row r="1520" spans="5:8">
      <c r="E1520" s="405"/>
      <c r="F1520" s="405"/>
      <c r="G1520" s="405"/>
      <c r="H1520" s="405"/>
    </row>
    <row r="1521" spans="5:8">
      <c r="E1521" s="405"/>
      <c r="F1521" s="405"/>
      <c r="G1521" s="405"/>
      <c r="H1521" s="405"/>
    </row>
    <row r="1522" spans="5:8">
      <c r="E1522" s="405"/>
      <c r="F1522" s="405"/>
      <c r="G1522" s="405"/>
      <c r="H1522" s="405"/>
    </row>
    <row r="1523" spans="5:8">
      <c r="E1523" s="405"/>
      <c r="F1523" s="405"/>
      <c r="G1523" s="405"/>
      <c r="H1523" s="405"/>
    </row>
    <row r="1524" spans="5:8">
      <c r="E1524" s="405"/>
      <c r="F1524" s="405"/>
      <c r="G1524" s="405"/>
      <c r="H1524" s="405"/>
    </row>
    <row r="1525" spans="5:8">
      <c r="E1525" s="405"/>
      <c r="F1525" s="405"/>
      <c r="G1525" s="405"/>
      <c r="H1525" s="405"/>
    </row>
    <row r="1526" spans="5:8">
      <c r="E1526" s="405"/>
      <c r="F1526" s="405"/>
      <c r="G1526" s="405"/>
      <c r="H1526" s="405"/>
    </row>
    <row r="1527" spans="5:8">
      <c r="E1527" s="405"/>
      <c r="F1527" s="405"/>
      <c r="G1527" s="405"/>
      <c r="H1527" s="405"/>
    </row>
    <row r="1528" spans="5:8">
      <c r="E1528" s="405"/>
      <c r="F1528" s="405"/>
      <c r="G1528" s="405"/>
      <c r="H1528" s="405"/>
    </row>
    <row r="1529" spans="5:8">
      <c r="E1529" s="405"/>
      <c r="F1529" s="405"/>
      <c r="G1529" s="405"/>
      <c r="H1529" s="405"/>
    </row>
    <row r="1530" spans="5:8">
      <c r="E1530" s="405"/>
      <c r="F1530" s="405"/>
      <c r="G1530" s="405"/>
      <c r="H1530" s="405"/>
    </row>
    <row r="1531" spans="5:8">
      <c r="E1531" s="405"/>
      <c r="F1531" s="405"/>
      <c r="G1531" s="405"/>
      <c r="H1531" s="405"/>
    </row>
    <row r="1532" spans="5:8">
      <c r="E1532" s="405"/>
      <c r="F1532" s="405"/>
      <c r="G1532" s="405"/>
      <c r="H1532" s="405"/>
    </row>
    <row r="1533" spans="5:8">
      <c r="E1533" s="405"/>
      <c r="F1533" s="405"/>
      <c r="G1533" s="405"/>
      <c r="H1533" s="405"/>
    </row>
    <row r="1534" spans="5:8">
      <c r="E1534" s="405"/>
      <c r="F1534" s="405"/>
      <c r="G1534" s="405"/>
      <c r="H1534" s="405"/>
    </row>
    <row r="1535" spans="5:8">
      <c r="E1535" s="405"/>
      <c r="F1535" s="405"/>
      <c r="G1535" s="405"/>
      <c r="H1535" s="405"/>
    </row>
    <row r="1536" spans="5:8">
      <c r="E1536" s="405"/>
      <c r="F1536" s="405"/>
      <c r="G1536" s="405"/>
      <c r="H1536" s="405"/>
    </row>
    <row r="1537" spans="5:8">
      <c r="E1537" s="405"/>
      <c r="F1537" s="405"/>
      <c r="G1537" s="405"/>
      <c r="H1537" s="405"/>
    </row>
    <row r="1538" spans="5:8">
      <c r="E1538" s="405"/>
      <c r="F1538" s="405"/>
      <c r="G1538" s="405"/>
      <c r="H1538" s="405"/>
    </row>
    <row r="1539" spans="5:8">
      <c r="E1539" s="405"/>
      <c r="F1539" s="405"/>
      <c r="G1539" s="405"/>
      <c r="H1539" s="405"/>
    </row>
    <row r="1540" spans="5:8">
      <c r="E1540" s="405"/>
      <c r="F1540" s="405"/>
      <c r="G1540" s="405"/>
      <c r="H1540" s="405"/>
    </row>
    <row r="1541" spans="5:8">
      <c r="E1541" s="405"/>
      <c r="F1541" s="405"/>
      <c r="G1541" s="405"/>
      <c r="H1541" s="405"/>
    </row>
    <row r="1542" spans="5:8">
      <c r="E1542" s="405"/>
      <c r="F1542" s="405"/>
      <c r="G1542" s="405"/>
      <c r="H1542" s="405"/>
    </row>
    <row r="1543" spans="5:8">
      <c r="E1543" s="405"/>
      <c r="F1543" s="405"/>
      <c r="G1543" s="405"/>
      <c r="H1543" s="405"/>
    </row>
    <row r="1544" spans="5:8">
      <c r="E1544" s="405"/>
      <c r="F1544" s="405"/>
      <c r="G1544" s="405"/>
      <c r="H1544" s="405"/>
    </row>
    <row r="1545" spans="5:8">
      <c r="E1545" s="405"/>
      <c r="F1545" s="405"/>
      <c r="G1545" s="405"/>
      <c r="H1545" s="405"/>
    </row>
    <row r="1546" spans="5:8">
      <c r="E1546" s="405"/>
      <c r="F1546" s="405"/>
      <c r="G1546" s="405"/>
      <c r="H1546" s="405"/>
    </row>
    <row r="1547" spans="5:8">
      <c r="E1547" s="405"/>
      <c r="F1547" s="405"/>
      <c r="G1547" s="405"/>
      <c r="H1547" s="405"/>
    </row>
    <row r="1548" spans="5:8">
      <c r="E1548" s="405"/>
      <c r="F1548" s="405"/>
      <c r="G1548" s="405"/>
      <c r="H1548" s="405"/>
    </row>
    <row r="1549" spans="5:8">
      <c r="E1549" s="405"/>
      <c r="F1549" s="405"/>
      <c r="G1549" s="405"/>
      <c r="H1549" s="405"/>
    </row>
    <row r="1550" spans="5:8">
      <c r="E1550" s="405"/>
      <c r="F1550" s="405"/>
      <c r="G1550" s="405"/>
      <c r="H1550" s="405"/>
    </row>
    <row r="1551" spans="5:8">
      <c r="E1551" s="405"/>
      <c r="F1551" s="405"/>
      <c r="G1551" s="405"/>
      <c r="H1551" s="405"/>
    </row>
    <row r="1552" spans="5:8">
      <c r="E1552" s="405"/>
      <c r="F1552" s="405"/>
      <c r="G1552" s="405"/>
      <c r="H1552" s="405"/>
    </row>
    <row r="1553" spans="5:8">
      <c r="E1553" s="405"/>
      <c r="F1553" s="405"/>
      <c r="G1553" s="405"/>
      <c r="H1553" s="405"/>
    </row>
    <row r="1554" spans="5:8">
      <c r="E1554" s="405"/>
      <c r="F1554" s="405"/>
      <c r="G1554" s="405"/>
      <c r="H1554" s="405"/>
    </row>
    <row r="1555" spans="5:8">
      <c r="E1555" s="405"/>
      <c r="F1555" s="405"/>
      <c r="G1555" s="405"/>
      <c r="H1555" s="405"/>
    </row>
    <row r="1556" spans="5:8">
      <c r="E1556" s="405"/>
      <c r="F1556" s="405"/>
      <c r="G1556" s="405"/>
      <c r="H1556" s="405"/>
    </row>
    <row r="1557" spans="5:8">
      <c r="E1557" s="405"/>
      <c r="F1557" s="405"/>
      <c r="G1557" s="405"/>
      <c r="H1557" s="405"/>
    </row>
    <row r="1558" spans="5:8">
      <c r="E1558" s="405"/>
      <c r="F1558" s="405"/>
      <c r="G1558" s="405"/>
      <c r="H1558" s="405"/>
    </row>
    <row r="1559" spans="5:8">
      <c r="E1559" s="405"/>
      <c r="F1559" s="405"/>
      <c r="G1559" s="405"/>
      <c r="H1559" s="405"/>
    </row>
    <row r="1560" spans="5:8">
      <c r="E1560" s="405"/>
      <c r="F1560" s="405"/>
      <c r="G1560" s="405"/>
      <c r="H1560" s="405"/>
    </row>
    <row r="1561" spans="5:8">
      <c r="E1561" s="405"/>
      <c r="F1561" s="405"/>
      <c r="G1561" s="405"/>
      <c r="H1561" s="405"/>
    </row>
    <row r="1562" spans="5:8">
      <c r="E1562" s="405"/>
      <c r="F1562" s="405"/>
      <c r="G1562" s="405"/>
      <c r="H1562" s="405"/>
    </row>
    <row r="1563" spans="5:8">
      <c r="E1563" s="405"/>
      <c r="F1563" s="405"/>
      <c r="G1563" s="405"/>
      <c r="H1563" s="405"/>
    </row>
    <row r="1564" spans="5:8">
      <c r="E1564" s="405"/>
      <c r="F1564" s="405"/>
      <c r="G1564" s="405"/>
      <c r="H1564" s="405"/>
    </row>
    <row r="1565" spans="5:8">
      <c r="E1565" s="405"/>
      <c r="F1565" s="405"/>
      <c r="G1565" s="405"/>
      <c r="H1565" s="405"/>
    </row>
    <row r="1566" spans="5:8">
      <c r="E1566" s="405"/>
      <c r="F1566" s="405"/>
      <c r="G1566" s="405"/>
      <c r="H1566" s="405"/>
    </row>
    <row r="1567" spans="5:8">
      <c r="E1567" s="405"/>
      <c r="F1567" s="405"/>
      <c r="G1567" s="405"/>
      <c r="H1567" s="405"/>
    </row>
    <row r="1568" spans="5:8">
      <c r="E1568" s="405"/>
      <c r="F1568" s="405"/>
      <c r="G1568" s="405"/>
      <c r="H1568" s="405"/>
    </row>
    <row r="1569" spans="5:8">
      <c r="E1569" s="405"/>
      <c r="F1569" s="405"/>
      <c r="G1569" s="405"/>
      <c r="H1569" s="405"/>
    </row>
    <row r="1570" spans="5:8">
      <c r="E1570" s="405"/>
      <c r="F1570" s="405"/>
      <c r="G1570" s="405"/>
      <c r="H1570" s="405"/>
    </row>
    <row r="1571" spans="5:8">
      <c r="E1571" s="405"/>
      <c r="F1571" s="405"/>
      <c r="G1571" s="405"/>
      <c r="H1571" s="405"/>
    </row>
    <row r="1572" spans="5:8">
      <c r="E1572" s="405"/>
      <c r="F1572" s="405"/>
      <c r="G1572" s="405"/>
      <c r="H1572" s="405"/>
    </row>
    <row r="1573" spans="5:8">
      <c r="E1573" s="405"/>
      <c r="F1573" s="405"/>
      <c r="G1573" s="405"/>
      <c r="H1573" s="405"/>
    </row>
    <row r="1574" spans="5:8">
      <c r="E1574" s="405"/>
      <c r="F1574" s="405"/>
      <c r="G1574" s="405"/>
      <c r="H1574" s="405"/>
    </row>
    <row r="1575" spans="5:8">
      <c r="E1575" s="405"/>
      <c r="F1575" s="405"/>
      <c r="G1575" s="405"/>
      <c r="H1575" s="405"/>
    </row>
    <row r="1576" spans="5:8">
      <c r="E1576" s="405"/>
      <c r="F1576" s="405"/>
      <c r="G1576" s="405"/>
      <c r="H1576" s="405"/>
    </row>
    <row r="1577" spans="5:8">
      <c r="E1577" s="405"/>
      <c r="F1577" s="405"/>
      <c r="G1577" s="405"/>
      <c r="H1577" s="405"/>
    </row>
    <row r="1578" spans="5:8">
      <c r="E1578" s="405"/>
      <c r="F1578" s="405"/>
      <c r="G1578" s="405"/>
      <c r="H1578" s="405"/>
    </row>
    <row r="1579" spans="5:8">
      <c r="E1579" s="405"/>
      <c r="F1579" s="405"/>
      <c r="G1579" s="405"/>
      <c r="H1579" s="405"/>
    </row>
    <row r="1580" spans="5:8">
      <c r="E1580" s="405"/>
      <c r="F1580" s="405"/>
      <c r="G1580" s="405"/>
      <c r="H1580" s="405"/>
    </row>
    <row r="1581" spans="5:8">
      <c r="E1581" s="405"/>
      <c r="F1581" s="405"/>
      <c r="G1581" s="405"/>
      <c r="H1581" s="405"/>
    </row>
    <row r="1582" spans="5:8">
      <c r="E1582" s="405"/>
      <c r="F1582" s="405"/>
      <c r="G1582" s="405"/>
      <c r="H1582" s="405"/>
    </row>
    <row r="1583" spans="5:8">
      <c r="E1583" s="405"/>
      <c r="F1583" s="405"/>
      <c r="G1583" s="405"/>
      <c r="H1583" s="405"/>
    </row>
    <row r="1584" spans="5:8">
      <c r="E1584" s="405"/>
      <c r="F1584" s="405"/>
      <c r="G1584" s="405"/>
      <c r="H1584" s="405"/>
    </row>
    <row r="1585" spans="5:8">
      <c r="E1585" s="405"/>
      <c r="F1585" s="405"/>
      <c r="G1585" s="405"/>
      <c r="H1585" s="405"/>
    </row>
    <row r="1586" spans="5:8">
      <c r="E1586" s="405"/>
      <c r="F1586" s="405"/>
      <c r="G1586" s="405"/>
      <c r="H1586" s="405"/>
    </row>
    <row r="1587" spans="5:8">
      <c r="E1587" s="405"/>
      <c r="F1587" s="405"/>
      <c r="G1587" s="405"/>
      <c r="H1587" s="405"/>
    </row>
    <row r="1588" spans="5:8">
      <c r="E1588" s="405"/>
      <c r="F1588" s="405"/>
      <c r="G1588" s="405"/>
      <c r="H1588" s="405"/>
    </row>
    <row r="1589" spans="5:8">
      <c r="E1589" s="405"/>
      <c r="F1589" s="405"/>
      <c r="G1589" s="405"/>
      <c r="H1589" s="405"/>
    </row>
    <row r="1590" spans="5:8">
      <c r="E1590" s="405"/>
      <c r="F1590" s="405"/>
      <c r="G1590" s="405"/>
      <c r="H1590" s="405"/>
    </row>
    <row r="1591" spans="5:8">
      <c r="E1591" s="405"/>
      <c r="F1591" s="405"/>
      <c r="G1591" s="405"/>
      <c r="H1591" s="405"/>
    </row>
    <row r="1592" spans="5:8">
      <c r="E1592" s="405"/>
      <c r="F1592" s="405"/>
      <c r="G1592" s="405"/>
      <c r="H1592" s="405"/>
    </row>
    <row r="1593" spans="5:8">
      <c r="E1593" s="405"/>
      <c r="F1593" s="405"/>
      <c r="G1593" s="405"/>
      <c r="H1593" s="405"/>
    </row>
    <row r="1594" spans="5:8">
      <c r="E1594" s="405"/>
      <c r="F1594" s="405"/>
      <c r="G1594" s="405"/>
      <c r="H1594" s="405"/>
    </row>
    <row r="1595" spans="5:8">
      <c r="E1595" s="405"/>
      <c r="F1595" s="405"/>
      <c r="G1595" s="405"/>
      <c r="H1595" s="405"/>
    </row>
    <row r="1596" spans="5:8">
      <c r="E1596" s="405"/>
      <c r="F1596" s="405"/>
      <c r="G1596" s="405"/>
      <c r="H1596" s="405"/>
    </row>
    <row r="1597" spans="5:8">
      <c r="E1597" s="405"/>
      <c r="F1597" s="405"/>
      <c r="G1597" s="405"/>
      <c r="H1597" s="405"/>
    </row>
    <row r="1598" spans="5:8">
      <c r="E1598" s="405"/>
      <c r="F1598" s="405"/>
      <c r="G1598" s="405"/>
      <c r="H1598" s="405"/>
    </row>
    <row r="1599" spans="5:8">
      <c r="E1599" s="405"/>
      <c r="F1599" s="405"/>
      <c r="G1599" s="405"/>
      <c r="H1599" s="405"/>
    </row>
    <row r="1600" spans="5:8">
      <c r="E1600" s="405"/>
      <c r="F1600" s="405"/>
      <c r="G1600" s="405"/>
      <c r="H1600" s="405"/>
    </row>
    <row r="1601" spans="5:8">
      <c r="E1601" s="405"/>
      <c r="F1601" s="405"/>
      <c r="G1601" s="405"/>
      <c r="H1601" s="405"/>
    </row>
    <row r="1602" spans="5:8">
      <c r="E1602" s="405"/>
      <c r="F1602" s="405"/>
      <c r="G1602" s="405"/>
      <c r="H1602" s="405"/>
    </row>
    <row r="1603" spans="5:8">
      <c r="E1603" s="405"/>
      <c r="F1603" s="405"/>
      <c r="G1603" s="405"/>
      <c r="H1603" s="405"/>
    </row>
    <row r="1604" spans="5:8">
      <c r="E1604" s="405"/>
      <c r="F1604" s="405"/>
      <c r="G1604" s="405"/>
      <c r="H1604" s="405"/>
    </row>
    <row r="1605" spans="5:8">
      <c r="E1605" s="405"/>
      <c r="F1605" s="405"/>
      <c r="G1605" s="405"/>
      <c r="H1605" s="405"/>
    </row>
    <row r="1606" spans="5:8">
      <c r="E1606" s="405"/>
      <c r="F1606" s="405"/>
      <c r="G1606" s="405"/>
      <c r="H1606" s="405"/>
    </row>
    <row r="1607" spans="5:8">
      <c r="E1607" s="405"/>
      <c r="F1607" s="405"/>
      <c r="G1607" s="405"/>
      <c r="H1607" s="405"/>
    </row>
    <row r="1608" spans="5:8">
      <c r="E1608" s="405"/>
      <c r="F1608" s="405"/>
      <c r="G1608" s="405"/>
      <c r="H1608" s="405"/>
    </row>
    <row r="1609" spans="5:8">
      <c r="E1609" s="405"/>
      <c r="F1609" s="405"/>
      <c r="G1609" s="405"/>
      <c r="H1609" s="405"/>
    </row>
    <row r="1610" spans="5:8">
      <c r="E1610" s="405"/>
      <c r="F1610" s="405"/>
      <c r="G1610" s="405"/>
      <c r="H1610" s="405"/>
    </row>
    <row r="1611" spans="5:8">
      <c r="E1611" s="405"/>
      <c r="F1611" s="405"/>
      <c r="G1611" s="405"/>
      <c r="H1611" s="405"/>
    </row>
    <row r="1612" spans="5:8">
      <c r="E1612" s="405"/>
      <c r="F1612" s="405"/>
      <c r="G1612" s="405"/>
      <c r="H1612" s="405"/>
    </row>
    <row r="1613" spans="5:8">
      <c r="E1613" s="405"/>
      <c r="F1613" s="405"/>
      <c r="G1613" s="405"/>
      <c r="H1613" s="405"/>
    </row>
    <row r="1614" spans="5:8">
      <c r="E1614" s="405"/>
      <c r="F1614" s="405"/>
      <c r="G1614" s="405"/>
      <c r="H1614" s="405"/>
    </row>
    <row r="1615" spans="5:8">
      <c r="E1615" s="405"/>
      <c r="F1615" s="405"/>
      <c r="G1615" s="405"/>
      <c r="H1615" s="405"/>
    </row>
    <row r="1616" spans="5:8">
      <c r="E1616" s="405"/>
      <c r="F1616" s="405"/>
      <c r="G1616" s="405"/>
      <c r="H1616" s="405"/>
    </row>
    <row r="1617" spans="5:8">
      <c r="E1617" s="405"/>
      <c r="F1617" s="405"/>
      <c r="G1617" s="405"/>
      <c r="H1617" s="405"/>
    </row>
    <row r="1618" spans="5:8">
      <c r="E1618" s="405"/>
      <c r="F1618" s="405"/>
      <c r="G1618" s="405"/>
      <c r="H1618" s="405"/>
    </row>
    <row r="1619" spans="5:8">
      <c r="E1619" s="405"/>
      <c r="F1619" s="405"/>
      <c r="G1619" s="405"/>
      <c r="H1619" s="405"/>
    </row>
    <row r="1620" spans="5:8">
      <c r="E1620" s="405"/>
      <c r="F1620" s="405"/>
      <c r="G1620" s="405"/>
      <c r="H1620" s="405"/>
    </row>
    <row r="1621" spans="5:8">
      <c r="E1621" s="405"/>
      <c r="F1621" s="405"/>
      <c r="G1621" s="405"/>
      <c r="H1621" s="405"/>
    </row>
    <row r="1622" spans="5:8">
      <c r="E1622" s="405"/>
      <c r="F1622" s="405"/>
      <c r="G1622" s="405"/>
      <c r="H1622" s="405"/>
    </row>
    <row r="1623" spans="5:8">
      <c r="E1623" s="405"/>
      <c r="F1623" s="405"/>
      <c r="G1623" s="405"/>
      <c r="H1623" s="405"/>
    </row>
    <row r="1624" spans="5:8">
      <c r="E1624" s="405"/>
      <c r="F1624" s="405"/>
      <c r="G1624" s="405"/>
      <c r="H1624" s="405"/>
    </row>
    <row r="1625" spans="5:8">
      <c r="E1625" s="405"/>
      <c r="F1625" s="405"/>
      <c r="G1625" s="405"/>
      <c r="H1625" s="405"/>
    </row>
    <row r="1626" spans="5:8">
      <c r="E1626" s="405"/>
      <c r="F1626" s="405"/>
      <c r="G1626" s="405"/>
      <c r="H1626" s="405"/>
    </row>
    <row r="1627" spans="5:8">
      <c r="E1627" s="405"/>
      <c r="F1627" s="405"/>
      <c r="G1627" s="405"/>
      <c r="H1627" s="405"/>
    </row>
    <row r="1628" spans="5:8">
      <c r="E1628" s="405"/>
      <c r="F1628" s="405"/>
      <c r="G1628" s="405"/>
      <c r="H1628" s="405"/>
    </row>
    <row r="1629" spans="5:8">
      <c r="E1629" s="405"/>
      <c r="F1629" s="405"/>
      <c r="G1629" s="405"/>
      <c r="H1629" s="405"/>
    </row>
    <row r="1630" spans="5:8">
      <c r="E1630" s="405"/>
      <c r="F1630" s="405"/>
      <c r="G1630" s="405"/>
      <c r="H1630" s="405"/>
    </row>
    <row r="1631" spans="5:8">
      <c r="E1631" s="405"/>
      <c r="F1631" s="405"/>
      <c r="G1631" s="405"/>
      <c r="H1631" s="405"/>
    </row>
    <row r="1632" spans="5:8">
      <c r="E1632" s="405"/>
      <c r="F1632" s="405"/>
      <c r="G1632" s="405"/>
      <c r="H1632" s="405"/>
    </row>
    <row r="1633" spans="5:8">
      <c r="E1633" s="405"/>
      <c r="F1633" s="405"/>
      <c r="G1633" s="405"/>
      <c r="H1633" s="405"/>
    </row>
    <row r="1634" spans="5:8">
      <c r="E1634" s="405"/>
      <c r="F1634" s="405"/>
      <c r="G1634" s="405"/>
      <c r="H1634" s="405"/>
    </row>
    <row r="1635" spans="5:8">
      <c r="E1635" s="405"/>
      <c r="F1635" s="405"/>
      <c r="G1635" s="405"/>
      <c r="H1635" s="405"/>
    </row>
    <row r="1636" spans="5:8">
      <c r="E1636" s="405"/>
      <c r="F1636" s="405"/>
      <c r="G1636" s="405"/>
      <c r="H1636" s="405"/>
    </row>
    <row r="1637" spans="5:8">
      <c r="E1637" s="405"/>
      <c r="F1637" s="405"/>
      <c r="G1637" s="405"/>
      <c r="H1637" s="405"/>
    </row>
    <row r="1638" spans="5:8">
      <c r="E1638" s="405"/>
      <c r="F1638" s="405"/>
      <c r="G1638" s="405"/>
      <c r="H1638" s="405"/>
    </row>
    <row r="1639" spans="5:8">
      <c r="E1639" s="405"/>
      <c r="F1639" s="405"/>
      <c r="G1639" s="405"/>
      <c r="H1639" s="405"/>
    </row>
    <row r="1640" spans="5:8">
      <c r="E1640" s="405"/>
      <c r="F1640" s="405"/>
      <c r="G1640" s="405"/>
      <c r="H1640" s="405"/>
    </row>
    <row r="1641" spans="5:8">
      <c r="E1641" s="405"/>
      <c r="F1641" s="405"/>
      <c r="G1641" s="405"/>
      <c r="H1641" s="405"/>
    </row>
    <row r="1642" spans="5:8">
      <c r="E1642" s="405"/>
      <c r="F1642" s="405"/>
      <c r="G1642" s="405"/>
      <c r="H1642" s="405"/>
    </row>
    <row r="1643" spans="5:8">
      <c r="E1643" s="405"/>
      <c r="F1643" s="405"/>
      <c r="G1643" s="405"/>
      <c r="H1643" s="405"/>
    </row>
    <row r="1644" spans="5:8">
      <c r="E1644" s="405"/>
      <c r="F1644" s="405"/>
      <c r="G1644" s="405"/>
      <c r="H1644" s="405"/>
    </row>
    <row r="1645" spans="5:8">
      <c r="E1645" s="405"/>
      <c r="F1645" s="405"/>
      <c r="G1645" s="405"/>
      <c r="H1645" s="405"/>
    </row>
    <row r="1646" spans="5:8">
      <c r="E1646" s="405"/>
      <c r="F1646" s="405"/>
      <c r="G1646" s="405"/>
      <c r="H1646" s="405"/>
    </row>
    <row r="1647" spans="5:8">
      <c r="E1647" s="405"/>
      <c r="F1647" s="405"/>
      <c r="G1647" s="405"/>
      <c r="H1647" s="405"/>
    </row>
    <row r="1648" spans="5:8">
      <c r="E1648" s="405"/>
      <c r="F1648" s="405"/>
      <c r="G1648" s="405"/>
      <c r="H1648" s="405"/>
    </row>
    <row r="1649" spans="5:8">
      <c r="E1649" s="405"/>
      <c r="F1649" s="405"/>
      <c r="G1649" s="405"/>
      <c r="H1649" s="405"/>
    </row>
    <row r="1650" spans="5:8">
      <c r="E1650" s="405"/>
      <c r="F1650" s="405"/>
      <c r="G1650" s="405"/>
      <c r="H1650" s="405"/>
    </row>
    <row r="1651" spans="5:8">
      <c r="E1651" s="405"/>
      <c r="F1651" s="405"/>
      <c r="G1651" s="405"/>
      <c r="H1651" s="405"/>
    </row>
    <row r="1652" spans="5:8">
      <c r="E1652" s="405"/>
      <c r="F1652" s="405"/>
      <c r="G1652" s="405"/>
      <c r="H1652" s="405"/>
    </row>
    <row r="1653" spans="5:8">
      <c r="E1653" s="405"/>
      <c r="F1653" s="405"/>
      <c r="G1653" s="405"/>
      <c r="H1653" s="405"/>
    </row>
    <row r="1654" spans="5:8">
      <c r="E1654" s="405"/>
      <c r="F1654" s="405"/>
      <c r="G1654" s="405"/>
      <c r="H1654" s="405"/>
    </row>
    <row r="1655" spans="5:8">
      <c r="E1655" s="405"/>
      <c r="F1655" s="405"/>
      <c r="G1655" s="405"/>
      <c r="H1655" s="405"/>
    </row>
    <row r="1656" spans="5:8">
      <c r="E1656" s="405"/>
      <c r="F1656" s="405"/>
      <c r="G1656" s="405"/>
      <c r="H1656" s="405"/>
    </row>
    <row r="1657" spans="5:8">
      <c r="E1657" s="405"/>
      <c r="F1657" s="405"/>
      <c r="G1657" s="405"/>
      <c r="H1657" s="405"/>
    </row>
    <row r="1658" spans="5:8">
      <c r="E1658" s="405"/>
      <c r="F1658" s="405"/>
      <c r="G1658" s="405"/>
      <c r="H1658" s="405"/>
    </row>
    <row r="1659" spans="5:8">
      <c r="E1659" s="405"/>
      <c r="F1659" s="405"/>
      <c r="G1659" s="405"/>
      <c r="H1659" s="405"/>
    </row>
    <row r="1660" spans="5:8">
      <c r="E1660" s="405"/>
      <c r="F1660" s="405"/>
      <c r="G1660" s="405"/>
      <c r="H1660" s="405"/>
    </row>
    <row r="1661" spans="5:8">
      <c r="E1661" s="405"/>
      <c r="F1661" s="405"/>
      <c r="G1661" s="405"/>
      <c r="H1661" s="405"/>
    </row>
    <row r="1662" spans="5:8">
      <c r="E1662" s="405"/>
      <c r="F1662" s="405"/>
      <c r="G1662" s="405"/>
      <c r="H1662" s="405"/>
    </row>
    <row r="1663" spans="5:8">
      <c r="E1663" s="405"/>
      <c r="F1663" s="405"/>
      <c r="G1663" s="405"/>
      <c r="H1663" s="405"/>
    </row>
    <row r="1664" spans="5:8">
      <c r="E1664" s="405"/>
      <c r="F1664" s="405"/>
      <c r="G1664" s="405"/>
      <c r="H1664" s="405"/>
    </row>
    <row r="1665" spans="5:8">
      <c r="E1665" s="405"/>
      <c r="F1665" s="405"/>
      <c r="G1665" s="405"/>
      <c r="H1665" s="405"/>
    </row>
    <row r="1666" spans="5:8">
      <c r="E1666" s="405"/>
      <c r="F1666" s="405"/>
      <c r="G1666" s="405"/>
      <c r="H1666" s="405"/>
    </row>
    <row r="1667" spans="5:8">
      <c r="E1667" s="405"/>
      <c r="F1667" s="405"/>
      <c r="G1667" s="405"/>
      <c r="H1667" s="405"/>
    </row>
    <row r="1668" spans="5:8">
      <c r="E1668" s="405"/>
      <c r="F1668" s="405"/>
      <c r="G1668" s="405"/>
      <c r="H1668" s="405"/>
    </row>
    <row r="1669" spans="5:8">
      <c r="E1669" s="405"/>
      <c r="F1669" s="405"/>
      <c r="G1669" s="405"/>
      <c r="H1669" s="405"/>
    </row>
    <row r="1670" spans="5:8">
      <c r="E1670" s="405"/>
      <c r="F1670" s="405"/>
      <c r="G1670" s="405"/>
      <c r="H1670" s="405"/>
    </row>
    <row r="1671" spans="5:8">
      <c r="E1671" s="405"/>
      <c r="F1671" s="405"/>
      <c r="G1671" s="405"/>
      <c r="H1671" s="405"/>
    </row>
    <row r="1672" spans="5:8">
      <c r="E1672" s="405"/>
      <c r="F1672" s="405"/>
      <c r="G1672" s="405"/>
      <c r="H1672" s="405"/>
    </row>
    <row r="1673" spans="5:8">
      <c r="E1673" s="405"/>
      <c r="F1673" s="405"/>
      <c r="G1673" s="405"/>
      <c r="H1673" s="405"/>
    </row>
    <row r="1674" spans="5:8">
      <c r="E1674" s="405"/>
      <c r="F1674" s="405"/>
      <c r="G1674" s="405"/>
      <c r="H1674" s="405"/>
    </row>
    <row r="1675" spans="5:8">
      <c r="E1675" s="405"/>
      <c r="F1675" s="405"/>
      <c r="G1675" s="405"/>
      <c r="H1675" s="405"/>
    </row>
    <row r="1676" spans="5:8">
      <c r="E1676" s="405"/>
      <c r="F1676" s="405"/>
      <c r="G1676" s="405"/>
      <c r="H1676" s="405"/>
    </row>
    <row r="1677" spans="5:8">
      <c r="E1677" s="405"/>
      <c r="F1677" s="405"/>
      <c r="G1677" s="405"/>
      <c r="H1677" s="405"/>
    </row>
    <row r="1678" spans="5:8">
      <c r="E1678" s="405"/>
      <c r="F1678" s="405"/>
      <c r="G1678" s="405"/>
      <c r="H1678" s="405"/>
    </row>
    <row r="1679" spans="5:8">
      <c r="E1679" s="405"/>
      <c r="F1679" s="405"/>
      <c r="G1679" s="405"/>
      <c r="H1679" s="405"/>
    </row>
    <row r="1680" spans="5:8">
      <c r="E1680" s="405"/>
      <c r="F1680" s="405"/>
      <c r="G1680" s="405"/>
      <c r="H1680" s="405"/>
    </row>
    <row r="1681" spans="5:8">
      <c r="E1681" s="405"/>
      <c r="F1681" s="405"/>
      <c r="G1681" s="405"/>
      <c r="H1681" s="405"/>
    </row>
    <row r="1682" spans="5:8">
      <c r="E1682" s="405"/>
      <c r="F1682" s="405"/>
      <c r="G1682" s="405"/>
      <c r="H1682" s="405"/>
    </row>
    <row r="1683" spans="5:8">
      <c r="E1683" s="405"/>
      <c r="F1683" s="405"/>
      <c r="G1683" s="405"/>
      <c r="H1683" s="405"/>
    </row>
    <row r="1684" spans="5:8">
      <c r="E1684" s="405"/>
      <c r="F1684" s="405"/>
      <c r="G1684" s="405"/>
      <c r="H1684" s="405"/>
    </row>
    <row r="1685" spans="5:8">
      <c r="E1685" s="405"/>
      <c r="F1685" s="405"/>
      <c r="G1685" s="405"/>
      <c r="H1685" s="405"/>
    </row>
  </sheetData>
  <mergeCells count="11">
    <mergeCell ref="B14:I14"/>
    <mergeCell ref="B15:I15"/>
    <mergeCell ref="H70:I70"/>
    <mergeCell ref="H71:I71"/>
    <mergeCell ref="H72:I72"/>
    <mergeCell ref="A1:I1"/>
    <mergeCell ref="A2:I2"/>
    <mergeCell ref="A3:I3"/>
    <mergeCell ref="A4:I4"/>
    <mergeCell ref="C10:E10"/>
    <mergeCell ref="B13:I13"/>
  </mergeCells>
  <pageMargins left="0.70866141732283472" right="0.31496062992125984" top="0.86614173228346458" bottom="0.70866141732283472" header="0.47244094488188981" footer="0.27559055118110237"/>
  <pageSetup paperSize="9" scale="80" orientation="portrait" horizontalDpi="4294967292" verticalDpi="300" r:id="rId1"/>
  <headerFooter alignWithMargins="0">
    <oddHeader>&amp;L&amp;"Arial,obyčejné"E.L.-projekt&amp;C&amp;"Arial,tučné"&amp;14&amp;A&amp;R&amp;"Arial,obyčejné"&amp;9projektová dokumentace</oddHeader>
    <oddFooter>&amp;L&amp;"Arial,obyčejné"&amp;F&amp;R&amp;"Arial,obyčejné"strana 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</xdr:col>
                <xdr:colOff>1590675</xdr:colOff>
                <xdr:row>0</xdr:row>
                <xdr:rowOff>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9157-53B8-4688-B3CD-E77C40B5464E}">
  <dimension ref="A1:P1713"/>
  <sheetViews>
    <sheetView view="pageBreakPreview" topLeftCell="A13" zoomScaleNormal="100" workbookViewId="0">
      <selection activeCell="G21" sqref="G21:G27"/>
    </sheetView>
  </sheetViews>
  <sheetFormatPr defaultRowHeight="12.75"/>
  <cols>
    <col min="1" max="1" width="2.83203125" style="403" customWidth="1"/>
    <col min="2" max="2" width="52.5" style="353" customWidth="1"/>
    <col min="3" max="3" width="6.1640625" style="403" customWidth="1"/>
    <col min="4" max="4" width="5.5" style="404" customWidth="1"/>
    <col min="5" max="5" width="12.5" style="354" customWidth="1"/>
    <col min="6" max="6" width="13.33203125" style="354" customWidth="1"/>
    <col min="7" max="8" width="12.5" style="354" customWidth="1"/>
    <col min="9" max="9" width="20.6640625" style="354" customWidth="1"/>
    <col min="10" max="10" width="11.33203125" style="345" customWidth="1"/>
    <col min="11" max="11" width="14.83203125" style="414" customWidth="1"/>
    <col min="12" max="12" width="12.83203125" style="353" customWidth="1"/>
    <col min="13" max="13" width="15.1640625" style="403" customWidth="1"/>
    <col min="14" max="14" width="9.33203125" style="353"/>
    <col min="15" max="15" width="9.33203125" style="353" customWidth="1"/>
    <col min="16" max="16" width="9" style="403" customWidth="1"/>
    <col min="17" max="256" width="9.33203125" style="353"/>
    <col min="257" max="257" width="2.83203125" style="353" customWidth="1"/>
    <col min="258" max="258" width="52.5" style="353" customWidth="1"/>
    <col min="259" max="259" width="6.1640625" style="353" customWidth="1"/>
    <col min="260" max="260" width="5.5" style="353" customWidth="1"/>
    <col min="261" max="261" width="12.5" style="353" customWidth="1"/>
    <col min="262" max="262" width="13.33203125" style="353" customWidth="1"/>
    <col min="263" max="264" width="12.5" style="353" customWidth="1"/>
    <col min="265" max="265" width="20.6640625" style="353" customWidth="1"/>
    <col min="266" max="266" width="11.33203125" style="353" customWidth="1"/>
    <col min="267" max="267" width="14.83203125" style="353" customWidth="1"/>
    <col min="268" max="268" width="12.83203125" style="353" customWidth="1"/>
    <col min="269" max="269" width="15.1640625" style="353" customWidth="1"/>
    <col min="270" max="271" width="9.33203125" style="353"/>
    <col min="272" max="272" width="9" style="353" customWidth="1"/>
    <col min="273" max="512" width="9.33203125" style="353"/>
    <col min="513" max="513" width="2.83203125" style="353" customWidth="1"/>
    <col min="514" max="514" width="52.5" style="353" customWidth="1"/>
    <col min="515" max="515" width="6.1640625" style="353" customWidth="1"/>
    <col min="516" max="516" width="5.5" style="353" customWidth="1"/>
    <col min="517" max="517" width="12.5" style="353" customWidth="1"/>
    <col min="518" max="518" width="13.33203125" style="353" customWidth="1"/>
    <col min="519" max="520" width="12.5" style="353" customWidth="1"/>
    <col min="521" max="521" width="20.6640625" style="353" customWidth="1"/>
    <col min="522" max="522" width="11.33203125" style="353" customWidth="1"/>
    <col min="523" max="523" width="14.83203125" style="353" customWidth="1"/>
    <col min="524" max="524" width="12.83203125" style="353" customWidth="1"/>
    <col min="525" max="525" width="15.1640625" style="353" customWidth="1"/>
    <col min="526" max="527" width="9.33203125" style="353"/>
    <col min="528" max="528" width="9" style="353" customWidth="1"/>
    <col min="529" max="768" width="9.33203125" style="353"/>
    <col min="769" max="769" width="2.83203125" style="353" customWidth="1"/>
    <col min="770" max="770" width="52.5" style="353" customWidth="1"/>
    <col min="771" max="771" width="6.1640625" style="353" customWidth="1"/>
    <col min="772" max="772" width="5.5" style="353" customWidth="1"/>
    <col min="773" max="773" width="12.5" style="353" customWidth="1"/>
    <col min="774" max="774" width="13.33203125" style="353" customWidth="1"/>
    <col min="775" max="776" width="12.5" style="353" customWidth="1"/>
    <col min="777" max="777" width="20.6640625" style="353" customWidth="1"/>
    <col min="778" max="778" width="11.33203125" style="353" customWidth="1"/>
    <col min="779" max="779" width="14.83203125" style="353" customWidth="1"/>
    <col min="780" max="780" width="12.83203125" style="353" customWidth="1"/>
    <col min="781" max="781" width="15.1640625" style="353" customWidth="1"/>
    <col min="782" max="783" width="9.33203125" style="353"/>
    <col min="784" max="784" width="9" style="353" customWidth="1"/>
    <col min="785" max="1024" width="9.33203125" style="353"/>
    <col min="1025" max="1025" width="2.83203125" style="353" customWidth="1"/>
    <col min="1026" max="1026" width="52.5" style="353" customWidth="1"/>
    <col min="1027" max="1027" width="6.1640625" style="353" customWidth="1"/>
    <col min="1028" max="1028" width="5.5" style="353" customWidth="1"/>
    <col min="1029" max="1029" width="12.5" style="353" customWidth="1"/>
    <col min="1030" max="1030" width="13.33203125" style="353" customWidth="1"/>
    <col min="1031" max="1032" width="12.5" style="353" customWidth="1"/>
    <col min="1033" max="1033" width="20.6640625" style="353" customWidth="1"/>
    <col min="1034" max="1034" width="11.33203125" style="353" customWidth="1"/>
    <col min="1035" max="1035" width="14.83203125" style="353" customWidth="1"/>
    <col min="1036" max="1036" width="12.83203125" style="353" customWidth="1"/>
    <col min="1037" max="1037" width="15.1640625" style="353" customWidth="1"/>
    <col min="1038" max="1039" width="9.33203125" style="353"/>
    <col min="1040" max="1040" width="9" style="353" customWidth="1"/>
    <col min="1041" max="1280" width="9.33203125" style="353"/>
    <col min="1281" max="1281" width="2.83203125" style="353" customWidth="1"/>
    <col min="1282" max="1282" width="52.5" style="353" customWidth="1"/>
    <col min="1283" max="1283" width="6.1640625" style="353" customWidth="1"/>
    <col min="1284" max="1284" width="5.5" style="353" customWidth="1"/>
    <col min="1285" max="1285" width="12.5" style="353" customWidth="1"/>
    <col min="1286" max="1286" width="13.33203125" style="353" customWidth="1"/>
    <col min="1287" max="1288" width="12.5" style="353" customWidth="1"/>
    <col min="1289" max="1289" width="20.6640625" style="353" customWidth="1"/>
    <col min="1290" max="1290" width="11.33203125" style="353" customWidth="1"/>
    <col min="1291" max="1291" width="14.83203125" style="353" customWidth="1"/>
    <col min="1292" max="1292" width="12.83203125" style="353" customWidth="1"/>
    <col min="1293" max="1293" width="15.1640625" style="353" customWidth="1"/>
    <col min="1294" max="1295" width="9.33203125" style="353"/>
    <col min="1296" max="1296" width="9" style="353" customWidth="1"/>
    <col min="1297" max="1536" width="9.33203125" style="353"/>
    <col min="1537" max="1537" width="2.83203125" style="353" customWidth="1"/>
    <col min="1538" max="1538" width="52.5" style="353" customWidth="1"/>
    <col min="1539" max="1539" width="6.1640625" style="353" customWidth="1"/>
    <col min="1540" max="1540" width="5.5" style="353" customWidth="1"/>
    <col min="1541" max="1541" width="12.5" style="353" customWidth="1"/>
    <col min="1542" max="1542" width="13.33203125" style="353" customWidth="1"/>
    <col min="1543" max="1544" width="12.5" style="353" customWidth="1"/>
    <col min="1545" max="1545" width="20.6640625" style="353" customWidth="1"/>
    <col min="1546" max="1546" width="11.33203125" style="353" customWidth="1"/>
    <col min="1547" max="1547" width="14.83203125" style="353" customWidth="1"/>
    <col min="1548" max="1548" width="12.83203125" style="353" customWidth="1"/>
    <col min="1549" max="1549" width="15.1640625" style="353" customWidth="1"/>
    <col min="1550" max="1551" width="9.33203125" style="353"/>
    <col min="1552" max="1552" width="9" style="353" customWidth="1"/>
    <col min="1553" max="1792" width="9.33203125" style="353"/>
    <col min="1793" max="1793" width="2.83203125" style="353" customWidth="1"/>
    <col min="1794" max="1794" width="52.5" style="353" customWidth="1"/>
    <col min="1795" max="1795" width="6.1640625" style="353" customWidth="1"/>
    <col min="1796" max="1796" width="5.5" style="353" customWidth="1"/>
    <col min="1797" max="1797" width="12.5" style="353" customWidth="1"/>
    <col min="1798" max="1798" width="13.33203125" style="353" customWidth="1"/>
    <col min="1799" max="1800" width="12.5" style="353" customWidth="1"/>
    <col min="1801" max="1801" width="20.6640625" style="353" customWidth="1"/>
    <col min="1802" max="1802" width="11.33203125" style="353" customWidth="1"/>
    <col min="1803" max="1803" width="14.83203125" style="353" customWidth="1"/>
    <col min="1804" max="1804" width="12.83203125" style="353" customWidth="1"/>
    <col min="1805" max="1805" width="15.1640625" style="353" customWidth="1"/>
    <col min="1806" max="1807" width="9.33203125" style="353"/>
    <col min="1808" max="1808" width="9" style="353" customWidth="1"/>
    <col min="1809" max="2048" width="9.33203125" style="353"/>
    <col min="2049" max="2049" width="2.83203125" style="353" customWidth="1"/>
    <col min="2050" max="2050" width="52.5" style="353" customWidth="1"/>
    <col min="2051" max="2051" width="6.1640625" style="353" customWidth="1"/>
    <col min="2052" max="2052" width="5.5" style="353" customWidth="1"/>
    <col min="2053" max="2053" width="12.5" style="353" customWidth="1"/>
    <col min="2054" max="2054" width="13.33203125" style="353" customWidth="1"/>
    <col min="2055" max="2056" width="12.5" style="353" customWidth="1"/>
    <col min="2057" max="2057" width="20.6640625" style="353" customWidth="1"/>
    <col min="2058" max="2058" width="11.33203125" style="353" customWidth="1"/>
    <col min="2059" max="2059" width="14.83203125" style="353" customWidth="1"/>
    <col min="2060" max="2060" width="12.83203125" style="353" customWidth="1"/>
    <col min="2061" max="2061" width="15.1640625" style="353" customWidth="1"/>
    <col min="2062" max="2063" width="9.33203125" style="353"/>
    <col min="2064" max="2064" width="9" style="353" customWidth="1"/>
    <col min="2065" max="2304" width="9.33203125" style="353"/>
    <col min="2305" max="2305" width="2.83203125" style="353" customWidth="1"/>
    <col min="2306" max="2306" width="52.5" style="353" customWidth="1"/>
    <col min="2307" max="2307" width="6.1640625" style="353" customWidth="1"/>
    <col min="2308" max="2308" width="5.5" style="353" customWidth="1"/>
    <col min="2309" max="2309" width="12.5" style="353" customWidth="1"/>
    <col min="2310" max="2310" width="13.33203125" style="353" customWidth="1"/>
    <col min="2311" max="2312" width="12.5" style="353" customWidth="1"/>
    <col min="2313" max="2313" width="20.6640625" style="353" customWidth="1"/>
    <col min="2314" max="2314" width="11.33203125" style="353" customWidth="1"/>
    <col min="2315" max="2315" width="14.83203125" style="353" customWidth="1"/>
    <col min="2316" max="2316" width="12.83203125" style="353" customWidth="1"/>
    <col min="2317" max="2317" width="15.1640625" style="353" customWidth="1"/>
    <col min="2318" max="2319" width="9.33203125" style="353"/>
    <col min="2320" max="2320" width="9" style="353" customWidth="1"/>
    <col min="2321" max="2560" width="9.33203125" style="353"/>
    <col min="2561" max="2561" width="2.83203125" style="353" customWidth="1"/>
    <col min="2562" max="2562" width="52.5" style="353" customWidth="1"/>
    <col min="2563" max="2563" width="6.1640625" style="353" customWidth="1"/>
    <col min="2564" max="2564" width="5.5" style="353" customWidth="1"/>
    <col min="2565" max="2565" width="12.5" style="353" customWidth="1"/>
    <col min="2566" max="2566" width="13.33203125" style="353" customWidth="1"/>
    <col min="2567" max="2568" width="12.5" style="353" customWidth="1"/>
    <col min="2569" max="2569" width="20.6640625" style="353" customWidth="1"/>
    <col min="2570" max="2570" width="11.33203125" style="353" customWidth="1"/>
    <col min="2571" max="2571" width="14.83203125" style="353" customWidth="1"/>
    <col min="2572" max="2572" width="12.83203125" style="353" customWidth="1"/>
    <col min="2573" max="2573" width="15.1640625" style="353" customWidth="1"/>
    <col min="2574" max="2575" width="9.33203125" style="353"/>
    <col min="2576" max="2576" width="9" style="353" customWidth="1"/>
    <col min="2577" max="2816" width="9.33203125" style="353"/>
    <col min="2817" max="2817" width="2.83203125" style="353" customWidth="1"/>
    <col min="2818" max="2818" width="52.5" style="353" customWidth="1"/>
    <col min="2819" max="2819" width="6.1640625" style="353" customWidth="1"/>
    <col min="2820" max="2820" width="5.5" style="353" customWidth="1"/>
    <col min="2821" max="2821" width="12.5" style="353" customWidth="1"/>
    <col min="2822" max="2822" width="13.33203125" style="353" customWidth="1"/>
    <col min="2823" max="2824" width="12.5" style="353" customWidth="1"/>
    <col min="2825" max="2825" width="20.6640625" style="353" customWidth="1"/>
    <col min="2826" max="2826" width="11.33203125" style="353" customWidth="1"/>
    <col min="2827" max="2827" width="14.83203125" style="353" customWidth="1"/>
    <col min="2828" max="2828" width="12.83203125" style="353" customWidth="1"/>
    <col min="2829" max="2829" width="15.1640625" style="353" customWidth="1"/>
    <col min="2830" max="2831" width="9.33203125" style="353"/>
    <col min="2832" max="2832" width="9" style="353" customWidth="1"/>
    <col min="2833" max="3072" width="9.33203125" style="353"/>
    <col min="3073" max="3073" width="2.83203125" style="353" customWidth="1"/>
    <col min="3074" max="3074" width="52.5" style="353" customWidth="1"/>
    <col min="3075" max="3075" width="6.1640625" style="353" customWidth="1"/>
    <col min="3076" max="3076" width="5.5" style="353" customWidth="1"/>
    <col min="3077" max="3077" width="12.5" style="353" customWidth="1"/>
    <col min="3078" max="3078" width="13.33203125" style="353" customWidth="1"/>
    <col min="3079" max="3080" width="12.5" style="353" customWidth="1"/>
    <col min="3081" max="3081" width="20.6640625" style="353" customWidth="1"/>
    <col min="3082" max="3082" width="11.33203125" style="353" customWidth="1"/>
    <col min="3083" max="3083" width="14.83203125" style="353" customWidth="1"/>
    <col min="3084" max="3084" width="12.83203125" style="353" customWidth="1"/>
    <col min="3085" max="3085" width="15.1640625" style="353" customWidth="1"/>
    <col min="3086" max="3087" width="9.33203125" style="353"/>
    <col min="3088" max="3088" width="9" style="353" customWidth="1"/>
    <col min="3089" max="3328" width="9.33203125" style="353"/>
    <col min="3329" max="3329" width="2.83203125" style="353" customWidth="1"/>
    <col min="3330" max="3330" width="52.5" style="353" customWidth="1"/>
    <col min="3331" max="3331" width="6.1640625" style="353" customWidth="1"/>
    <col min="3332" max="3332" width="5.5" style="353" customWidth="1"/>
    <col min="3333" max="3333" width="12.5" style="353" customWidth="1"/>
    <col min="3334" max="3334" width="13.33203125" style="353" customWidth="1"/>
    <col min="3335" max="3336" width="12.5" style="353" customWidth="1"/>
    <col min="3337" max="3337" width="20.6640625" style="353" customWidth="1"/>
    <col min="3338" max="3338" width="11.33203125" style="353" customWidth="1"/>
    <col min="3339" max="3339" width="14.83203125" style="353" customWidth="1"/>
    <col min="3340" max="3340" width="12.83203125" style="353" customWidth="1"/>
    <col min="3341" max="3341" width="15.1640625" style="353" customWidth="1"/>
    <col min="3342" max="3343" width="9.33203125" style="353"/>
    <col min="3344" max="3344" width="9" style="353" customWidth="1"/>
    <col min="3345" max="3584" width="9.33203125" style="353"/>
    <col min="3585" max="3585" width="2.83203125" style="353" customWidth="1"/>
    <col min="3586" max="3586" width="52.5" style="353" customWidth="1"/>
    <col min="3587" max="3587" width="6.1640625" style="353" customWidth="1"/>
    <col min="3588" max="3588" width="5.5" style="353" customWidth="1"/>
    <col min="3589" max="3589" width="12.5" style="353" customWidth="1"/>
    <col min="3590" max="3590" width="13.33203125" style="353" customWidth="1"/>
    <col min="3591" max="3592" width="12.5" style="353" customWidth="1"/>
    <col min="3593" max="3593" width="20.6640625" style="353" customWidth="1"/>
    <col min="3594" max="3594" width="11.33203125" style="353" customWidth="1"/>
    <col min="3595" max="3595" width="14.83203125" style="353" customWidth="1"/>
    <col min="3596" max="3596" width="12.83203125" style="353" customWidth="1"/>
    <col min="3597" max="3597" width="15.1640625" style="353" customWidth="1"/>
    <col min="3598" max="3599" width="9.33203125" style="353"/>
    <col min="3600" max="3600" width="9" style="353" customWidth="1"/>
    <col min="3601" max="3840" width="9.33203125" style="353"/>
    <col min="3841" max="3841" width="2.83203125" style="353" customWidth="1"/>
    <col min="3842" max="3842" width="52.5" style="353" customWidth="1"/>
    <col min="3843" max="3843" width="6.1640625" style="353" customWidth="1"/>
    <col min="3844" max="3844" width="5.5" style="353" customWidth="1"/>
    <col min="3845" max="3845" width="12.5" style="353" customWidth="1"/>
    <col min="3846" max="3846" width="13.33203125" style="353" customWidth="1"/>
    <col min="3847" max="3848" width="12.5" style="353" customWidth="1"/>
    <col min="3849" max="3849" width="20.6640625" style="353" customWidth="1"/>
    <col min="3850" max="3850" width="11.33203125" style="353" customWidth="1"/>
    <col min="3851" max="3851" width="14.83203125" style="353" customWidth="1"/>
    <col min="3852" max="3852" width="12.83203125" style="353" customWidth="1"/>
    <col min="3853" max="3853" width="15.1640625" style="353" customWidth="1"/>
    <col min="3854" max="3855" width="9.33203125" style="353"/>
    <col min="3856" max="3856" width="9" style="353" customWidth="1"/>
    <col min="3857" max="4096" width="9.33203125" style="353"/>
    <col min="4097" max="4097" width="2.83203125" style="353" customWidth="1"/>
    <col min="4098" max="4098" width="52.5" style="353" customWidth="1"/>
    <col min="4099" max="4099" width="6.1640625" style="353" customWidth="1"/>
    <col min="4100" max="4100" width="5.5" style="353" customWidth="1"/>
    <col min="4101" max="4101" width="12.5" style="353" customWidth="1"/>
    <col min="4102" max="4102" width="13.33203125" style="353" customWidth="1"/>
    <col min="4103" max="4104" width="12.5" style="353" customWidth="1"/>
    <col min="4105" max="4105" width="20.6640625" style="353" customWidth="1"/>
    <col min="4106" max="4106" width="11.33203125" style="353" customWidth="1"/>
    <col min="4107" max="4107" width="14.83203125" style="353" customWidth="1"/>
    <col min="4108" max="4108" width="12.83203125" style="353" customWidth="1"/>
    <col min="4109" max="4109" width="15.1640625" style="353" customWidth="1"/>
    <col min="4110" max="4111" width="9.33203125" style="353"/>
    <col min="4112" max="4112" width="9" style="353" customWidth="1"/>
    <col min="4113" max="4352" width="9.33203125" style="353"/>
    <col min="4353" max="4353" width="2.83203125" style="353" customWidth="1"/>
    <col min="4354" max="4354" width="52.5" style="353" customWidth="1"/>
    <col min="4355" max="4355" width="6.1640625" style="353" customWidth="1"/>
    <col min="4356" max="4356" width="5.5" style="353" customWidth="1"/>
    <col min="4357" max="4357" width="12.5" style="353" customWidth="1"/>
    <col min="4358" max="4358" width="13.33203125" style="353" customWidth="1"/>
    <col min="4359" max="4360" width="12.5" style="353" customWidth="1"/>
    <col min="4361" max="4361" width="20.6640625" style="353" customWidth="1"/>
    <col min="4362" max="4362" width="11.33203125" style="353" customWidth="1"/>
    <col min="4363" max="4363" width="14.83203125" style="353" customWidth="1"/>
    <col min="4364" max="4364" width="12.83203125" style="353" customWidth="1"/>
    <col min="4365" max="4365" width="15.1640625" style="353" customWidth="1"/>
    <col min="4366" max="4367" width="9.33203125" style="353"/>
    <col min="4368" max="4368" width="9" style="353" customWidth="1"/>
    <col min="4369" max="4608" width="9.33203125" style="353"/>
    <col min="4609" max="4609" width="2.83203125" style="353" customWidth="1"/>
    <col min="4610" max="4610" width="52.5" style="353" customWidth="1"/>
    <col min="4611" max="4611" width="6.1640625" style="353" customWidth="1"/>
    <col min="4612" max="4612" width="5.5" style="353" customWidth="1"/>
    <col min="4613" max="4613" width="12.5" style="353" customWidth="1"/>
    <col min="4614" max="4614" width="13.33203125" style="353" customWidth="1"/>
    <col min="4615" max="4616" width="12.5" style="353" customWidth="1"/>
    <col min="4617" max="4617" width="20.6640625" style="353" customWidth="1"/>
    <col min="4618" max="4618" width="11.33203125" style="353" customWidth="1"/>
    <col min="4619" max="4619" width="14.83203125" style="353" customWidth="1"/>
    <col min="4620" max="4620" width="12.83203125" style="353" customWidth="1"/>
    <col min="4621" max="4621" width="15.1640625" style="353" customWidth="1"/>
    <col min="4622" max="4623" width="9.33203125" style="353"/>
    <col min="4624" max="4624" width="9" style="353" customWidth="1"/>
    <col min="4625" max="4864" width="9.33203125" style="353"/>
    <col min="4865" max="4865" width="2.83203125" style="353" customWidth="1"/>
    <col min="4866" max="4866" width="52.5" style="353" customWidth="1"/>
    <col min="4867" max="4867" width="6.1640625" style="353" customWidth="1"/>
    <col min="4868" max="4868" width="5.5" style="353" customWidth="1"/>
    <col min="4869" max="4869" width="12.5" style="353" customWidth="1"/>
    <col min="4870" max="4870" width="13.33203125" style="353" customWidth="1"/>
    <col min="4871" max="4872" width="12.5" style="353" customWidth="1"/>
    <col min="4873" max="4873" width="20.6640625" style="353" customWidth="1"/>
    <col min="4874" max="4874" width="11.33203125" style="353" customWidth="1"/>
    <col min="4875" max="4875" width="14.83203125" style="353" customWidth="1"/>
    <col min="4876" max="4876" width="12.83203125" style="353" customWidth="1"/>
    <col min="4877" max="4877" width="15.1640625" style="353" customWidth="1"/>
    <col min="4878" max="4879" width="9.33203125" style="353"/>
    <col min="4880" max="4880" width="9" style="353" customWidth="1"/>
    <col min="4881" max="5120" width="9.33203125" style="353"/>
    <col min="5121" max="5121" width="2.83203125" style="353" customWidth="1"/>
    <col min="5122" max="5122" width="52.5" style="353" customWidth="1"/>
    <col min="5123" max="5123" width="6.1640625" style="353" customWidth="1"/>
    <col min="5124" max="5124" width="5.5" style="353" customWidth="1"/>
    <col min="5125" max="5125" width="12.5" style="353" customWidth="1"/>
    <col min="5126" max="5126" width="13.33203125" style="353" customWidth="1"/>
    <col min="5127" max="5128" width="12.5" style="353" customWidth="1"/>
    <col min="5129" max="5129" width="20.6640625" style="353" customWidth="1"/>
    <col min="5130" max="5130" width="11.33203125" style="353" customWidth="1"/>
    <col min="5131" max="5131" width="14.83203125" style="353" customWidth="1"/>
    <col min="5132" max="5132" width="12.83203125" style="353" customWidth="1"/>
    <col min="5133" max="5133" width="15.1640625" style="353" customWidth="1"/>
    <col min="5134" max="5135" width="9.33203125" style="353"/>
    <col min="5136" max="5136" width="9" style="353" customWidth="1"/>
    <col min="5137" max="5376" width="9.33203125" style="353"/>
    <col min="5377" max="5377" width="2.83203125" style="353" customWidth="1"/>
    <col min="5378" max="5378" width="52.5" style="353" customWidth="1"/>
    <col min="5379" max="5379" width="6.1640625" style="353" customWidth="1"/>
    <col min="5380" max="5380" width="5.5" style="353" customWidth="1"/>
    <col min="5381" max="5381" width="12.5" style="353" customWidth="1"/>
    <col min="5382" max="5382" width="13.33203125" style="353" customWidth="1"/>
    <col min="5383" max="5384" width="12.5" style="353" customWidth="1"/>
    <col min="5385" max="5385" width="20.6640625" style="353" customWidth="1"/>
    <col min="5386" max="5386" width="11.33203125" style="353" customWidth="1"/>
    <col min="5387" max="5387" width="14.83203125" style="353" customWidth="1"/>
    <col min="5388" max="5388" width="12.83203125" style="353" customWidth="1"/>
    <col min="5389" max="5389" width="15.1640625" style="353" customWidth="1"/>
    <col min="5390" max="5391" width="9.33203125" style="353"/>
    <col min="5392" max="5392" width="9" style="353" customWidth="1"/>
    <col min="5393" max="5632" width="9.33203125" style="353"/>
    <col min="5633" max="5633" width="2.83203125" style="353" customWidth="1"/>
    <col min="5634" max="5634" width="52.5" style="353" customWidth="1"/>
    <col min="5635" max="5635" width="6.1640625" style="353" customWidth="1"/>
    <col min="5636" max="5636" width="5.5" style="353" customWidth="1"/>
    <col min="5637" max="5637" width="12.5" style="353" customWidth="1"/>
    <col min="5638" max="5638" width="13.33203125" style="353" customWidth="1"/>
    <col min="5639" max="5640" width="12.5" style="353" customWidth="1"/>
    <col min="5641" max="5641" width="20.6640625" style="353" customWidth="1"/>
    <col min="5642" max="5642" width="11.33203125" style="353" customWidth="1"/>
    <col min="5643" max="5643" width="14.83203125" style="353" customWidth="1"/>
    <col min="5644" max="5644" width="12.83203125" style="353" customWidth="1"/>
    <col min="5645" max="5645" width="15.1640625" style="353" customWidth="1"/>
    <col min="5646" max="5647" width="9.33203125" style="353"/>
    <col min="5648" max="5648" width="9" style="353" customWidth="1"/>
    <col min="5649" max="5888" width="9.33203125" style="353"/>
    <col min="5889" max="5889" width="2.83203125" style="353" customWidth="1"/>
    <col min="5890" max="5890" width="52.5" style="353" customWidth="1"/>
    <col min="5891" max="5891" width="6.1640625" style="353" customWidth="1"/>
    <col min="5892" max="5892" width="5.5" style="353" customWidth="1"/>
    <col min="5893" max="5893" width="12.5" style="353" customWidth="1"/>
    <col min="5894" max="5894" width="13.33203125" style="353" customWidth="1"/>
    <col min="5895" max="5896" width="12.5" style="353" customWidth="1"/>
    <col min="5897" max="5897" width="20.6640625" style="353" customWidth="1"/>
    <col min="5898" max="5898" width="11.33203125" style="353" customWidth="1"/>
    <col min="5899" max="5899" width="14.83203125" style="353" customWidth="1"/>
    <col min="5900" max="5900" width="12.83203125" style="353" customWidth="1"/>
    <col min="5901" max="5901" width="15.1640625" style="353" customWidth="1"/>
    <col min="5902" max="5903" width="9.33203125" style="353"/>
    <col min="5904" max="5904" width="9" style="353" customWidth="1"/>
    <col min="5905" max="6144" width="9.33203125" style="353"/>
    <col min="6145" max="6145" width="2.83203125" style="353" customWidth="1"/>
    <col min="6146" max="6146" width="52.5" style="353" customWidth="1"/>
    <col min="6147" max="6147" width="6.1640625" style="353" customWidth="1"/>
    <col min="6148" max="6148" width="5.5" style="353" customWidth="1"/>
    <col min="6149" max="6149" width="12.5" style="353" customWidth="1"/>
    <col min="6150" max="6150" width="13.33203125" style="353" customWidth="1"/>
    <col min="6151" max="6152" width="12.5" style="353" customWidth="1"/>
    <col min="6153" max="6153" width="20.6640625" style="353" customWidth="1"/>
    <col min="6154" max="6154" width="11.33203125" style="353" customWidth="1"/>
    <col min="6155" max="6155" width="14.83203125" style="353" customWidth="1"/>
    <col min="6156" max="6156" width="12.83203125" style="353" customWidth="1"/>
    <col min="6157" max="6157" width="15.1640625" style="353" customWidth="1"/>
    <col min="6158" max="6159" width="9.33203125" style="353"/>
    <col min="6160" max="6160" width="9" style="353" customWidth="1"/>
    <col min="6161" max="6400" width="9.33203125" style="353"/>
    <col min="6401" max="6401" width="2.83203125" style="353" customWidth="1"/>
    <col min="6402" max="6402" width="52.5" style="353" customWidth="1"/>
    <col min="6403" max="6403" width="6.1640625" style="353" customWidth="1"/>
    <col min="6404" max="6404" width="5.5" style="353" customWidth="1"/>
    <col min="6405" max="6405" width="12.5" style="353" customWidth="1"/>
    <col min="6406" max="6406" width="13.33203125" style="353" customWidth="1"/>
    <col min="6407" max="6408" width="12.5" style="353" customWidth="1"/>
    <col min="6409" max="6409" width="20.6640625" style="353" customWidth="1"/>
    <col min="6410" max="6410" width="11.33203125" style="353" customWidth="1"/>
    <col min="6411" max="6411" width="14.83203125" style="353" customWidth="1"/>
    <col min="6412" max="6412" width="12.83203125" style="353" customWidth="1"/>
    <col min="6413" max="6413" width="15.1640625" style="353" customWidth="1"/>
    <col min="6414" max="6415" width="9.33203125" style="353"/>
    <col min="6416" max="6416" width="9" style="353" customWidth="1"/>
    <col min="6417" max="6656" width="9.33203125" style="353"/>
    <col min="6657" max="6657" width="2.83203125" style="353" customWidth="1"/>
    <col min="6658" max="6658" width="52.5" style="353" customWidth="1"/>
    <col min="6659" max="6659" width="6.1640625" style="353" customWidth="1"/>
    <col min="6660" max="6660" width="5.5" style="353" customWidth="1"/>
    <col min="6661" max="6661" width="12.5" style="353" customWidth="1"/>
    <col min="6662" max="6662" width="13.33203125" style="353" customWidth="1"/>
    <col min="6663" max="6664" width="12.5" style="353" customWidth="1"/>
    <col min="6665" max="6665" width="20.6640625" style="353" customWidth="1"/>
    <col min="6666" max="6666" width="11.33203125" style="353" customWidth="1"/>
    <col min="6667" max="6667" width="14.83203125" style="353" customWidth="1"/>
    <col min="6668" max="6668" width="12.83203125" style="353" customWidth="1"/>
    <col min="6669" max="6669" width="15.1640625" style="353" customWidth="1"/>
    <col min="6670" max="6671" width="9.33203125" style="353"/>
    <col min="6672" max="6672" width="9" style="353" customWidth="1"/>
    <col min="6673" max="6912" width="9.33203125" style="353"/>
    <col min="6913" max="6913" width="2.83203125" style="353" customWidth="1"/>
    <col min="6914" max="6914" width="52.5" style="353" customWidth="1"/>
    <col min="6915" max="6915" width="6.1640625" style="353" customWidth="1"/>
    <col min="6916" max="6916" width="5.5" style="353" customWidth="1"/>
    <col min="6917" max="6917" width="12.5" style="353" customWidth="1"/>
    <col min="6918" max="6918" width="13.33203125" style="353" customWidth="1"/>
    <col min="6919" max="6920" width="12.5" style="353" customWidth="1"/>
    <col min="6921" max="6921" width="20.6640625" style="353" customWidth="1"/>
    <col min="6922" max="6922" width="11.33203125" style="353" customWidth="1"/>
    <col min="6923" max="6923" width="14.83203125" style="353" customWidth="1"/>
    <col min="6924" max="6924" width="12.83203125" style="353" customWidth="1"/>
    <col min="6925" max="6925" width="15.1640625" style="353" customWidth="1"/>
    <col min="6926" max="6927" width="9.33203125" style="353"/>
    <col min="6928" max="6928" width="9" style="353" customWidth="1"/>
    <col min="6929" max="7168" width="9.33203125" style="353"/>
    <col min="7169" max="7169" width="2.83203125" style="353" customWidth="1"/>
    <col min="7170" max="7170" width="52.5" style="353" customWidth="1"/>
    <col min="7171" max="7171" width="6.1640625" style="353" customWidth="1"/>
    <col min="7172" max="7172" width="5.5" style="353" customWidth="1"/>
    <col min="7173" max="7173" width="12.5" style="353" customWidth="1"/>
    <col min="7174" max="7174" width="13.33203125" style="353" customWidth="1"/>
    <col min="7175" max="7176" width="12.5" style="353" customWidth="1"/>
    <col min="7177" max="7177" width="20.6640625" style="353" customWidth="1"/>
    <col min="7178" max="7178" width="11.33203125" style="353" customWidth="1"/>
    <col min="7179" max="7179" width="14.83203125" style="353" customWidth="1"/>
    <col min="7180" max="7180" width="12.83203125" style="353" customWidth="1"/>
    <col min="7181" max="7181" width="15.1640625" style="353" customWidth="1"/>
    <col min="7182" max="7183" width="9.33203125" style="353"/>
    <col min="7184" max="7184" width="9" style="353" customWidth="1"/>
    <col min="7185" max="7424" width="9.33203125" style="353"/>
    <col min="7425" max="7425" width="2.83203125" style="353" customWidth="1"/>
    <col min="7426" max="7426" width="52.5" style="353" customWidth="1"/>
    <col min="7427" max="7427" width="6.1640625" style="353" customWidth="1"/>
    <col min="7428" max="7428" width="5.5" style="353" customWidth="1"/>
    <col min="7429" max="7429" width="12.5" style="353" customWidth="1"/>
    <col min="7430" max="7430" width="13.33203125" style="353" customWidth="1"/>
    <col min="7431" max="7432" width="12.5" style="353" customWidth="1"/>
    <col min="7433" max="7433" width="20.6640625" style="353" customWidth="1"/>
    <col min="7434" max="7434" width="11.33203125" style="353" customWidth="1"/>
    <col min="7435" max="7435" width="14.83203125" style="353" customWidth="1"/>
    <col min="7436" max="7436" width="12.83203125" style="353" customWidth="1"/>
    <col min="7437" max="7437" width="15.1640625" style="353" customWidth="1"/>
    <col min="7438" max="7439" width="9.33203125" style="353"/>
    <col min="7440" max="7440" width="9" style="353" customWidth="1"/>
    <col min="7441" max="7680" width="9.33203125" style="353"/>
    <col min="7681" max="7681" width="2.83203125" style="353" customWidth="1"/>
    <col min="7682" max="7682" width="52.5" style="353" customWidth="1"/>
    <col min="7683" max="7683" width="6.1640625" style="353" customWidth="1"/>
    <col min="7684" max="7684" width="5.5" style="353" customWidth="1"/>
    <col min="7685" max="7685" width="12.5" style="353" customWidth="1"/>
    <col min="7686" max="7686" width="13.33203125" style="353" customWidth="1"/>
    <col min="7687" max="7688" width="12.5" style="353" customWidth="1"/>
    <col min="7689" max="7689" width="20.6640625" style="353" customWidth="1"/>
    <col min="7690" max="7690" width="11.33203125" style="353" customWidth="1"/>
    <col min="7691" max="7691" width="14.83203125" style="353" customWidth="1"/>
    <col min="7692" max="7692" width="12.83203125" style="353" customWidth="1"/>
    <col min="7693" max="7693" width="15.1640625" style="353" customWidth="1"/>
    <col min="7694" max="7695" width="9.33203125" style="353"/>
    <col min="7696" max="7696" width="9" style="353" customWidth="1"/>
    <col min="7697" max="7936" width="9.33203125" style="353"/>
    <col min="7937" max="7937" width="2.83203125" style="353" customWidth="1"/>
    <col min="7938" max="7938" width="52.5" style="353" customWidth="1"/>
    <col min="7939" max="7939" width="6.1640625" style="353" customWidth="1"/>
    <col min="7940" max="7940" width="5.5" style="353" customWidth="1"/>
    <col min="7941" max="7941" width="12.5" style="353" customWidth="1"/>
    <col min="7942" max="7942" width="13.33203125" style="353" customWidth="1"/>
    <col min="7943" max="7944" width="12.5" style="353" customWidth="1"/>
    <col min="7945" max="7945" width="20.6640625" style="353" customWidth="1"/>
    <col min="7946" max="7946" width="11.33203125" style="353" customWidth="1"/>
    <col min="7947" max="7947" width="14.83203125" style="353" customWidth="1"/>
    <col min="7948" max="7948" width="12.83203125" style="353" customWidth="1"/>
    <col min="7949" max="7949" width="15.1640625" style="353" customWidth="1"/>
    <col min="7950" max="7951" width="9.33203125" style="353"/>
    <col min="7952" max="7952" width="9" style="353" customWidth="1"/>
    <col min="7953" max="8192" width="9.33203125" style="353"/>
    <col min="8193" max="8193" width="2.83203125" style="353" customWidth="1"/>
    <col min="8194" max="8194" width="52.5" style="353" customWidth="1"/>
    <col min="8195" max="8195" width="6.1640625" style="353" customWidth="1"/>
    <col min="8196" max="8196" width="5.5" style="353" customWidth="1"/>
    <col min="8197" max="8197" width="12.5" style="353" customWidth="1"/>
    <col min="8198" max="8198" width="13.33203125" style="353" customWidth="1"/>
    <col min="8199" max="8200" width="12.5" style="353" customWidth="1"/>
    <col min="8201" max="8201" width="20.6640625" style="353" customWidth="1"/>
    <col min="8202" max="8202" width="11.33203125" style="353" customWidth="1"/>
    <col min="8203" max="8203" width="14.83203125" style="353" customWidth="1"/>
    <col min="8204" max="8204" width="12.83203125" style="353" customWidth="1"/>
    <col min="8205" max="8205" width="15.1640625" style="353" customWidth="1"/>
    <col min="8206" max="8207" width="9.33203125" style="353"/>
    <col min="8208" max="8208" width="9" style="353" customWidth="1"/>
    <col min="8209" max="8448" width="9.33203125" style="353"/>
    <col min="8449" max="8449" width="2.83203125" style="353" customWidth="1"/>
    <col min="8450" max="8450" width="52.5" style="353" customWidth="1"/>
    <col min="8451" max="8451" width="6.1640625" style="353" customWidth="1"/>
    <col min="8452" max="8452" width="5.5" style="353" customWidth="1"/>
    <col min="8453" max="8453" width="12.5" style="353" customWidth="1"/>
    <col min="8454" max="8454" width="13.33203125" style="353" customWidth="1"/>
    <col min="8455" max="8456" width="12.5" style="353" customWidth="1"/>
    <col min="8457" max="8457" width="20.6640625" style="353" customWidth="1"/>
    <col min="8458" max="8458" width="11.33203125" style="353" customWidth="1"/>
    <col min="8459" max="8459" width="14.83203125" style="353" customWidth="1"/>
    <col min="8460" max="8460" width="12.83203125" style="353" customWidth="1"/>
    <col min="8461" max="8461" width="15.1640625" style="353" customWidth="1"/>
    <col min="8462" max="8463" width="9.33203125" style="353"/>
    <col min="8464" max="8464" width="9" style="353" customWidth="1"/>
    <col min="8465" max="8704" width="9.33203125" style="353"/>
    <col min="8705" max="8705" width="2.83203125" style="353" customWidth="1"/>
    <col min="8706" max="8706" width="52.5" style="353" customWidth="1"/>
    <col min="8707" max="8707" width="6.1640625" style="353" customWidth="1"/>
    <col min="8708" max="8708" width="5.5" style="353" customWidth="1"/>
    <col min="8709" max="8709" width="12.5" style="353" customWidth="1"/>
    <col min="8710" max="8710" width="13.33203125" style="353" customWidth="1"/>
    <col min="8711" max="8712" width="12.5" style="353" customWidth="1"/>
    <col min="8713" max="8713" width="20.6640625" style="353" customWidth="1"/>
    <col min="8714" max="8714" width="11.33203125" style="353" customWidth="1"/>
    <col min="8715" max="8715" width="14.83203125" style="353" customWidth="1"/>
    <col min="8716" max="8716" width="12.83203125" style="353" customWidth="1"/>
    <col min="8717" max="8717" width="15.1640625" style="353" customWidth="1"/>
    <col min="8718" max="8719" width="9.33203125" style="353"/>
    <col min="8720" max="8720" width="9" style="353" customWidth="1"/>
    <col min="8721" max="8960" width="9.33203125" style="353"/>
    <col min="8961" max="8961" width="2.83203125" style="353" customWidth="1"/>
    <col min="8962" max="8962" width="52.5" style="353" customWidth="1"/>
    <col min="8963" max="8963" width="6.1640625" style="353" customWidth="1"/>
    <col min="8964" max="8964" width="5.5" style="353" customWidth="1"/>
    <col min="8965" max="8965" width="12.5" style="353" customWidth="1"/>
    <col min="8966" max="8966" width="13.33203125" style="353" customWidth="1"/>
    <col min="8967" max="8968" width="12.5" style="353" customWidth="1"/>
    <col min="8969" max="8969" width="20.6640625" style="353" customWidth="1"/>
    <col min="8970" max="8970" width="11.33203125" style="353" customWidth="1"/>
    <col min="8971" max="8971" width="14.83203125" style="353" customWidth="1"/>
    <col min="8972" max="8972" width="12.83203125" style="353" customWidth="1"/>
    <col min="8973" max="8973" width="15.1640625" style="353" customWidth="1"/>
    <col min="8974" max="8975" width="9.33203125" style="353"/>
    <col min="8976" max="8976" width="9" style="353" customWidth="1"/>
    <col min="8977" max="9216" width="9.33203125" style="353"/>
    <col min="9217" max="9217" width="2.83203125" style="353" customWidth="1"/>
    <col min="9218" max="9218" width="52.5" style="353" customWidth="1"/>
    <col min="9219" max="9219" width="6.1640625" style="353" customWidth="1"/>
    <col min="9220" max="9220" width="5.5" style="353" customWidth="1"/>
    <col min="9221" max="9221" width="12.5" style="353" customWidth="1"/>
    <col min="9222" max="9222" width="13.33203125" style="353" customWidth="1"/>
    <col min="9223" max="9224" width="12.5" style="353" customWidth="1"/>
    <col min="9225" max="9225" width="20.6640625" style="353" customWidth="1"/>
    <col min="9226" max="9226" width="11.33203125" style="353" customWidth="1"/>
    <col min="9227" max="9227" width="14.83203125" style="353" customWidth="1"/>
    <col min="9228" max="9228" width="12.83203125" style="353" customWidth="1"/>
    <col min="9229" max="9229" width="15.1640625" style="353" customWidth="1"/>
    <col min="9230" max="9231" width="9.33203125" style="353"/>
    <col min="9232" max="9232" width="9" style="353" customWidth="1"/>
    <col min="9233" max="9472" width="9.33203125" style="353"/>
    <col min="9473" max="9473" width="2.83203125" style="353" customWidth="1"/>
    <col min="9474" max="9474" width="52.5" style="353" customWidth="1"/>
    <col min="9475" max="9475" width="6.1640625" style="353" customWidth="1"/>
    <col min="9476" max="9476" width="5.5" style="353" customWidth="1"/>
    <col min="9477" max="9477" width="12.5" style="353" customWidth="1"/>
    <col min="9478" max="9478" width="13.33203125" style="353" customWidth="1"/>
    <col min="9479" max="9480" width="12.5" style="353" customWidth="1"/>
    <col min="9481" max="9481" width="20.6640625" style="353" customWidth="1"/>
    <col min="9482" max="9482" width="11.33203125" style="353" customWidth="1"/>
    <col min="9483" max="9483" width="14.83203125" style="353" customWidth="1"/>
    <col min="9484" max="9484" width="12.83203125" style="353" customWidth="1"/>
    <col min="9485" max="9485" width="15.1640625" style="353" customWidth="1"/>
    <col min="9486" max="9487" width="9.33203125" style="353"/>
    <col min="9488" max="9488" width="9" style="353" customWidth="1"/>
    <col min="9489" max="9728" width="9.33203125" style="353"/>
    <col min="9729" max="9729" width="2.83203125" style="353" customWidth="1"/>
    <col min="9730" max="9730" width="52.5" style="353" customWidth="1"/>
    <col min="9731" max="9731" width="6.1640625" style="353" customWidth="1"/>
    <col min="9732" max="9732" width="5.5" style="353" customWidth="1"/>
    <col min="9733" max="9733" width="12.5" style="353" customWidth="1"/>
    <col min="9734" max="9734" width="13.33203125" style="353" customWidth="1"/>
    <col min="9735" max="9736" width="12.5" style="353" customWidth="1"/>
    <col min="9737" max="9737" width="20.6640625" style="353" customWidth="1"/>
    <col min="9738" max="9738" width="11.33203125" style="353" customWidth="1"/>
    <col min="9739" max="9739" width="14.83203125" style="353" customWidth="1"/>
    <col min="9740" max="9740" width="12.83203125" style="353" customWidth="1"/>
    <col min="9741" max="9741" width="15.1640625" style="353" customWidth="1"/>
    <col min="9742" max="9743" width="9.33203125" style="353"/>
    <col min="9744" max="9744" width="9" style="353" customWidth="1"/>
    <col min="9745" max="9984" width="9.33203125" style="353"/>
    <col min="9985" max="9985" width="2.83203125" style="353" customWidth="1"/>
    <col min="9986" max="9986" width="52.5" style="353" customWidth="1"/>
    <col min="9987" max="9987" width="6.1640625" style="353" customWidth="1"/>
    <col min="9988" max="9988" width="5.5" style="353" customWidth="1"/>
    <col min="9989" max="9989" width="12.5" style="353" customWidth="1"/>
    <col min="9990" max="9990" width="13.33203125" style="353" customWidth="1"/>
    <col min="9991" max="9992" width="12.5" style="353" customWidth="1"/>
    <col min="9993" max="9993" width="20.6640625" style="353" customWidth="1"/>
    <col min="9994" max="9994" width="11.33203125" style="353" customWidth="1"/>
    <col min="9995" max="9995" width="14.83203125" style="353" customWidth="1"/>
    <col min="9996" max="9996" width="12.83203125" style="353" customWidth="1"/>
    <col min="9997" max="9997" width="15.1640625" style="353" customWidth="1"/>
    <col min="9998" max="9999" width="9.33203125" style="353"/>
    <col min="10000" max="10000" width="9" style="353" customWidth="1"/>
    <col min="10001" max="10240" width="9.33203125" style="353"/>
    <col min="10241" max="10241" width="2.83203125" style="353" customWidth="1"/>
    <col min="10242" max="10242" width="52.5" style="353" customWidth="1"/>
    <col min="10243" max="10243" width="6.1640625" style="353" customWidth="1"/>
    <col min="10244" max="10244" width="5.5" style="353" customWidth="1"/>
    <col min="10245" max="10245" width="12.5" style="353" customWidth="1"/>
    <col min="10246" max="10246" width="13.33203125" style="353" customWidth="1"/>
    <col min="10247" max="10248" width="12.5" style="353" customWidth="1"/>
    <col min="10249" max="10249" width="20.6640625" style="353" customWidth="1"/>
    <col min="10250" max="10250" width="11.33203125" style="353" customWidth="1"/>
    <col min="10251" max="10251" width="14.83203125" style="353" customWidth="1"/>
    <col min="10252" max="10252" width="12.83203125" style="353" customWidth="1"/>
    <col min="10253" max="10253" width="15.1640625" style="353" customWidth="1"/>
    <col min="10254" max="10255" width="9.33203125" style="353"/>
    <col min="10256" max="10256" width="9" style="353" customWidth="1"/>
    <col min="10257" max="10496" width="9.33203125" style="353"/>
    <col min="10497" max="10497" width="2.83203125" style="353" customWidth="1"/>
    <col min="10498" max="10498" width="52.5" style="353" customWidth="1"/>
    <col min="10499" max="10499" width="6.1640625" style="353" customWidth="1"/>
    <col min="10500" max="10500" width="5.5" style="353" customWidth="1"/>
    <col min="10501" max="10501" width="12.5" style="353" customWidth="1"/>
    <col min="10502" max="10502" width="13.33203125" style="353" customWidth="1"/>
    <col min="10503" max="10504" width="12.5" style="353" customWidth="1"/>
    <col min="10505" max="10505" width="20.6640625" style="353" customWidth="1"/>
    <col min="10506" max="10506" width="11.33203125" style="353" customWidth="1"/>
    <col min="10507" max="10507" width="14.83203125" style="353" customWidth="1"/>
    <col min="10508" max="10508" width="12.83203125" style="353" customWidth="1"/>
    <col min="10509" max="10509" width="15.1640625" style="353" customWidth="1"/>
    <col min="10510" max="10511" width="9.33203125" style="353"/>
    <col min="10512" max="10512" width="9" style="353" customWidth="1"/>
    <col min="10513" max="10752" width="9.33203125" style="353"/>
    <col min="10753" max="10753" width="2.83203125" style="353" customWidth="1"/>
    <col min="10754" max="10754" width="52.5" style="353" customWidth="1"/>
    <col min="10755" max="10755" width="6.1640625" style="353" customWidth="1"/>
    <col min="10756" max="10756" width="5.5" style="353" customWidth="1"/>
    <col min="10757" max="10757" width="12.5" style="353" customWidth="1"/>
    <col min="10758" max="10758" width="13.33203125" style="353" customWidth="1"/>
    <col min="10759" max="10760" width="12.5" style="353" customWidth="1"/>
    <col min="10761" max="10761" width="20.6640625" style="353" customWidth="1"/>
    <col min="10762" max="10762" width="11.33203125" style="353" customWidth="1"/>
    <col min="10763" max="10763" width="14.83203125" style="353" customWidth="1"/>
    <col min="10764" max="10764" width="12.83203125" style="353" customWidth="1"/>
    <col min="10765" max="10765" width="15.1640625" style="353" customWidth="1"/>
    <col min="10766" max="10767" width="9.33203125" style="353"/>
    <col min="10768" max="10768" width="9" style="353" customWidth="1"/>
    <col min="10769" max="11008" width="9.33203125" style="353"/>
    <col min="11009" max="11009" width="2.83203125" style="353" customWidth="1"/>
    <col min="11010" max="11010" width="52.5" style="353" customWidth="1"/>
    <col min="11011" max="11011" width="6.1640625" style="353" customWidth="1"/>
    <col min="11012" max="11012" width="5.5" style="353" customWidth="1"/>
    <col min="11013" max="11013" width="12.5" style="353" customWidth="1"/>
    <col min="11014" max="11014" width="13.33203125" style="353" customWidth="1"/>
    <col min="11015" max="11016" width="12.5" style="353" customWidth="1"/>
    <col min="11017" max="11017" width="20.6640625" style="353" customWidth="1"/>
    <col min="11018" max="11018" width="11.33203125" style="353" customWidth="1"/>
    <col min="11019" max="11019" width="14.83203125" style="353" customWidth="1"/>
    <col min="11020" max="11020" width="12.83203125" style="353" customWidth="1"/>
    <col min="11021" max="11021" width="15.1640625" style="353" customWidth="1"/>
    <col min="11022" max="11023" width="9.33203125" style="353"/>
    <col min="11024" max="11024" width="9" style="353" customWidth="1"/>
    <col min="11025" max="11264" width="9.33203125" style="353"/>
    <col min="11265" max="11265" width="2.83203125" style="353" customWidth="1"/>
    <col min="11266" max="11266" width="52.5" style="353" customWidth="1"/>
    <col min="11267" max="11267" width="6.1640625" style="353" customWidth="1"/>
    <col min="11268" max="11268" width="5.5" style="353" customWidth="1"/>
    <col min="11269" max="11269" width="12.5" style="353" customWidth="1"/>
    <col min="11270" max="11270" width="13.33203125" style="353" customWidth="1"/>
    <col min="11271" max="11272" width="12.5" style="353" customWidth="1"/>
    <col min="11273" max="11273" width="20.6640625" style="353" customWidth="1"/>
    <col min="11274" max="11274" width="11.33203125" style="353" customWidth="1"/>
    <col min="11275" max="11275" width="14.83203125" style="353" customWidth="1"/>
    <col min="11276" max="11276" width="12.83203125" style="353" customWidth="1"/>
    <col min="11277" max="11277" width="15.1640625" style="353" customWidth="1"/>
    <col min="11278" max="11279" width="9.33203125" style="353"/>
    <col min="11280" max="11280" width="9" style="353" customWidth="1"/>
    <col min="11281" max="11520" width="9.33203125" style="353"/>
    <col min="11521" max="11521" width="2.83203125" style="353" customWidth="1"/>
    <col min="11522" max="11522" width="52.5" style="353" customWidth="1"/>
    <col min="11523" max="11523" width="6.1640625" style="353" customWidth="1"/>
    <col min="11524" max="11524" width="5.5" style="353" customWidth="1"/>
    <col min="11525" max="11525" width="12.5" style="353" customWidth="1"/>
    <col min="11526" max="11526" width="13.33203125" style="353" customWidth="1"/>
    <col min="11527" max="11528" width="12.5" style="353" customWidth="1"/>
    <col min="11529" max="11529" width="20.6640625" style="353" customWidth="1"/>
    <col min="11530" max="11530" width="11.33203125" style="353" customWidth="1"/>
    <col min="11531" max="11531" width="14.83203125" style="353" customWidth="1"/>
    <col min="11532" max="11532" width="12.83203125" style="353" customWidth="1"/>
    <col min="11533" max="11533" width="15.1640625" style="353" customWidth="1"/>
    <col min="11534" max="11535" width="9.33203125" style="353"/>
    <col min="11536" max="11536" width="9" style="353" customWidth="1"/>
    <col min="11537" max="11776" width="9.33203125" style="353"/>
    <col min="11777" max="11777" width="2.83203125" style="353" customWidth="1"/>
    <col min="11778" max="11778" width="52.5" style="353" customWidth="1"/>
    <col min="11779" max="11779" width="6.1640625" style="353" customWidth="1"/>
    <col min="11780" max="11780" width="5.5" style="353" customWidth="1"/>
    <col min="11781" max="11781" width="12.5" style="353" customWidth="1"/>
    <col min="11782" max="11782" width="13.33203125" style="353" customWidth="1"/>
    <col min="11783" max="11784" width="12.5" style="353" customWidth="1"/>
    <col min="11785" max="11785" width="20.6640625" style="353" customWidth="1"/>
    <col min="11786" max="11786" width="11.33203125" style="353" customWidth="1"/>
    <col min="11787" max="11787" width="14.83203125" style="353" customWidth="1"/>
    <col min="11788" max="11788" width="12.83203125" style="353" customWidth="1"/>
    <col min="11789" max="11789" width="15.1640625" style="353" customWidth="1"/>
    <col min="11790" max="11791" width="9.33203125" style="353"/>
    <col min="11792" max="11792" width="9" style="353" customWidth="1"/>
    <col min="11793" max="12032" width="9.33203125" style="353"/>
    <col min="12033" max="12033" width="2.83203125" style="353" customWidth="1"/>
    <col min="12034" max="12034" width="52.5" style="353" customWidth="1"/>
    <col min="12035" max="12035" width="6.1640625" style="353" customWidth="1"/>
    <col min="12036" max="12036" width="5.5" style="353" customWidth="1"/>
    <col min="12037" max="12037" width="12.5" style="353" customWidth="1"/>
    <col min="12038" max="12038" width="13.33203125" style="353" customWidth="1"/>
    <col min="12039" max="12040" width="12.5" style="353" customWidth="1"/>
    <col min="12041" max="12041" width="20.6640625" style="353" customWidth="1"/>
    <col min="12042" max="12042" width="11.33203125" style="353" customWidth="1"/>
    <col min="12043" max="12043" width="14.83203125" style="353" customWidth="1"/>
    <col min="12044" max="12044" width="12.83203125" style="353" customWidth="1"/>
    <col min="12045" max="12045" width="15.1640625" style="353" customWidth="1"/>
    <col min="12046" max="12047" width="9.33203125" style="353"/>
    <col min="12048" max="12048" width="9" style="353" customWidth="1"/>
    <col min="12049" max="12288" width="9.33203125" style="353"/>
    <col min="12289" max="12289" width="2.83203125" style="353" customWidth="1"/>
    <col min="12290" max="12290" width="52.5" style="353" customWidth="1"/>
    <col min="12291" max="12291" width="6.1640625" style="353" customWidth="1"/>
    <col min="12292" max="12292" width="5.5" style="353" customWidth="1"/>
    <col min="12293" max="12293" width="12.5" style="353" customWidth="1"/>
    <col min="12294" max="12294" width="13.33203125" style="353" customWidth="1"/>
    <col min="12295" max="12296" width="12.5" style="353" customWidth="1"/>
    <col min="12297" max="12297" width="20.6640625" style="353" customWidth="1"/>
    <col min="12298" max="12298" width="11.33203125" style="353" customWidth="1"/>
    <col min="12299" max="12299" width="14.83203125" style="353" customWidth="1"/>
    <col min="12300" max="12300" width="12.83203125" style="353" customWidth="1"/>
    <col min="12301" max="12301" width="15.1640625" style="353" customWidth="1"/>
    <col min="12302" max="12303" width="9.33203125" style="353"/>
    <col min="12304" max="12304" width="9" style="353" customWidth="1"/>
    <col min="12305" max="12544" width="9.33203125" style="353"/>
    <col min="12545" max="12545" width="2.83203125" style="353" customWidth="1"/>
    <col min="12546" max="12546" width="52.5" style="353" customWidth="1"/>
    <col min="12547" max="12547" width="6.1640625" style="353" customWidth="1"/>
    <col min="12548" max="12548" width="5.5" style="353" customWidth="1"/>
    <col min="12549" max="12549" width="12.5" style="353" customWidth="1"/>
    <col min="12550" max="12550" width="13.33203125" style="353" customWidth="1"/>
    <col min="12551" max="12552" width="12.5" style="353" customWidth="1"/>
    <col min="12553" max="12553" width="20.6640625" style="353" customWidth="1"/>
    <col min="12554" max="12554" width="11.33203125" style="353" customWidth="1"/>
    <col min="12555" max="12555" width="14.83203125" style="353" customWidth="1"/>
    <col min="12556" max="12556" width="12.83203125" style="353" customWidth="1"/>
    <col min="12557" max="12557" width="15.1640625" style="353" customWidth="1"/>
    <col min="12558" max="12559" width="9.33203125" style="353"/>
    <col min="12560" max="12560" width="9" style="353" customWidth="1"/>
    <col min="12561" max="12800" width="9.33203125" style="353"/>
    <col min="12801" max="12801" width="2.83203125" style="353" customWidth="1"/>
    <col min="12802" max="12802" width="52.5" style="353" customWidth="1"/>
    <col min="12803" max="12803" width="6.1640625" style="353" customWidth="1"/>
    <col min="12804" max="12804" width="5.5" style="353" customWidth="1"/>
    <col min="12805" max="12805" width="12.5" style="353" customWidth="1"/>
    <col min="12806" max="12806" width="13.33203125" style="353" customWidth="1"/>
    <col min="12807" max="12808" width="12.5" style="353" customWidth="1"/>
    <col min="12809" max="12809" width="20.6640625" style="353" customWidth="1"/>
    <col min="12810" max="12810" width="11.33203125" style="353" customWidth="1"/>
    <col min="12811" max="12811" width="14.83203125" style="353" customWidth="1"/>
    <col min="12812" max="12812" width="12.83203125" style="353" customWidth="1"/>
    <col min="12813" max="12813" width="15.1640625" style="353" customWidth="1"/>
    <col min="12814" max="12815" width="9.33203125" style="353"/>
    <col min="12816" max="12816" width="9" style="353" customWidth="1"/>
    <col min="12817" max="13056" width="9.33203125" style="353"/>
    <col min="13057" max="13057" width="2.83203125" style="353" customWidth="1"/>
    <col min="13058" max="13058" width="52.5" style="353" customWidth="1"/>
    <col min="13059" max="13059" width="6.1640625" style="353" customWidth="1"/>
    <col min="13060" max="13060" width="5.5" style="353" customWidth="1"/>
    <col min="13061" max="13061" width="12.5" style="353" customWidth="1"/>
    <col min="13062" max="13062" width="13.33203125" style="353" customWidth="1"/>
    <col min="13063" max="13064" width="12.5" style="353" customWidth="1"/>
    <col min="13065" max="13065" width="20.6640625" style="353" customWidth="1"/>
    <col min="13066" max="13066" width="11.33203125" style="353" customWidth="1"/>
    <col min="13067" max="13067" width="14.83203125" style="353" customWidth="1"/>
    <col min="13068" max="13068" width="12.83203125" style="353" customWidth="1"/>
    <col min="13069" max="13069" width="15.1640625" style="353" customWidth="1"/>
    <col min="13070" max="13071" width="9.33203125" style="353"/>
    <col min="13072" max="13072" width="9" style="353" customWidth="1"/>
    <col min="13073" max="13312" width="9.33203125" style="353"/>
    <col min="13313" max="13313" width="2.83203125" style="353" customWidth="1"/>
    <col min="13314" max="13314" width="52.5" style="353" customWidth="1"/>
    <col min="13315" max="13315" width="6.1640625" style="353" customWidth="1"/>
    <col min="13316" max="13316" width="5.5" style="353" customWidth="1"/>
    <col min="13317" max="13317" width="12.5" style="353" customWidth="1"/>
    <col min="13318" max="13318" width="13.33203125" style="353" customWidth="1"/>
    <col min="13319" max="13320" width="12.5" style="353" customWidth="1"/>
    <col min="13321" max="13321" width="20.6640625" style="353" customWidth="1"/>
    <col min="13322" max="13322" width="11.33203125" style="353" customWidth="1"/>
    <col min="13323" max="13323" width="14.83203125" style="353" customWidth="1"/>
    <col min="13324" max="13324" width="12.83203125" style="353" customWidth="1"/>
    <col min="13325" max="13325" width="15.1640625" style="353" customWidth="1"/>
    <col min="13326" max="13327" width="9.33203125" style="353"/>
    <col min="13328" max="13328" width="9" style="353" customWidth="1"/>
    <col min="13329" max="13568" width="9.33203125" style="353"/>
    <col min="13569" max="13569" width="2.83203125" style="353" customWidth="1"/>
    <col min="13570" max="13570" width="52.5" style="353" customWidth="1"/>
    <col min="13571" max="13571" width="6.1640625" style="353" customWidth="1"/>
    <col min="13572" max="13572" width="5.5" style="353" customWidth="1"/>
    <col min="13573" max="13573" width="12.5" style="353" customWidth="1"/>
    <col min="13574" max="13574" width="13.33203125" style="353" customWidth="1"/>
    <col min="13575" max="13576" width="12.5" style="353" customWidth="1"/>
    <col min="13577" max="13577" width="20.6640625" style="353" customWidth="1"/>
    <col min="13578" max="13578" width="11.33203125" style="353" customWidth="1"/>
    <col min="13579" max="13579" width="14.83203125" style="353" customWidth="1"/>
    <col min="13580" max="13580" width="12.83203125" style="353" customWidth="1"/>
    <col min="13581" max="13581" width="15.1640625" style="353" customWidth="1"/>
    <col min="13582" max="13583" width="9.33203125" style="353"/>
    <col min="13584" max="13584" width="9" style="353" customWidth="1"/>
    <col min="13585" max="13824" width="9.33203125" style="353"/>
    <col min="13825" max="13825" width="2.83203125" style="353" customWidth="1"/>
    <col min="13826" max="13826" width="52.5" style="353" customWidth="1"/>
    <col min="13827" max="13827" width="6.1640625" style="353" customWidth="1"/>
    <col min="13828" max="13828" width="5.5" style="353" customWidth="1"/>
    <col min="13829" max="13829" width="12.5" style="353" customWidth="1"/>
    <col min="13830" max="13830" width="13.33203125" style="353" customWidth="1"/>
    <col min="13831" max="13832" width="12.5" style="353" customWidth="1"/>
    <col min="13833" max="13833" width="20.6640625" style="353" customWidth="1"/>
    <col min="13834" max="13834" width="11.33203125" style="353" customWidth="1"/>
    <col min="13835" max="13835" width="14.83203125" style="353" customWidth="1"/>
    <col min="13836" max="13836" width="12.83203125" style="353" customWidth="1"/>
    <col min="13837" max="13837" width="15.1640625" style="353" customWidth="1"/>
    <col min="13838" max="13839" width="9.33203125" style="353"/>
    <col min="13840" max="13840" width="9" style="353" customWidth="1"/>
    <col min="13841" max="14080" width="9.33203125" style="353"/>
    <col min="14081" max="14081" width="2.83203125" style="353" customWidth="1"/>
    <col min="14082" max="14082" width="52.5" style="353" customWidth="1"/>
    <col min="14083" max="14083" width="6.1640625" style="353" customWidth="1"/>
    <col min="14084" max="14084" width="5.5" style="353" customWidth="1"/>
    <col min="14085" max="14085" width="12.5" style="353" customWidth="1"/>
    <col min="14086" max="14086" width="13.33203125" style="353" customWidth="1"/>
    <col min="14087" max="14088" width="12.5" style="353" customWidth="1"/>
    <col min="14089" max="14089" width="20.6640625" style="353" customWidth="1"/>
    <col min="14090" max="14090" width="11.33203125" style="353" customWidth="1"/>
    <col min="14091" max="14091" width="14.83203125" style="353" customWidth="1"/>
    <col min="14092" max="14092" width="12.83203125" style="353" customWidth="1"/>
    <col min="14093" max="14093" width="15.1640625" style="353" customWidth="1"/>
    <col min="14094" max="14095" width="9.33203125" style="353"/>
    <col min="14096" max="14096" width="9" style="353" customWidth="1"/>
    <col min="14097" max="14336" width="9.33203125" style="353"/>
    <col min="14337" max="14337" width="2.83203125" style="353" customWidth="1"/>
    <col min="14338" max="14338" width="52.5" style="353" customWidth="1"/>
    <col min="14339" max="14339" width="6.1640625" style="353" customWidth="1"/>
    <col min="14340" max="14340" width="5.5" style="353" customWidth="1"/>
    <col min="14341" max="14341" width="12.5" style="353" customWidth="1"/>
    <col min="14342" max="14342" width="13.33203125" style="353" customWidth="1"/>
    <col min="14343" max="14344" width="12.5" style="353" customWidth="1"/>
    <col min="14345" max="14345" width="20.6640625" style="353" customWidth="1"/>
    <col min="14346" max="14346" width="11.33203125" style="353" customWidth="1"/>
    <col min="14347" max="14347" width="14.83203125" style="353" customWidth="1"/>
    <col min="14348" max="14348" width="12.83203125" style="353" customWidth="1"/>
    <col min="14349" max="14349" width="15.1640625" style="353" customWidth="1"/>
    <col min="14350" max="14351" width="9.33203125" style="353"/>
    <col min="14352" max="14352" width="9" style="353" customWidth="1"/>
    <col min="14353" max="14592" width="9.33203125" style="353"/>
    <col min="14593" max="14593" width="2.83203125" style="353" customWidth="1"/>
    <col min="14594" max="14594" width="52.5" style="353" customWidth="1"/>
    <col min="14595" max="14595" width="6.1640625" style="353" customWidth="1"/>
    <col min="14596" max="14596" width="5.5" style="353" customWidth="1"/>
    <col min="14597" max="14597" width="12.5" style="353" customWidth="1"/>
    <col min="14598" max="14598" width="13.33203125" style="353" customWidth="1"/>
    <col min="14599" max="14600" width="12.5" style="353" customWidth="1"/>
    <col min="14601" max="14601" width="20.6640625" style="353" customWidth="1"/>
    <col min="14602" max="14602" width="11.33203125" style="353" customWidth="1"/>
    <col min="14603" max="14603" width="14.83203125" style="353" customWidth="1"/>
    <col min="14604" max="14604" width="12.83203125" style="353" customWidth="1"/>
    <col min="14605" max="14605" width="15.1640625" style="353" customWidth="1"/>
    <col min="14606" max="14607" width="9.33203125" style="353"/>
    <col min="14608" max="14608" width="9" style="353" customWidth="1"/>
    <col min="14609" max="14848" width="9.33203125" style="353"/>
    <col min="14849" max="14849" width="2.83203125" style="353" customWidth="1"/>
    <col min="14850" max="14850" width="52.5" style="353" customWidth="1"/>
    <col min="14851" max="14851" width="6.1640625" style="353" customWidth="1"/>
    <col min="14852" max="14852" width="5.5" style="353" customWidth="1"/>
    <col min="14853" max="14853" width="12.5" style="353" customWidth="1"/>
    <col min="14854" max="14854" width="13.33203125" style="353" customWidth="1"/>
    <col min="14855" max="14856" width="12.5" style="353" customWidth="1"/>
    <col min="14857" max="14857" width="20.6640625" style="353" customWidth="1"/>
    <col min="14858" max="14858" width="11.33203125" style="353" customWidth="1"/>
    <col min="14859" max="14859" width="14.83203125" style="353" customWidth="1"/>
    <col min="14860" max="14860" width="12.83203125" style="353" customWidth="1"/>
    <col min="14861" max="14861" width="15.1640625" style="353" customWidth="1"/>
    <col min="14862" max="14863" width="9.33203125" style="353"/>
    <col min="14864" max="14864" width="9" style="353" customWidth="1"/>
    <col min="14865" max="15104" width="9.33203125" style="353"/>
    <col min="15105" max="15105" width="2.83203125" style="353" customWidth="1"/>
    <col min="15106" max="15106" width="52.5" style="353" customWidth="1"/>
    <col min="15107" max="15107" width="6.1640625" style="353" customWidth="1"/>
    <col min="15108" max="15108" width="5.5" style="353" customWidth="1"/>
    <col min="15109" max="15109" width="12.5" style="353" customWidth="1"/>
    <col min="15110" max="15110" width="13.33203125" style="353" customWidth="1"/>
    <col min="15111" max="15112" width="12.5" style="353" customWidth="1"/>
    <col min="15113" max="15113" width="20.6640625" style="353" customWidth="1"/>
    <col min="15114" max="15114" width="11.33203125" style="353" customWidth="1"/>
    <col min="15115" max="15115" width="14.83203125" style="353" customWidth="1"/>
    <col min="15116" max="15116" width="12.83203125" style="353" customWidth="1"/>
    <col min="15117" max="15117" width="15.1640625" style="353" customWidth="1"/>
    <col min="15118" max="15119" width="9.33203125" style="353"/>
    <col min="15120" max="15120" width="9" style="353" customWidth="1"/>
    <col min="15121" max="15360" width="9.33203125" style="353"/>
    <col min="15361" max="15361" width="2.83203125" style="353" customWidth="1"/>
    <col min="15362" max="15362" width="52.5" style="353" customWidth="1"/>
    <col min="15363" max="15363" width="6.1640625" style="353" customWidth="1"/>
    <col min="15364" max="15364" width="5.5" style="353" customWidth="1"/>
    <col min="15365" max="15365" width="12.5" style="353" customWidth="1"/>
    <col min="15366" max="15366" width="13.33203125" style="353" customWidth="1"/>
    <col min="15367" max="15368" width="12.5" style="353" customWidth="1"/>
    <col min="15369" max="15369" width="20.6640625" style="353" customWidth="1"/>
    <col min="15370" max="15370" width="11.33203125" style="353" customWidth="1"/>
    <col min="15371" max="15371" width="14.83203125" style="353" customWidth="1"/>
    <col min="15372" max="15372" width="12.83203125" style="353" customWidth="1"/>
    <col min="15373" max="15373" width="15.1640625" style="353" customWidth="1"/>
    <col min="15374" max="15375" width="9.33203125" style="353"/>
    <col min="15376" max="15376" width="9" style="353" customWidth="1"/>
    <col min="15377" max="15616" width="9.33203125" style="353"/>
    <col min="15617" max="15617" width="2.83203125" style="353" customWidth="1"/>
    <col min="15618" max="15618" width="52.5" style="353" customWidth="1"/>
    <col min="15619" max="15619" width="6.1640625" style="353" customWidth="1"/>
    <col min="15620" max="15620" width="5.5" style="353" customWidth="1"/>
    <col min="15621" max="15621" width="12.5" style="353" customWidth="1"/>
    <col min="15622" max="15622" width="13.33203125" style="353" customWidth="1"/>
    <col min="15623" max="15624" width="12.5" style="353" customWidth="1"/>
    <col min="15625" max="15625" width="20.6640625" style="353" customWidth="1"/>
    <col min="15626" max="15626" width="11.33203125" style="353" customWidth="1"/>
    <col min="15627" max="15627" width="14.83203125" style="353" customWidth="1"/>
    <col min="15628" max="15628" width="12.83203125" style="353" customWidth="1"/>
    <col min="15629" max="15629" width="15.1640625" style="353" customWidth="1"/>
    <col min="15630" max="15631" width="9.33203125" style="353"/>
    <col min="15632" max="15632" width="9" style="353" customWidth="1"/>
    <col min="15633" max="15872" width="9.33203125" style="353"/>
    <col min="15873" max="15873" width="2.83203125" style="353" customWidth="1"/>
    <col min="15874" max="15874" width="52.5" style="353" customWidth="1"/>
    <col min="15875" max="15875" width="6.1640625" style="353" customWidth="1"/>
    <col min="15876" max="15876" width="5.5" style="353" customWidth="1"/>
    <col min="15877" max="15877" width="12.5" style="353" customWidth="1"/>
    <col min="15878" max="15878" width="13.33203125" style="353" customWidth="1"/>
    <col min="15879" max="15880" width="12.5" style="353" customWidth="1"/>
    <col min="15881" max="15881" width="20.6640625" style="353" customWidth="1"/>
    <col min="15882" max="15882" width="11.33203125" style="353" customWidth="1"/>
    <col min="15883" max="15883" width="14.83203125" style="353" customWidth="1"/>
    <col min="15884" max="15884" width="12.83203125" style="353" customWidth="1"/>
    <col min="15885" max="15885" width="15.1640625" style="353" customWidth="1"/>
    <col min="15886" max="15887" width="9.33203125" style="353"/>
    <col min="15888" max="15888" width="9" style="353" customWidth="1"/>
    <col min="15889" max="16128" width="9.33203125" style="353"/>
    <col min="16129" max="16129" width="2.83203125" style="353" customWidth="1"/>
    <col min="16130" max="16130" width="52.5" style="353" customWidth="1"/>
    <col min="16131" max="16131" width="6.1640625" style="353" customWidth="1"/>
    <col min="16132" max="16132" width="5.5" style="353" customWidth="1"/>
    <col min="16133" max="16133" width="12.5" style="353" customWidth="1"/>
    <col min="16134" max="16134" width="13.33203125" style="353" customWidth="1"/>
    <col min="16135" max="16136" width="12.5" style="353" customWidth="1"/>
    <col min="16137" max="16137" width="20.6640625" style="353" customWidth="1"/>
    <col min="16138" max="16138" width="11.33203125" style="353" customWidth="1"/>
    <col min="16139" max="16139" width="14.83203125" style="353" customWidth="1"/>
    <col min="16140" max="16140" width="12.83203125" style="353" customWidth="1"/>
    <col min="16141" max="16141" width="15.1640625" style="353" customWidth="1"/>
    <col min="16142" max="16143" width="9.33203125" style="353"/>
    <col min="16144" max="16144" width="9" style="353" customWidth="1"/>
    <col min="16145" max="16384" width="9.33203125" style="353"/>
  </cols>
  <sheetData>
    <row r="1" spans="1:9" ht="15.75">
      <c r="A1" s="342" t="s">
        <v>1156</v>
      </c>
      <c r="B1" s="343"/>
      <c r="C1" s="343"/>
      <c r="D1" s="343"/>
      <c r="E1" s="343"/>
      <c r="F1" s="343"/>
      <c r="G1" s="343"/>
      <c r="H1" s="343"/>
      <c r="I1" s="344"/>
    </row>
    <row r="2" spans="1:9" ht="15.75">
      <c r="A2" s="346" t="s">
        <v>1157</v>
      </c>
      <c r="B2" s="347"/>
      <c r="C2" s="347"/>
      <c r="D2" s="347"/>
      <c r="E2" s="347"/>
      <c r="F2" s="347"/>
      <c r="G2" s="347"/>
      <c r="H2" s="347"/>
      <c r="I2" s="348"/>
    </row>
    <row r="3" spans="1:9" ht="15">
      <c r="A3" s="349" t="s">
        <v>1158</v>
      </c>
      <c r="B3" s="350"/>
      <c r="C3" s="350"/>
      <c r="D3" s="350"/>
      <c r="E3" s="350"/>
      <c r="F3" s="350"/>
      <c r="G3" s="350"/>
      <c r="H3" s="350"/>
      <c r="I3" s="351"/>
    </row>
    <row r="4" spans="1:9" ht="15">
      <c r="A4" s="349" t="s">
        <v>1197</v>
      </c>
      <c r="B4" s="350"/>
      <c r="C4" s="350"/>
      <c r="D4" s="350"/>
      <c r="E4" s="350"/>
      <c r="F4" s="350"/>
      <c r="G4" s="350"/>
      <c r="H4" s="350"/>
      <c r="I4" s="351"/>
    </row>
    <row r="5" spans="1:9">
      <c r="A5" s="352"/>
      <c r="C5" s="353"/>
      <c r="D5" s="354"/>
      <c r="E5" s="353"/>
      <c r="F5" s="353"/>
      <c r="G5" s="353"/>
      <c r="H5" s="353"/>
      <c r="I5" s="355" t="s">
        <v>1160</v>
      </c>
    </row>
    <row r="6" spans="1:9">
      <c r="A6" s="356"/>
      <c r="B6" s="353" t="s">
        <v>1161</v>
      </c>
      <c r="C6" s="353" t="s">
        <v>1162</v>
      </c>
      <c r="D6" s="353"/>
      <c r="E6" s="353"/>
      <c r="F6" s="357"/>
      <c r="G6" s="358"/>
      <c r="H6" s="358"/>
      <c r="I6" s="359"/>
    </row>
    <row r="7" spans="1:9">
      <c r="A7" s="356"/>
      <c r="B7" s="353" t="s">
        <v>1163</v>
      </c>
      <c r="C7" s="353" t="s">
        <v>1164</v>
      </c>
      <c r="D7" s="353"/>
      <c r="E7" s="353"/>
      <c r="F7" s="357"/>
      <c r="G7" s="353"/>
      <c r="H7" s="353"/>
      <c r="I7" s="359"/>
    </row>
    <row r="8" spans="1:9">
      <c r="A8" s="356"/>
      <c r="B8" s="353" t="s">
        <v>1165</v>
      </c>
      <c r="C8" s="353" t="s">
        <v>1166</v>
      </c>
      <c r="D8" s="353"/>
      <c r="E8" s="353"/>
      <c r="F8" s="357"/>
      <c r="G8" s="353"/>
      <c r="H8" s="353"/>
      <c r="I8" s="359"/>
    </row>
    <row r="9" spans="1:9">
      <c r="A9" s="356"/>
      <c r="C9" s="360" t="s">
        <v>1167</v>
      </c>
      <c r="D9" s="353"/>
      <c r="E9" s="353"/>
      <c r="F9" s="357"/>
      <c r="G9" s="361" t="s">
        <v>1168</v>
      </c>
      <c r="H9" s="353"/>
      <c r="I9" s="359"/>
    </row>
    <row r="10" spans="1:9">
      <c r="A10" s="356"/>
      <c r="B10" s="357" t="s">
        <v>1169</v>
      </c>
      <c r="C10" s="362">
        <v>43865</v>
      </c>
      <c r="D10" s="362"/>
      <c r="E10" s="362"/>
      <c r="F10" s="357"/>
      <c r="G10" s="353"/>
      <c r="H10" s="353"/>
      <c r="I10" s="359"/>
    </row>
    <row r="11" spans="1:9">
      <c r="A11" s="356"/>
      <c r="B11" s="357" t="s">
        <v>1170</v>
      </c>
      <c r="C11" s="353" t="s">
        <v>1171</v>
      </c>
      <c r="D11" s="353"/>
      <c r="E11" s="353"/>
      <c r="F11" s="357"/>
      <c r="G11" s="353"/>
      <c r="H11" s="353"/>
      <c r="I11" s="359"/>
    </row>
    <row r="12" spans="1:9">
      <c r="A12" s="352"/>
      <c r="B12" s="363"/>
      <c r="C12" s="363"/>
      <c r="D12" s="363"/>
      <c r="E12" s="363"/>
      <c r="F12" s="363"/>
      <c r="G12" s="363"/>
      <c r="H12" s="363"/>
      <c r="I12" s="364"/>
    </row>
    <row r="13" spans="1:9">
      <c r="A13" s="352"/>
      <c r="B13" s="365" t="s">
        <v>1172</v>
      </c>
      <c r="C13" s="365"/>
      <c r="D13" s="365"/>
      <c r="E13" s="365"/>
      <c r="F13" s="365"/>
      <c r="G13" s="365"/>
      <c r="H13" s="365"/>
      <c r="I13" s="366"/>
    </row>
    <row r="14" spans="1:9">
      <c r="A14" s="352"/>
      <c r="B14" s="365" t="s">
        <v>1173</v>
      </c>
      <c r="C14" s="365"/>
      <c r="D14" s="365"/>
      <c r="E14" s="365"/>
      <c r="F14" s="365"/>
      <c r="G14" s="365"/>
      <c r="H14" s="365"/>
      <c r="I14" s="366"/>
    </row>
    <row r="15" spans="1:9" ht="13.5" thickBot="1">
      <c r="A15" s="367"/>
      <c r="B15" s="368" t="s">
        <v>1174</v>
      </c>
      <c r="C15" s="368"/>
      <c r="D15" s="368"/>
      <c r="E15" s="368"/>
      <c r="F15" s="368"/>
      <c r="G15" s="368"/>
      <c r="H15" s="368"/>
      <c r="I15" s="369"/>
    </row>
    <row r="16" spans="1:9" ht="13.5" thickBot="1">
      <c r="A16" s="370"/>
      <c r="B16" s="371"/>
      <c r="C16" s="371"/>
      <c r="D16" s="371"/>
      <c r="E16" s="371"/>
      <c r="F16" s="371"/>
      <c r="G16" s="371"/>
      <c r="H16" s="371"/>
      <c r="I16" s="371"/>
    </row>
    <row r="17" spans="1:9" ht="13.5" thickBot="1">
      <c r="A17" s="372" t="s">
        <v>1101</v>
      </c>
      <c r="B17" s="373"/>
      <c r="C17" s="374"/>
      <c r="D17" s="375"/>
      <c r="E17" s="376"/>
      <c r="F17" s="376"/>
      <c r="G17" s="376"/>
      <c r="H17" s="376"/>
      <c r="I17" s="376"/>
    </row>
    <row r="18" spans="1:9">
      <c r="A18" s="377"/>
      <c r="B18" s="378"/>
      <c r="C18" s="379"/>
      <c r="D18" s="380"/>
      <c r="E18" s="381"/>
      <c r="F18" s="381"/>
      <c r="G18" s="381"/>
      <c r="H18" s="381"/>
      <c r="I18" s="381"/>
    </row>
    <row r="19" spans="1:9">
      <c r="A19" s="415" t="s">
        <v>1198</v>
      </c>
      <c r="B19" s="416"/>
      <c r="C19" s="417"/>
      <c r="D19" s="418"/>
      <c r="E19" s="419"/>
      <c r="F19" s="419"/>
      <c r="G19" s="419"/>
      <c r="H19" s="419"/>
      <c r="I19" s="420"/>
    </row>
    <row r="20" spans="1:9">
      <c r="A20" s="382"/>
      <c r="B20" s="421" t="s">
        <v>1199</v>
      </c>
      <c r="C20" s="379"/>
      <c r="D20" s="380"/>
      <c r="E20" s="394"/>
      <c r="F20" s="394"/>
      <c r="G20" s="394"/>
      <c r="H20" s="394"/>
      <c r="I20" s="394"/>
    </row>
    <row r="21" spans="1:9">
      <c r="A21" s="382"/>
      <c r="B21" s="388" t="s">
        <v>1200</v>
      </c>
      <c r="C21" s="395">
        <v>4</v>
      </c>
      <c r="D21" s="393" t="s">
        <v>1181</v>
      </c>
      <c r="E21" s="389"/>
      <c r="F21" s="390">
        <f>C21*E21</f>
        <v>0</v>
      </c>
      <c r="G21" s="389"/>
      <c r="H21" s="391">
        <f>C21*G21</f>
        <v>0</v>
      </c>
      <c r="I21" s="390">
        <f>F21+H21</f>
        <v>0</v>
      </c>
    </row>
    <row r="22" spans="1:9">
      <c r="A22" s="382"/>
      <c r="B22" s="392"/>
      <c r="C22" s="379"/>
      <c r="D22" s="380"/>
      <c r="E22" s="387"/>
      <c r="F22" s="387"/>
      <c r="G22" s="387"/>
      <c r="H22" s="387"/>
      <c r="I22" s="387"/>
    </row>
    <row r="23" spans="1:9">
      <c r="A23" s="382"/>
      <c r="B23" s="421" t="s">
        <v>1201</v>
      </c>
      <c r="C23" s="379"/>
      <c r="D23" s="380"/>
      <c r="E23" s="422"/>
      <c r="F23" s="422"/>
      <c r="G23" s="422"/>
      <c r="H23" s="422"/>
      <c r="I23" s="381"/>
    </row>
    <row r="24" spans="1:9">
      <c r="A24" s="382"/>
      <c r="B24" s="392" t="s">
        <v>1202</v>
      </c>
      <c r="C24" s="379">
        <v>4</v>
      </c>
      <c r="D24" s="380" t="s">
        <v>1181</v>
      </c>
      <c r="E24" s="389"/>
      <c r="F24" s="394">
        <f>C24*E24</f>
        <v>0</v>
      </c>
      <c r="G24" s="389"/>
      <c r="H24" s="387">
        <f>C24*G24</f>
        <v>0</v>
      </c>
      <c r="I24" s="394">
        <f>F24+H24</f>
        <v>0</v>
      </c>
    </row>
    <row r="25" spans="1:9">
      <c r="A25" s="382"/>
      <c r="B25" s="423"/>
      <c r="C25" s="379"/>
      <c r="D25" s="380"/>
      <c r="E25" s="394"/>
      <c r="F25" s="422"/>
      <c r="G25" s="422"/>
      <c r="H25" s="422"/>
      <c r="I25" s="381"/>
    </row>
    <row r="26" spans="1:9">
      <c r="A26" s="382"/>
      <c r="B26" s="421" t="s">
        <v>1203</v>
      </c>
      <c r="C26" s="379"/>
      <c r="D26" s="380"/>
      <c r="E26" s="394"/>
      <c r="F26" s="422"/>
      <c r="G26" s="422"/>
      <c r="H26" s="422"/>
      <c r="I26" s="381"/>
    </row>
    <row r="27" spans="1:9">
      <c r="A27" s="382"/>
      <c r="B27" s="392" t="s">
        <v>1204</v>
      </c>
      <c r="C27" s="379">
        <v>4</v>
      </c>
      <c r="D27" s="380" t="s">
        <v>1181</v>
      </c>
      <c r="E27" s="389"/>
      <c r="F27" s="394">
        <f>C27*E27</f>
        <v>0</v>
      </c>
      <c r="G27" s="389"/>
      <c r="H27" s="387">
        <f>C27*G27</f>
        <v>0</v>
      </c>
      <c r="I27" s="394">
        <f>F27+H27</f>
        <v>0</v>
      </c>
    </row>
    <row r="28" spans="1:9">
      <c r="A28" s="377"/>
      <c r="B28" s="378"/>
      <c r="C28" s="379"/>
      <c r="D28" s="380"/>
      <c r="E28" s="381"/>
      <c r="F28" s="381"/>
      <c r="G28" s="381"/>
      <c r="H28" s="381"/>
      <c r="I28" s="381"/>
    </row>
    <row r="29" spans="1:9" ht="24">
      <c r="A29" s="377"/>
      <c r="B29" s="392" t="s">
        <v>1205</v>
      </c>
      <c r="C29" s="379">
        <v>12</v>
      </c>
      <c r="D29" s="380" t="s">
        <v>1206</v>
      </c>
      <c r="E29" s="389"/>
      <c r="F29" s="394">
        <f>C29*E29</f>
        <v>0</v>
      </c>
      <c r="G29" s="394"/>
      <c r="H29" s="394"/>
      <c r="I29" s="394">
        <f>F29+H29</f>
        <v>0</v>
      </c>
    </row>
    <row r="30" spans="1:9">
      <c r="A30" s="377"/>
      <c r="B30" s="392" t="s">
        <v>1207</v>
      </c>
      <c r="C30" s="379">
        <v>2</v>
      </c>
      <c r="D30" s="380" t="s">
        <v>1208</v>
      </c>
      <c r="E30" s="389"/>
      <c r="F30" s="394">
        <f>C30*E30</f>
        <v>0</v>
      </c>
      <c r="G30" s="394"/>
      <c r="H30" s="394"/>
      <c r="I30" s="394">
        <f>F30+H30</f>
        <v>0</v>
      </c>
    </row>
    <row r="31" spans="1:9">
      <c r="A31" s="377"/>
      <c r="B31" s="424"/>
      <c r="C31" s="379"/>
      <c r="D31" s="380"/>
      <c r="E31" s="394"/>
      <c r="F31" s="394"/>
      <c r="G31" s="394"/>
      <c r="H31" s="394"/>
      <c r="I31" s="394"/>
    </row>
    <row r="32" spans="1:9" ht="24">
      <c r="A32" s="377"/>
      <c r="B32" s="424" t="s">
        <v>1209</v>
      </c>
      <c r="C32" s="379">
        <v>6</v>
      </c>
      <c r="D32" s="380" t="s">
        <v>1206</v>
      </c>
      <c r="E32" s="389"/>
      <c r="F32" s="394">
        <f>C32*E32</f>
        <v>0</v>
      </c>
      <c r="G32" s="394"/>
      <c r="H32" s="394"/>
      <c r="I32" s="394">
        <f>F32+H32</f>
        <v>0</v>
      </c>
    </row>
    <row r="33" spans="1:13">
      <c r="A33" s="377"/>
      <c r="B33" s="378"/>
      <c r="C33" s="379"/>
      <c r="D33" s="380"/>
      <c r="E33" s="381"/>
      <c r="F33" s="381"/>
      <c r="G33" s="381"/>
      <c r="H33" s="381"/>
      <c r="I33" s="381"/>
    </row>
    <row r="34" spans="1:13">
      <c r="A34" s="415" t="s">
        <v>1210</v>
      </c>
      <c r="B34" s="416"/>
      <c r="C34" s="417"/>
      <c r="D34" s="418"/>
      <c r="E34" s="419"/>
      <c r="F34" s="419"/>
      <c r="G34" s="419"/>
      <c r="H34" s="419"/>
      <c r="I34" s="420"/>
    </row>
    <row r="35" spans="1:13">
      <c r="A35" s="425"/>
      <c r="B35" s="426" t="s">
        <v>1211</v>
      </c>
      <c r="C35" s="427" t="s">
        <v>1212</v>
      </c>
      <c r="D35" s="428" t="s">
        <v>133</v>
      </c>
      <c r="E35" s="429" t="s">
        <v>1213</v>
      </c>
      <c r="F35" s="430" t="s">
        <v>1214</v>
      </c>
      <c r="G35" s="429" t="s">
        <v>1215</v>
      </c>
      <c r="H35" s="430" t="s">
        <v>1216</v>
      </c>
      <c r="I35" s="431" t="s">
        <v>1217</v>
      </c>
    </row>
    <row r="36" spans="1:13">
      <c r="A36" s="382"/>
      <c r="B36" s="423" t="s">
        <v>1218</v>
      </c>
      <c r="C36" s="379"/>
      <c r="D36" s="380"/>
      <c r="E36" s="394"/>
      <c r="F36" s="394"/>
      <c r="G36" s="394"/>
      <c r="H36" s="394"/>
      <c r="I36" s="394"/>
    </row>
    <row r="37" spans="1:13">
      <c r="A37" s="382"/>
      <c r="B37" s="392" t="s">
        <v>1219</v>
      </c>
      <c r="C37" s="379">
        <v>112</v>
      </c>
      <c r="D37" s="380" t="s">
        <v>270</v>
      </c>
      <c r="E37" s="389"/>
      <c r="F37" s="394">
        <f>C37*E37</f>
        <v>0</v>
      </c>
      <c r="G37" s="389"/>
      <c r="H37" s="394">
        <f>C37*G37</f>
        <v>0</v>
      </c>
      <c r="I37" s="394">
        <f>F37+H37</f>
        <v>0</v>
      </c>
    </row>
    <row r="38" spans="1:13">
      <c r="A38" s="382"/>
      <c r="B38" s="392" t="s">
        <v>1220</v>
      </c>
      <c r="C38" s="379">
        <v>157</v>
      </c>
      <c r="D38" s="380" t="s">
        <v>270</v>
      </c>
      <c r="E38" s="389"/>
      <c r="F38" s="394">
        <f>C38*E38</f>
        <v>0</v>
      </c>
      <c r="G38" s="389"/>
      <c r="H38" s="394">
        <f>C38*G38</f>
        <v>0</v>
      </c>
      <c r="I38" s="394">
        <f>F38+H38</f>
        <v>0</v>
      </c>
    </row>
    <row r="39" spans="1:13">
      <c r="A39" s="382"/>
      <c r="B39" s="392" t="s">
        <v>1221</v>
      </c>
      <c r="C39" s="379">
        <v>16</v>
      </c>
      <c r="D39" s="380" t="s">
        <v>270</v>
      </c>
      <c r="E39" s="389"/>
      <c r="F39" s="394">
        <f>C39*E39</f>
        <v>0</v>
      </c>
      <c r="G39" s="389"/>
      <c r="H39" s="394">
        <f>C39*G39</f>
        <v>0</v>
      </c>
      <c r="I39" s="394">
        <f>F39+H39</f>
        <v>0</v>
      </c>
    </row>
    <row r="40" spans="1:13">
      <c r="A40" s="382"/>
      <c r="B40" s="392" t="s">
        <v>1222</v>
      </c>
      <c r="C40" s="379">
        <v>20</v>
      </c>
      <c r="D40" s="380" t="s">
        <v>270</v>
      </c>
      <c r="E40" s="389"/>
      <c r="F40" s="394">
        <f>C40*E40</f>
        <v>0</v>
      </c>
      <c r="G40" s="389"/>
      <c r="H40" s="394">
        <f>C40*G40</f>
        <v>0</v>
      </c>
      <c r="I40" s="394">
        <f>F40+H40</f>
        <v>0</v>
      </c>
    </row>
    <row r="41" spans="1:13">
      <c r="A41" s="382"/>
      <c r="B41" s="392" t="s">
        <v>1223</v>
      </c>
      <c r="C41" s="379">
        <v>88</v>
      </c>
      <c r="D41" s="380" t="s">
        <v>270</v>
      </c>
      <c r="E41" s="389"/>
      <c r="F41" s="394">
        <f>C41*E41</f>
        <v>0</v>
      </c>
      <c r="G41" s="389"/>
      <c r="H41" s="394">
        <f>C41*G41</f>
        <v>0</v>
      </c>
      <c r="I41" s="394">
        <f>F41+H41</f>
        <v>0</v>
      </c>
    </row>
    <row r="42" spans="1:13">
      <c r="A42" s="382"/>
      <c r="B42" s="392"/>
      <c r="C42" s="379"/>
      <c r="D42" s="380"/>
      <c r="E42" s="394"/>
      <c r="F42" s="394"/>
      <c r="G42" s="394"/>
      <c r="H42" s="394"/>
      <c r="I42" s="394"/>
    </row>
    <row r="43" spans="1:13">
      <c r="A43" s="382"/>
      <c r="B43" s="424" t="s">
        <v>1224</v>
      </c>
      <c r="C43" s="379">
        <v>1</v>
      </c>
      <c r="D43" s="380" t="s">
        <v>1208</v>
      </c>
      <c r="E43" s="394"/>
      <c r="F43" s="394">
        <f>C43*E43</f>
        <v>0</v>
      </c>
      <c r="G43" s="394"/>
      <c r="H43" s="394"/>
      <c r="I43" s="394">
        <f>F43+H43</f>
        <v>0</v>
      </c>
    </row>
    <row r="44" spans="1:13">
      <c r="A44" s="379"/>
      <c r="B44" s="424"/>
      <c r="C44" s="379"/>
      <c r="D44" s="380"/>
      <c r="E44" s="394"/>
      <c r="F44" s="394"/>
      <c r="G44" s="394"/>
      <c r="H44" s="394"/>
      <c r="I44" s="394"/>
      <c r="J44" s="432"/>
      <c r="K44" s="433"/>
      <c r="L44" s="433"/>
      <c r="M44" s="433"/>
    </row>
    <row r="45" spans="1:13">
      <c r="A45" s="415" t="s">
        <v>1225</v>
      </c>
      <c r="B45" s="416"/>
      <c r="C45" s="417"/>
      <c r="D45" s="418"/>
      <c r="E45" s="419"/>
      <c r="F45" s="419"/>
      <c r="G45" s="419"/>
      <c r="H45" s="419"/>
      <c r="I45" s="420"/>
      <c r="L45" s="434"/>
      <c r="M45" s="379"/>
    </row>
    <row r="46" spans="1:13">
      <c r="A46" s="379"/>
      <c r="B46" s="421" t="s">
        <v>1226</v>
      </c>
      <c r="C46" s="435"/>
      <c r="D46" s="380"/>
      <c r="E46" s="394"/>
      <c r="F46" s="394"/>
      <c r="G46" s="394"/>
      <c r="H46" s="394"/>
      <c r="I46" s="394"/>
      <c r="J46" s="432"/>
      <c r="K46" s="433"/>
      <c r="L46" s="433"/>
      <c r="M46" s="433"/>
    </row>
    <row r="47" spans="1:13">
      <c r="A47" s="379"/>
      <c r="B47" s="424" t="s">
        <v>1227</v>
      </c>
      <c r="C47" s="379">
        <v>40</v>
      </c>
      <c r="D47" s="380" t="s">
        <v>270</v>
      </c>
      <c r="E47" s="389"/>
      <c r="F47" s="394">
        <f>C47*E47</f>
        <v>0</v>
      </c>
      <c r="G47" s="389"/>
      <c r="H47" s="394">
        <f>C47*G47</f>
        <v>0</v>
      </c>
      <c r="I47" s="394">
        <f>F47+H47</f>
        <v>0</v>
      </c>
      <c r="J47" s="432"/>
      <c r="K47" s="433"/>
      <c r="L47" s="433"/>
      <c r="M47" s="433"/>
    </row>
    <row r="48" spans="1:13">
      <c r="A48" s="379"/>
      <c r="B48" s="424" t="s">
        <v>1228</v>
      </c>
      <c r="C48" s="379">
        <v>80</v>
      </c>
      <c r="D48" s="380" t="s">
        <v>270</v>
      </c>
      <c r="E48" s="389"/>
      <c r="F48" s="394">
        <f>C48*E48</f>
        <v>0</v>
      </c>
      <c r="G48" s="389"/>
      <c r="H48" s="394">
        <f>C48*G48</f>
        <v>0</v>
      </c>
      <c r="I48" s="394">
        <f>F48+H48</f>
        <v>0</v>
      </c>
      <c r="J48" s="432"/>
      <c r="K48" s="433"/>
      <c r="L48" s="433"/>
      <c r="M48" s="433"/>
    </row>
    <row r="49" spans="1:16">
      <c r="A49" s="379"/>
      <c r="B49" s="424" t="s">
        <v>1229</v>
      </c>
      <c r="C49" s="379">
        <v>25</v>
      </c>
      <c r="D49" s="380" t="s">
        <v>270</v>
      </c>
      <c r="E49" s="389"/>
      <c r="F49" s="394">
        <f>C49*E49</f>
        <v>0</v>
      </c>
      <c r="G49" s="389"/>
      <c r="H49" s="394">
        <f>C49*G49</f>
        <v>0</v>
      </c>
      <c r="I49" s="394">
        <f>F49+H49</f>
        <v>0</v>
      </c>
      <c r="J49" s="432"/>
      <c r="K49" s="433"/>
      <c r="L49" s="433"/>
      <c r="M49" s="433"/>
    </row>
    <row r="50" spans="1:16">
      <c r="A50" s="379"/>
      <c r="B50" s="424" t="s">
        <v>1230</v>
      </c>
      <c r="C50" s="379">
        <v>5</v>
      </c>
      <c r="D50" s="380" t="s">
        <v>270</v>
      </c>
      <c r="E50" s="389"/>
      <c r="F50" s="394">
        <f>C50*E50</f>
        <v>0</v>
      </c>
      <c r="G50" s="389"/>
      <c r="H50" s="394">
        <f>C50*G50</f>
        <v>0</v>
      </c>
      <c r="I50" s="394">
        <f>F50+H50</f>
        <v>0</v>
      </c>
      <c r="J50" s="432"/>
      <c r="K50" s="433"/>
      <c r="L50" s="433"/>
      <c r="M50" s="433"/>
    </row>
    <row r="51" spans="1:16">
      <c r="A51" s="379"/>
      <c r="B51" s="424"/>
      <c r="C51" s="379"/>
      <c r="D51" s="380"/>
      <c r="E51" s="394"/>
      <c r="F51" s="394"/>
      <c r="G51" s="394"/>
      <c r="H51" s="394"/>
      <c r="I51" s="394"/>
      <c r="J51" s="432"/>
      <c r="K51" s="433"/>
      <c r="L51" s="433"/>
      <c r="M51" s="433"/>
    </row>
    <row r="52" spans="1:16">
      <c r="A52" s="379"/>
      <c r="B52" s="421" t="s">
        <v>1231</v>
      </c>
      <c r="C52" s="379"/>
      <c r="D52" s="380"/>
      <c r="E52" s="394"/>
      <c r="F52" s="394"/>
      <c r="G52" s="394"/>
      <c r="H52" s="394"/>
      <c r="I52" s="394"/>
      <c r="J52" s="432"/>
      <c r="K52" s="433"/>
      <c r="L52" s="433"/>
      <c r="M52" s="433"/>
    </row>
    <row r="53" spans="1:16">
      <c r="A53" s="379"/>
      <c r="B53" s="424" t="s">
        <v>1232</v>
      </c>
      <c r="C53" s="436">
        <v>95</v>
      </c>
      <c r="D53" s="379" t="s">
        <v>270</v>
      </c>
      <c r="E53" s="389"/>
      <c r="F53" s="394">
        <f>C53*E53</f>
        <v>0</v>
      </c>
      <c r="G53" s="389"/>
      <c r="H53" s="394">
        <f>C53*G53</f>
        <v>0</v>
      </c>
      <c r="I53" s="394">
        <f>F53+H53</f>
        <v>0</v>
      </c>
      <c r="J53" s="432"/>
      <c r="K53" s="433"/>
      <c r="L53" s="433"/>
      <c r="M53" s="433"/>
    </row>
    <row r="54" spans="1:16">
      <c r="A54" s="379"/>
      <c r="B54" s="424"/>
      <c r="C54" s="379"/>
      <c r="D54" s="380"/>
      <c r="E54" s="394"/>
      <c r="F54" s="394"/>
      <c r="G54" s="394"/>
      <c r="H54" s="394"/>
      <c r="I54" s="394"/>
    </row>
    <row r="55" spans="1:16" s="434" customFormat="1">
      <c r="A55" s="415" t="s">
        <v>1233</v>
      </c>
      <c r="B55" s="416"/>
      <c r="C55" s="417"/>
      <c r="D55" s="418"/>
      <c r="E55" s="419"/>
      <c r="F55" s="419"/>
      <c r="G55" s="419"/>
      <c r="H55" s="419"/>
      <c r="I55" s="420"/>
      <c r="J55" s="345"/>
      <c r="K55" s="414"/>
      <c r="L55" s="353"/>
      <c r="M55" s="403"/>
      <c r="P55" s="379"/>
    </row>
    <row r="56" spans="1:16" s="434" customFormat="1">
      <c r="A56" s="379"/>
      <c r="B56" s="421" t="s">
        <v>1234</v>
      </c>
      <c r="C56" s="379"/>
      <c r="D56" s="380"/>
      <c r="E56" s="394"/>
      <c r="F56" s="394"/>
      <c r="G56" s="394"/>
      <c r="H56" s="394"/>
      <c r="I56" s="394"/>
      <c r="J56" s="345"/>
      <c r="K56" s="414"/>
      <c r="L56" s="353"/>
      <c r="M56" s="403"/>
      <c r="P56" s="379"/>
    </row>
    <row r="57" spans="1:16" s="434" customFormat="1" ht="12">
      <c r="A57" s="379"/>
      <c r="B57" s="424" t="s">
        <v>1235</v>
      </c>
      <c r="C57" s="379">
        <v>1</v>
      </c>
      <c r="D57" s="380" t="s">
        <v>1181</v>
      </c>
      <c r="E57" s="389"/>
      <c r="F57" s="394">
        <f t="shared" ref="F57:F71" si="0">C57*E57</f>
        <v>0</v>
      </c>
      <c r="G57" s="389"/>
      <c r="H57" s="394">
        <f t="shared" ref="H57:H71" si="1">C57*G57</f>
        <v>0</v>
      </c>
      <c r="I57" s="394">
        <f t="shared" ref="I57:I71" si="2">F57+H57</f>
        <v>0</v>
      </c>
      <c r="J57" s="432"/>
      <c r="K57" s="389"/>
      <c r="L57" s="433"/>
      <c r="M57" s="433"/>
      <c r="P57" s="379"/>
    </row>
    <row r="58" spans="1:16" s="434" customFormat="1" ht="12">
      <c r="A58" s="379"/>
      <c r="B58" s="424" t="s">
        <v>1236</v>
      </c>
      <c r="C58" s="379">
        <v>1</v>
      </c>
      <c r="D58" s="380" t="s">
        <v>1181</v>
      </c>
      <c r="E58" s="389"/>
      <c r="F58" s="394">
        <f t="shared" si="0"/>
        <v>0</v>
      </c>
      <c r="G58" s="389"/>
      <c r="H58" s="394">
        <f t="shared" si="1"/>
        <v>0</v>
      </c>
      <c r="I58" s="394">
        <f t="shared" si="2"/>
        <v>0</v>
      </c>
      <c r="J58" s="432"/>
      <c r="K58" s="389"/>
      <c r="L58" s="433"/>
      <c r="M58" s="433"/>
      <c r="P58" s="379"/>
    </row>
    <row r="59" spans="1:16" s="434" customFormat="1" ht="12">
      <c r="A59" s="379"/>
      <c r="B59" s="424" t="s">
        <v>1237</v>
      </c>
      <c r="C59" s="379">
        <v>1</v>
      </c>
      <c r="D59" s="380" t="s">
        <v>1181</v>
      </c>
      <c r="E59" s="389"/>
      <c r="F59" s="394">
        <f t="shared" si="0"/>
        <v>0</v>
      </c>
      <c r="G59" s="389"/>
      <c r="H59" s="394">
        <f t="shared" si="1"/>
        <v>0</v>
      </c>
      <c r="I59" s="394">
        <f t="shared" si="2"/>
        <v>0</v>
      </c>
      <c r="J59" s="432"/>
      <c r="K59" s="389"/>
      <c r="L59" s="433"/>
      <c r="M59" s="433"/>
      <c r="P59" s="379"/>
    </row>
    <row r="60" spans="1:16" s="434" customFormat="1" ht="12">
      <c r="A60" s="379"/>
      <c r="B60" s="424" t="s">
        <v>1238</v>
      </c>
      <c r="C60" s="379">
        <v>3</v>
      </c>
      <c r="D60" s="380" t="s">
        <v>1181</v>
      </c>
      <c r="E60" s="389"/>
      <c r="F60" s="394">
        <f t="shared" si="0"/>
        <v>0</v>
      </c>
      <c r="G60" s="389"/>
      <c r="H60" s="394">
        <f t="shared" si="1"/>
        <v>0</v>
      </c>
      <c r="I60" s="394">
        <f t="shared" si="2"/>
        <v>0</v>
      </c>
      <c r="J60" s="432"/>
      <c r="K60" s="389"/>
      <c r="L60" s="433"/>
      <c r="M60" s="433"/>
      <c r="P60" s="379"/>
    </row>
    <row r="61" spans="1:16" s="434" customFormat="1" ht="12">
      <c r="A61" s="379"/>
      <c r="B61" s="424" t="s">
        <v>1239</v>
      </c>
      <c r="C61" s="379">
        <v>1</v>
      </c>
      <c r="D61" s="380" t="s">
        <v>1181</v>
      </c>
      <c r="E61" s="389"/>
      <c r="F61" s="394">
        <f t="shared" si="0"/>
        <v>0</v>
      </c>
      <c r="G61" s="389"/>
      <c r="H61" s="394">
        <f t="shared" si="1"/>
        <v>0</v>
      </c>
      <c r="I61" s="394">
        <f t="shared" si="2"/>
        <v>0</v>
      </c>
      <c r="J61" s="432"/>
      <c r="K61" s="389"/>
      <c r="L61" s="433"/>
      <c r="M61" s="433"/>
      <c r="P61" s="379"/>
    </row>
    <row r="62" spans="1:16" s="434" customFormat="1" ht="12">
      <c r="A62" s="379"/>
      <c r="B62" s="424" t="s">
        <v>1240</v>
      </c>
      <c r="C62" s="379">
        <v>2</v>
      </c>
      <c r="D62" s="380" t="s">
        <v>1181</v>
      </c>
      <c r="E62" s="389"/>
      <c r="F62" s="394">
        <f t="shared" si="0"/>
        <v>0</v>
      </c>
      <c r="G62" s="389"/>
      <c r="H62" s="394">
        <f t="shared" si="1"/>
        <v>0</v>
      </c>
      <c r="I62" s="394">
        <f t="shared" si="2"/>
        <v>0</v>
      </c>
      <c r="J62" s="432"/>
      <c r="K62" s="389"/>
      <c r="L62" s="433"/>
      <c r="M62" s="433"/>
      <c r="P62" s="379"/>
    </row>
    <row r="63" spans="1:16" s="434" customFormat="1" ht="12">
      <c r="A63" s="379"/>
      <c r="B63" s="424" t="s">
        <v>1241</v>
      </c>
      <c r="C63" s="379">
        <v>1</v>
      </c>
      <c r="D63" s="380" t="s">
        <v>1181</v>
      </c>
      <c r="E63" s="389"/>
      <c r="F63" s="394">
        <f t="shared" si="0"/>
        <v>0</v>
      </c>
      <c r="G63" s="389"/>
      <c r="H63" s="394">
        <f t="shared" si="1"/>
        <v>0</v>
      </c>
      <c r="I63" s="394">
        <f t="shared" si="2"/>
        <v>0</v>
      </c>
      <c r="J63" s="432"/>
      <c r="K63" s="389"/>
      <c r="L63" s="433"/>
      <c r="M63" s="433"/>
      <c r="P63" s="379"/>
    </row>
    <row r="64" spans="1:16" s="434" customFormat="1" ht="12">
      <c r="A64" s="379"/>
      <c r="B64" s="424" t="s">
        <v>1242</v>
      </c>
      <c r="C64" s="379">
        <v>4</v>
      </c>
      <c r="D64" s="380" t="s">
        <v>1181</v>
      </c>
      <c r="E64" s="389"/>
      <c r="F64" s="394">
        <f t="shared" si="0"/>
        <v>0</v>
      </c>
      <c r="G64" s="389"/>
      <c r="H64" s="394">
        <f t="shared" si="1"/>
        <v>0</v>
      </c>
      <c r="I64" s="394">
        <f t="shared" si="2"/>
        <v>0</v>
      </c>
      <c r="J64" s="432"/>
      <c r="K64" s="389"/>
      <c r="L64" s="433"/>
      <c r="M64" s="433"/>
      <c r="P64" s="379"/>
    </row>
    <row r="65" spans="1:16" s="434" customFormat="1" ht="12">
      <c r="A65" s="379"/>
      <c r="B65" s="424" t="s">
        <v>1243</v>
      </c>
      <c r="C65" s="379">
        <v>4</v>
      </c>
      <c r="D65" s="380" t="s">
        <v>1181</v>
      </c>
      <c r="E65" s="389"/>
      <c r="F65" s="394">
        <f t="shared" si="0"/>
        <v>0</v>
      </c>
      <c r="G65" s="389"/>
      <c r="H65" s="394">
        <f t="shared" si="1"/>
        <v>0</v>
      </c>
      <c r="I65" s="394">
        <f t="shared" si="2"/>
        <v>0</v>
      </c>
      <c r="J65" s="432"/>
      <c r="K65" s="389"/>
      <c r="L65" s="433"/>
      <c r="M65" s="433"/>
      <c r="P65" s="379"/>
    </row>
    <row r="66" spans="1:16" s="434" customFormat="1" ht="12">
      <c r="A66" s="379"/>
      <c r="B66" s="424" t="s">
        <v>1244</v>
      </c>
      <c r="C66" s="379">
        <v>2</v>
      </c>
      <c r="D66" s="380" t="s">
        <v>1181</v>
      </c>
      <c r="E66" s="389"/>
      <c r="F66" s="394">
        <f t="shared" si="0"/>
        <v>0</v>
      </c>
      <c r="G66" s="389"/>
      <c r="H66" s="394">
        <f t="shared" si="1"/>
        <v>0</v>
      </c>
      <c r="I66" s="394">
        <f t="shared" si="2"/>
        <v>0</v>
      </c>
      <c r="J66" s="432"/>
      <c r="K66" s="389"/>
      <c r="L66" s="433"/>
      <c r="M66" s="433"/>
      <c r="P66" s="379"/>
    </row>
    <row r="67" spans="1:16" s="434" customFormat="1" ht="12">
      <c r="A67" s="379"/>
      <c r="B67" s="424" t="s">
        <v>1245</v>
      </c>
      <c r="C67" s="379">
        <v>1</v>
      </c>
      <c r="D67" s="380" t="s">
        <v>1181</v>
      </c>
      <c r="E67" s="389"/>
      <c r="F67" s="394">
        <f t="shared" si="0"/>
        <v>0</v>
      </c>
      <c r="G67" s="389"/>
      <c r="H67" s="394">
        <f t="shared" si="1"/>
        <v>0</v>
      </c>
      <c r="I67" s="394">
        <f t="shared" si="2"/>
        <v>0</v>
      </c>
      <c r="J67" s="432"/>
      <c r="K67" s="389"/>
      <c r="L67" s="433"/>
      <c r="M67" s="433"/>
      <c r="P67" s="379"/>
    </row>
    <row r="68" spans="1:16" s="434" customFormat="1" ht="12">
      <c r="A68" s="379"/>
      <c r="B68" s="424" t="s">
        <v>1246</v>
      </c>
      <c r="C68" s="379">
        <v>4</v>
      </c>
      <c r="D68" s="380" t="s">
        <v>1181</v>
      </c>
      <c r="E68" s="389"/>
      <c r="F68" s="394">
        <f t="shared" si="0"/>
        <v>0</v>
      </c>
      <c r="G68" s="389"/>
      <c r="H68" s="394">
        <f t="shared" si="1"/>
        <v>0</v>
      </c>
      <c r="I68" s="394">
        <f t="shared" si="2"/>
        <v>0</v>
      </c>
      <c r="J68" s="432"/>
      <c r="K68" s="389"/>
      <c r="L68" s="433"/>
      <c r="M68" s="433"/>
      <c r="P68" s="379"/>
    </row>
    <row r="69" spans="1:16" s="434" customFormat="1" ht="12">
      <c r="A69" s="379"/>
      <c r="B69" s="424" t="s">
        <v>1247</v>
      </c>
      <c r="C69" s="379">
        <v>4</v>
      </c>
      <c r="D69" s="380" t="s">
        <v>1181</v>
      </c>
      <c r="E69" s="389"/>
      <c r="F69" s="394">
        <f t="shared" si="0"/>
        <v>0</v>
      </c>
      <c r="G69" s="389"/>
      <c r="H69" s="394">
        <f t="shared" si="1"/>
        <v>0</v>
      </c>
      <c r="I69" s="394">
        <f t="shared" si="2"/>
        <v>0</v>
      </c>
      <c r="J69" s="432"/>
      <c r="K69" s="389"/>
      <c r="L69" s="433"/>
      <c r="M69" s="433"/>
      <c r="P69" s="379"/>
    </row>
    <row r="70" spans="1:16" s="434" customFormat="1" ht="12">
      <c r="A70" s="379"/>
      <c r="B70" s="424" t="s">
        <v>1248</v>
      </c>
      <c r="C70" s="379">
        <v>1</v>
      </c>
      <c r="D70" s="380" t="s">
        <v>1181</v>
      </c>
      <c r="E70" s="389"/>
      <c r="F70" s="394">
        <f t="shared" si="0"/>
        <v>0</v>
      </c>
      <c r="G70" s="389"/>
      <c r="H70" s="394">
        <f t="shared" si="1"/>
        <v>0</v>
      </c>
      <c r="I70" s="394">
        <f t="shared" si="2"/>
        <v>0</v>
      </c>
      <c r="J70" s="432"/>
      <c r="K70" s="389"/>
      <c r="L70" s="433"/>
      <c r="M70" s="433"/>
      <c r="P70" s="379"/>
    </row>
    <row r="71" spans="1:16" s="434" customFormat="1" ht="12">
      <c r="A71" s="379"/>
      <c r="B71" s="424" t="s">
        <v>1249</v>
      </c>
      <c r="C71" s="379">
        <v>1</v>
      </c>
      <c r="D71" s="380" t="s">
        <v>1181</v>
      </c>
      <c r="E71" s="389"/>
      <c r="F71" s="394">
        <f t="shared" si="0"/>
        <v>0</v>
      </c>
      <c r="G71" s="389"/>
      <c r="H71" s="394">
        <f t="shared" si="1"/>
        <v>0</v>
      </c>
      <c r="I71" s="394">
        <f t="shared" si="2"/>
        <v>0</v>
      </c>
      <c r="J71" s="432"/>
      <c r="K71" s="389"/>
      <c r="L71" s="433"/>
      <c r="M71" s="433"/>
      <c r="P71" s="379"/>
    </row>
    <row r="72" spans="1:16" s="434" customFormat="1" ht="12">
      <c r="A72" s="379"/>
      <c r="B72" s="392"/>
      <c r="C72" s="379"/>
      <c r="D72" s="380"/>
      <c r="E72" s="394"/>
      <c r="F72" s="394"/>
      <c r="G72" s="394"/>
      <c r="H72" s="394"/>
      <c r="I72" s="394"/>
      <c r="J72" s="437"/>
      <c r="K72" s="438"/>
      <c r="L72" s="438"/>
      <c r="M72" s="438"/>
      <c r="P72" s="379"/>
    </row>
    <row r="73" spans="1:16" s="434" customFormat="1">
      <c r="A73" s="415" t="s">
        <v>1250</v>
      </c>
      <c r="B73" s="416"/>
      <c r="C73" s="417"/>
      <c r="D73" s="418"/>
      <c r="E73" s="419"/>
      <c r="F73" s="419"/>
      <c r="G73" s="419"/>
      <c r="H73" s="419"/>
      <c r="I73" s="420"/>
      <c r="J73" s="345"/>
      <c r="K73" s="439"/>
      <c r="L73" s="353"/>
      <c r="M73" s="403"/>
      <c r="P73" s="379"/>
    </row>
    <row r="74" spans="1:16" s="434" customFormat="1" ht="12">
      <c r="A74" s="440"/>
      <c r="B74" s="421" t="s">
        <v>1251</v>
      </c>
      <c r="C74" s="379"/>
      <c r="D74" s="380"/>
      <c r="E74" s="422"/>
      <c r="F74" s="422"/>
      <c r="G74" s="422"/>
      <c r="H74" s="422"/>
      <c r="I74" s="381"/>
      <c r="J74" s="432"/>
      <c r="K74" s="433"/>
      <c r="L74" s="433"/>
      <c r="M74" s="433"/>
      <c r="P74" s="379"/>
    </row>
    <row r="75" spans="1:16" s="434" customFormat="1" ht="12">
      <c r="A75" s="440"/>
      <c r="B75" s="424" t="s">
        <v>1252</v>
      </c>
      <c r="C75" s="379">
        <v>31</v>
      </c>
      <c r="D75" s="380" t="s">
        <v>1181</v>
      </c>
      <c r="E75" s="389"/>
      <c r="F75" s="394">
        <f>C75*E75</f>
        <v>0</v>
      </c>
      <c r="G75" s="394"/>
      <c r="H75" s="394"/>
      <c r="I75" s="394">
        <f>F75+H75</f>
        <v>0</v>
      </c>
      <c r="J75" s="432"/>
      <c r="K75" s="433"/>
      <c r="L75" s="433"/>
      <c r="M75" s="433"/>
      <c r="P75" s="379"/>
    </row>
    <row r="76" spans="1:16" s="434" customFormat="1" ht="12">
      <c r="A76" s="440"/>
      <c r="B76" s="424"/>
      <c r="C76" s="379"/>
      <c r="D76" s="380"/>
      <c r="E76" s="394"/>
      <c r="F76" s="394"/>
      <c r="G76" s="394"/>
      <c r="H76" s="394"/>
      <c r="I76" s="394"/>
      <c r="J76" s="432"/>
      <c r="K76" s="433"/>
      <c r="L76" s="433"/>
      <c r="M76" s="433"/>
      <c r="P76" s="379"/>
    </row>
    <row r="77" spans="1:16" s="434" customFormat="1" ht="12">
      <c r="A77" s="440"/>
      <c r="B77" s="421" t="s">
        <v>1253</v>
      </c>
      <c r="C77" s="379"/>
      <c r="D77" s="380"/>
      <c r="E77" s="394"/>
      <c r="F77" s="394"/>
      <c r="G77" s="394"/>
      <c r="H77" s="394"/>
      <c r="I77" s="394"/>
      <c r="J77" s="432"/>
      <c r="K77" s="433"/>
      <c r="L77" s="433"/>
      <c r="M77" s="433"/>
      <c r="P77" s="379"/>
    </row>
    <row r="78" spans="1:16" s="434" customFormat="1" ht="12">
      <c r="A78" s="440"/>
      <c r="B78" s="424" t="s">
        <v>1254</v>
      </c>
      <c r="C78" s="379">
        <v>62</v>
      </c>
      <c r="D78" s="380" t="s">
        <v>1181</v>
      </c>
      <c r="E78" s="389"/>
      <c r="F78" s="394">
        <f>C78*E78</f>
        <v>0</v>
      </c>
      <c r="G78" s="394"/>
      <c r="H78" s="394"/>
      <c r="I78" s="394">
        <f>F78+H78</f>
        <v>0</v>
      </c>
      <c r="J78" s="432"/>
      <c r="K78" s="433"/>
      <c r="L78" s="433"/>
      <c r="M78" s="433"/>
      <c r="P78" s="379"/>
    </row>
    <row r="79" spans="1:16" s="434" customFormat="1" ht="12">
      <c r="A79" s="440"/>
      <c r="B79" s="424"/>
      <c r="C79" s="379"/>
      <c r="D79" s="380"/>
      <c r="E79" s="394"/>
      <c r="F79" s="394"/>
      <c r="G79" s="394"/>
      <c r="H79" s="394"/>
      <c r="I79" s="394"/>
      <c r="J79" s="432"/>
      <c r="K79" s="433"/>
      <c r="L79" s="433"/>
      <c r="M79" s="433"/>
      <c r="P79" s="379"/>
    </row>
    <row r="80" spans="1:16" s="434" customFormat="1" ht="12">
      <c r="A80" s="415"/>
      <c r="B80" s="416" t="s">
        <v>1255</v>
      </c>
      <c r="C80" s="417"/>
      <c r="D80" s="418"/>
      <c r="E80" s="419"/>
      <c r="F80" s="419"/>
      <c r="G80" s="419"/>
      <c r="H80" s="419"/>
      <c r="I80" s="420"/>
      <c r="J80" s="437"/>
      <c r="K80" s="438"/>
      <c r="L80" s="438"/>
      <c r="M80" s="438"/>
      <c r="N80" s="441"/>
    </row>
    <row r="81" spans="1:16" s="434" customFormat="1">
      <c r="A81" s="403"/>
      <c r="B81" s="442" t="s">
        <v>1256</v>
      </c>
      <c r="C81" s="379">
        <v>70</v>
      </c>
      <c r="D81" s="380" t="s">
        <v>1177</v>
      </c>
      <c r="E81" s="387"/>
      <c r="F81" s="387"/>
      <c r="G81" s="389"/>
      <c r="H81" s="387">
        <f>C81*G81</f>
        <v>0</v>
      </c>
      <c r="I81" s="394">
        <f>F81+H81</f>
        <v>0</v>
      </c>
      <c r="J81" s="437"/>
      <c r="K81" s="438"/>
      <c r="L81" s="438"/>
      <c r="M81" s="438"/>
      <c r="N81" s="441"/>
    </row>
    <row r="82" spans="1:16" s="434" customFormat="1" ht="12">
      <c r="A82" s="363"/>
      <c r="B82" s="392" t="s">
        <v>1257</v>
      </c>
      <c r="C82" s="379">
        <v>35</v>
      </c>
      <c r="D82" s="380" t="s">
        <v>1181</v>
      </c>
      <c r="E82" s="422"/>
      <c r="F82" s="422"/>
      <c r="G82" s="389"/>
      <c r="H82" s="394">
        <f>C82*G82</f>
        <v>0</v>
      </c>
      <c r="I82" s="394">
        <f>F82+H82</f>
        <v>0</v>
      </c>
      <c r="J82" s="437"/>
      <c r="K82" s="438"/>
      <c r="L82" s="438"/>
      <c r="M82" s="438"/>
      <c r="N82" s="441"/>
    </row>
    <row r="83" spans="1:16" s="434" customFormat="1" ht="12">
      <c r="A83" s="363"/>
      <c r="B83" s="392"/>
      <c r="C83" s="379"/>
      <c r="D83" s="380"/>
      <c r="E83" s="422"/>
      <c r="F83" s="422"/>
      <c r="G83" s="394"/>
      <c r="H83" s="394"/>
      <c r="I83" s="394"/>
      <c r="J83" s="437"/>
      <c r="K83" s="438"/>
      <c r="L83" s="438"/>
      <c r="M83" s="438"/>
      <c r="N83" s="441"/>
    </row>
    <row r="84" spans="1:16" s="434" customFormat="1" ht="12">
      <c r="A84" s="443" t="s">
        <v>1258</v>
      </c>
      <c r="B84" s="444"/>
      <c r="C84" s="445"/>
      <c r="D84" s="446"/>
      <c r="E84" s="447"/>
      <c r="F84" s="447"/>
      <c r="G84" s="447"/>
      <c r="H84" s="447"/>
      <c r="I84" s="448"/>
      <c r="J84" s="437"/>
      <c r="K84" s="438"/>
      <c r="L84" s="438"/>
      <c r="M84" s="438"/>
      <c r="N84" s="441"/>
    </row>
    <row r="85" spans="1:16" s="434" customFormat="1" ht="12">
      <c r="A85" s="449"/>
      <c r="B85" s="450" t="s">
        <v>1211</v>
      </c>
      <c r="C85" s="451" t="s">
        <v>1212</v>
      </c>
      <c r="D85" s="452" t="s">
        <v>133</v>
      </c>
      <c r="E85" s="453" t="s">
        <v>1213</v>
      </c>
      <c r="F85" s="454" t="s">
        <v>1214</v>
      </c>
      <c r="G85" s="453" t="s">
        <v>1215</v>
      </c>
      <c r="H85" s="454" t="s">
        <v>1216</v>
      </c>
      <c r="I85" s="455" t="s">
        <v>1217</v>
      </c>
      <c r="J85" s="437"/>
      <c r="K85" s="438"/>
      <c r="L85" s="438"/>
      <c r="M85" s="438"/>
      <c r="N85" s="441"/>
    </row>
    <row r="86" spans="1:16" s="434" customFormat="1" ht="12">
      <c r="A86" s="456"/>
      <c r="B86" s="388" t="s">
        <v>1259</v>
      </c>
      <c r="C86" s="395">
        <v>31</v>
      </c>
      <c r="D86" s="457" t="s">
        <v>1181</v>
      </c>
      <c r="E86" s="390"/>
      <c r="F86" s="390"/>
      <c r="G86" s="389"/>
      <c r="H86" s="390">
        <f>C86*G86</f>
        <v>0</v>
      </c>
      <c r="I86" s="390">
        <f>F86+H86</f>
        <v>0</v>
      </c>
      <c r="J86" s="437"/>
      <c r="K86" s="438"/>
      <c r="L86" s="438"/>
      <c r="M86" s="438"/>
      <c r="N86" s="441"/>
    </row>
    <row r="87" spans="1:16" s="434" customFormat="1" ht="12">
      <c r="A87" s="456"/>
      <c r="B87" s="388" t="s">
        <v>1260</v>
      </c>
      <c r="C87" s="395">
        <v>1</v>
      </c>
      <c r="D87" s="457" t="s">
        <v>1208</v>
      </c>
      <c r="E87" s="390"/>
      <c r="F87" s="390"/>
      <c r="G87" s="389"/>
      <c r="H87" s="390">
        <f>C87*G87</f>
        <v>0</v>
      </c>
      <c r="I87" s="390">
        <f>F87+H87</f>
        <v>0</v>
      </c>
      <c r="J87" s="437"/>
      <c r="K87" s="438"/>
      <c r="L87" s="438"/>
      <c r="M87" s="438"/>
      <c r="N87" s="441"/>
    </row>
    <row r="88" spans="1:16" s="434" customFormat="1" ht="12">
      <c r="A88" s="456"/>
      <c r="B88" s="388" t="s">
        <v>1261</v>
      </c>
      <c r="C88" s="395">
        <v>2</v>
      </c>
      <c r="D88" s="457" t="s">
        <v>1262</v>
      </c>
      <c r="E88" s="390"/>
      <c r="F88" s="390"/>
      <c r="G88" s="389"/>
      <c r="H88" s="390">
        <f>C88*G88</f>
        <v>0</v>
      </c>
      <c r="I88" s="390">
        <f>F88+H88</f>
        <v>0</v>
      </c>
      <c r="J88" s="437"/>
      <c r="K88" s="438"/>
      <c r="L88" s="438"/>
      <c r="M88" s="438"/>
      <c r="N88" s="441"/>
    </row>
    <row r="89" spans="1:16" s="434" customFormat="1">
      <c r="A89" s="440"/>
      <c r="B89" s="392"/>
      <c r="C89" s="379"/>
      <c r="D89" s="380"/>
      <c r="E89" s="394"/>
      <c r="F89" s="394"/>
      <c r="G89" s="394"/>
      <c r="H89" s="394"/>
      <c r="I89" s="394"/>
      <c r="J89" s="345"/>
      <c r="K89" s="414"/>
      <c r="L89" s="353"/>
      <c r="M89" s="403"/>
      <c r="P89" s="379"/>
    </row>
    <row r="90" spans="1:16">
      <c r="A90" s="415" t="s">
        <v>1263</v>
      </c>
      <c r="B90" s="416"/>
      <c r="C90" s="417"/>
      <c r="D90" s="418"/>
      <c r="E90" s="419"/>
      <c r="F90" s="419"/>
      <c r="G90" s="419"/>
      <c r="H90" s="419"/>
      <c r="I90" s="420"/>
      <c r="L90" s="434"/>
      <c r="M90" s="379"/>
    </row>
    <row r="91" spans="1:16">
      <c r="A91" s="440"/>
      <c r="B91" s="424" t="s">
        <v>1264</v>
      </c>
      <c r="C91" s="379">
        <v>1</v>
      </c>
      <c r="D91" s="380"/>
      <c r="E91" s="422"/>
      <c r="F91" s="422"/>
      <c r="G91" s="389"/>
      <c r="H91" s="394">
        <f>C91*G91</f>
        <v>0</v>
      </c>
      <c r="I91" s="394">
        <f>F91+H91</f>
        <v>0</v>
      </c>
      <c r="J91" s="432"/>
      <c r="K91" s="433"/>
      <c r="L91" s="433"/>
      <c r="M91" s="433"/>
    </row>
    <row r="92" spans="1:16">
      <c r="A92" s="379"/>
      <c r="B92" s="392" t="s">
        <v>1265</v>
      </c>
      <c r="C92" s="435">
        <v>1</v>
      </c>
      <c r="D92" s="380"/>
      <c r="E92" s="422"/>
      <c r="F92" s="422"/>
      <c r="G92" s="389"/>
      <c r="H92" s="394">
        <f>C92*G92</f>
        <v>0</v>
      </c>
      <c r="I92" s="394">
        <f>F92+H92</f>
        <v>0</v>
      </c>
      <c r="J92" s="432"/>
      <c r="K92" s="433"/>
      <c r="L92" s="433"/>
      <c r="M92" s="433"/>
    </row>
    <row r="93" spans="1:16">
      <c r="A93" s="379"/>
      <c r="B93" s="392" t="s">
        <v>1266</v>
      </c>
      <c r="C93" s="379">
        <v>1</v>
      </c>
      <c r="D93" s="380"/>
      <c r="E93" s="422"/>
      <c r="F93" s="422"/>
      <c r="G93" s="389"/>
      <c r="H93" s="394">
        <f>C93*G93</f>
        <v>0</v>
      </c>
      <c r="I93" s="394">
        <f>F93+H93</f>
        <v>0</v>
      </c>
      <c r="J93" s="432"/>
      <c r="K93" s="433"/>
      <c r="L93" s="433"/>
      <c r="M93" s="433"/>
    </row>
    <row r="94" spans="1:16">
      <c r="A94" s="379"/>
      <c r="B94" s="392" t="s">
        <v>1267</v>
      </c>
      <c r="C94" s="379">
        <v>1</v>
      </c>
      <c r="D94" s="380"/>
      <c r="E94" s="422"/>
      <c r="F94" s="422"/>
      <c r="G94" s="389"/>
      <c r="H94" s="394">
        <f>C94*G94</f>
        <v>0</v>
      </c>
      <c r="I94" s="394">
        <f>F94+H94</f>
        <v>0</v>
      </c>
      <c r="J94" s="432"/>
      <c r="K94" s="433"/>
      <c r="L94" s="433"/>
      <c r="M94" s="433"/>
    </row>
    <row r="95" spans="1:16">
      <c r="A95" s="379"/>
      <c r="B95" s="424"/>
      <c r="C95" s="435"/>
      <c r="D95" s="380"/>
      <c r="E95" s="394"/>
      <c r="F95" s="394"/>
      <c r="G95" s="394"/>
      <c r="H95" s="394"/>
      <c r="I95" s="394"/>
    </row>
    <row r="96" spans="1:16">
      <c r="A96" s="379"/>
      <c r="B96" s="396" t="s">
        <v>1268</v>
      </c>
      <c r="C96" s="397"/>
      <c r="D96" s="398"/>
      <c r="E96" s="399"/>
      <c r="F96" s="400">
        <f>SUM(F19:F95)</f>
        <v>0</v>
      </c>
      <c r="G96" s="401"/>
      <c r="H96" s="400">
        <f>SUM(H19:H95)</f>
        <v>0</v>
      </c>
      <c r="I96" s="402">
        <f>SUM(I19:I95)</f>
        <v>0</v>
      </c>
    </row>
    <row r="97" spans="1:9" ht="13.5" thickBot="1">
      <c r="A97" s="379"/>
      <c r="E97" s="405"/>
      <c r="F97" s="405"/>
      <c r="G97" s="405"/>
      <c r="H97" s="405"/>
    </row>
    <row r="98" spans="1:9" ht="13.5" thickBot="1">
      <c r="A98" s="379"/>
      <c r="B98" s="406" t="s">
        <v>1196</v>
      </c>
      <c r="C98" s="407"/>
      <c r="D98" s="408"/>
      <c r="E98" s="409"/>
      <c r="F98" s="409"/>
      <c r="G98" s="409"/>
      <c r="H98" s="410">
        <f>SUM(I96)</f>
        <v>0</v>
      </c>
      <c r="I98" s="411"/>
    </row>
    <row r="99" spans="1:9" ht="13.5" thickBot="1">
      <c r="A99" s="379"/>
      <c r="C99" s="412"/>
      <c r="E99" s="405"/>
      <c r="F99" s="405"/>
      <c r="G99" s="405"/>
      <c r="H99" s="413"/>
      <c r="I99" s="413"/>
    </row>
    <row r="100" spans="1:9" ht="13.5" thickBot="1">
      <c r="A100" s="379"/>
      <c r="B100" s="406"/>
      <c r="C100" s="407"/>
      <c r="D100" s="408"/>
      <c r="E100" s="409"/>
      <c r="F100" s="409"/>
      <c r="G100" s="409"/>
      <c r="H100" s="410"/>
      <c r="I100" s="411"/>
    </row>
    <row r="101" spans="1:9">
      <c r="E101" s="405"/>
      <c r="F101" s="405"/>
      <c r="G101" s="405"/>
      <c r="H101" s="405"/>
    </row>
    <row r="102" spans="1:9">
      <c r="E102" s="405"/>
      <c r="F102" s="405"/>
      <c r="G102" s="405"/>
      <c r="H102" s="405"/>
    </row>
    <row r="103" spans="1:9">
      <c r="E103" s="405"/>
      <c r="F103" s="405"/>
      <c r="G103" s="405"/>
      <c r="H103" s="405"/>
    </row>
    <row r="104" spans="1:9">
      <c r="E104" s="405"/>
      <c r="F104" s="405"/>
      <c r="G104" s="405"/>
      <c r="H104" s="405"/>
    </row>
    <row r="105" spans="1:9">
      <c r="E105" s="405"/>
      <c r="F105" s="405"/>
      <c r="G105" s="405"/>
      <c r="H105" s="405"/>
    </row>
    <row r="106" spans="1:9">
      <c r="E106" s="405"/>
      <c r="F106" s="405"/>
      <c r="G106" s="405"/>
      <c r="H106" s="405"/>
    </row>
    <row r="107" spans="1:9">
      <c r="E107" s="405"/>
      <c r="F107" s="405"/>
      <c r="G107" s="405"/>
      <c r="H107" s="405"/>
    </row>
    <row r="108" spans="1:9">
      <c r="E108" s="405"/>
      <c r="F108" s="405"/>
      <c r="G108" s="405"/>
      <c r="H108" s="405"/>
    </row>
    <row r="109" spans="1:9">
      <c r="E109" s="405"/>
      <c r="F109" s="405"/>
      <c r="G109" s="405"/>
      <c r="H109" s="405"/>
    </row>
    <row r="110" spans="1:9">
      <c r="E110" s="405"/>
      <c r="F110" s="405"/>
      <c r="G110" s="405"/>
      <c r="H110" s="405"/>
    </row>
    <row r="111" spans="1:9">
      <c r="E111" s="405"/>
      <c r="F111" s="405"/>
      <c r="G111" s="405"/>
      <c r="H111" s="405"/>
    </row>
    <row r="112" spans="1:9">
      <c r="E112" s="405"/>
      <c r="F112" s="405"/>
      <c r="G112" s="405"/>
      <c r="H112" s="405"/>
    </row>
    <row r="113" spans="5:8">
      <c r="E113" s="405"/>
      <c r="F113" s="405"/>
      <c r="G113" s="405"/>
      <c r="H113" s="405"/>
    </row>
    <row r="114" spans="5:8">
      <c r="E114" s="405"/>
      <c r="F114" s="405"/>
      <c r="G114" s="405"/>
      <c r="H114" s="405"/>
    </row>
    <row r="115" spans="5:8">
      <c r="E115" s="405"/>
      <c r="F115" s="405"/>
      <c r="G115" s="405"/>
      <c r="H115" s="405"/>
    </row>
    <row r="116" spans="5:8">
      <c r="E116" s="405"/>
      <c r="F116" s="405"/>
      <c r="G116" s="405"/>
      <c r="H116" s="405"/>
    </row>
    <row r="117" spans="5:8">
      <c r="E117" s="405"/>
      <c r="F117" s="405"/>
      <c r="G117" s="405"/>
      <c r="H117" s="405"/>
    </row>
    <row r="118" spans="5:8">
      <c r="E118" s="405"/>
      <c r="F118" s="405"/>
      <c r="G118" s="405"/>
      <c r="H118" s="405"/>
    </row>
    <row r="119" spans="5:8">
      <c r="E119" s="405"/>
      <c r="F119" s="405"/>
      <c r="G119" s="405"/>
      <c r="H119" s="405"/>
    </row>
    <row r="120" spans="5:8">
      <c r="E120" s="405"/>
      <c r="F120" s="405"/>
      <c r="G120" s="405"/>
      <c r="H120" s="405"/>
    </row>
    <row r="121" spans="5:8">
      <c r="E121" s="405"/>
      <c r="F121" s="405"/>
      <c r="G121" s="405"/>
      <c r="H121" s="405"/>
    </row>
    <row r="122" spans="5:8">
      <c r="E122" s="405"/>
      <c r="F122" s="405"/>
      <c r="G122" s="405"/>
      <c r="H122" s="405"/>
    </row>
    <row r="123" spans="5:8">
      <c r="E123" s="405"/>
      <c r="F123" s="405"/>
      <c r="G123" s="405"/>
      <c r="H123" s="405"/>
    </row>
    <row r="124" spans="5:8">
      <c r="E124" s="405"/>
      <c r="F124" s="405"/>
      <c r="G124" s="405"/>
      <c r="H124" s="405"/>
    </row>
    <row r="125" spans="5:8">
      <c r="E125" s="405"/>
      <c r="F125" s="405"/>
      <c r="G125" s="405"/>
      <c r="H125" s="405"/>
    </row>
    <row r="126" spans="5:8">
      <c r="E126" s="405"/>
      <c r="F126" s="405"/>
      <c r="G126" s="405"/>
      <c r="H126" s="405"/>
    </row>
    <row r="127" spans="5:8">
      <c r="E127" s="405"/>
      <c r="F127" s="405"/>
      <c r="G127" s="405"/>
      <c r="H127" s="405"/>
    </row>
    <row r="128" spans="5:8">
      <c r="E128" s="405"/>
      <c r="F128" s="405"/>
      <c r="G128" s="405"/>
      <c r="H128" s="405"/>
    </row>
    <row r="129" spans="5:8">
      <c r="E129" s="405"/>
      <c r="F129" s="405"/>
      <c r="G129" s="405"/>
      <c r="H129" s="405"/>
    </row>
    <row r="130" spans="5:8">
      <c r="E130" s="405"/>
      <c r="F130" s="405"/>
      <c r="G130" s="405"/>
      <c r="H130" s="405"/>
    </row>
    <row r="131" spans="5:8">
      <c r="E131" s="405"/>
      <c r="F131" s="405"/>
      <c r="G131" s="405"/>
      <c r="H131" s="405"/>
    </row>
    <row r="132" spans="5:8">
      <c r="E132" s="405"/>
      <c r="F132" s="405"/>
      <c r="G132" s="405"/>
      <c r="H132" s="405"/>
    </row>
    <row r="133" spans="5:8">
      <c r="E133" s="405"/>
      <c r="F133" s="405"/>
      <c r="G133" s="405"/>
      <c r="H133" s="405"/>
    </row>
    <row r="134" spans="5:8">
      <c r="E134" s="405"/>
      <c r="F134" s="405"/>
      <c r="G134" s="405"/>
      <c r="H134" s="405"/>
    </row>
    <row r="135" spans="5:8">
      <c r="E135" s="405"/>
      <c r="F135" s="405"/>
      <c r="G135" s="405"/>
      <c r="H135" s="405"/>
    </row>
    <row r="136" spans="5:8">
      <c r="E136" s="405"/>
      <c r="F136" s="405"/>
      <c r="G136" s="405"/>
      <c r="H136" s="405"/>
    </row>
    <row r="137" spans="5:8">
      <c r="E137" s="405"/>
      <c r="F137" s="405"/>
      <c r="G137" s="405"/>
      <c r="H137" s="405"/>
    </row>
    <row r="138" spans="5:8">
      <c r="E138" s="405"/>
      <c r="F138" s="405"/>
      <c r="G138" s="405"/>
      <c r="H138" s="405"/>
    </row>
    <row r="139" spans="5:8">
      <c r="E139" s="405"/>
      <c r="F139" s="405"/>
      <c r="G139" s="405"/>
      <c r="H139" s="405"/>
    </row>
    <row r="140" spans="5:8">
      <c r="E140" s="405"/>
      <c r="F140" s="405"/>
      <c r="G140" s="405"/>
      <c r="H140" s="405"/>
    </row>
    <row r="141" spans="5:8">
      <c r="E141" s="405"/>
      <c r="F141" s="405"/>
      <c r="G141" s="405"/>
      <c r="H141" s="405"/>
    </row>
    <row r="142" spans="5:8">
      <c r="E142" s="405"/>
      <c r="F142" s="405"/>
      <c r="G142" s="405"/>
      <c r="H142" s="405"/>
    </row>
    <row r="143" spans="5:8">
      <c r="E143" s="405"/>
      <c r="F143" s="405"/>
      <c r="G143" s="405"/>
      <c r="H143" s="405"/>
    </row>
    <row r="144" spans="5:8">
      <c r="E144" s="405"/>
      <c r="F144" s="405"/>
      <c r="G144" s="405"/>
      <c r="H144" s="405"/>
    </row>
    <row r="145" spans="5:8">
      <c r="E145" s="405"/>
      <c r="F145" s="405"/>
      <c r="G145" s="405"/>
      <c r="H145" s="405"/>
    </row>
    <row r="146" spans="5:8">
      <c r="E146" s="405"/>
      <c r="F146" s="405"/>
      <c r="G146" s="405"/>
      <c r="H146" s="405"/>
    </row>
    <row r="147" spans="5:8">
      <c r="E147" s="405"/>
      <c r="F147" s="405"/>
      <c r="G147" s="405"/>
      <c r="H147" s="405"/>
    </row>
    <row r="148" spans="5:8">
      <c r="E148" s="405"/>
      <c r="F148" s="405"/>
      <c r="G148" s="405"/>
      <c r="H148" s="405"/>
    </row>
    <row r="149" spans="5:8">
      <c r="E149" s="405"/>
      <c r="F149" s="405"/>
      <c r="G149" s="405"/>
      <c r="H149" s="405"/>
    </row>
    <row r="150" spans="5:8">
      <c r="E150" s="405"/>
      <c r="F150" s="405"/>
      <c r="G150" s="405"/>
      <c r="H150" s="405"/>
    </row>
    <row r="151" spans="5:8">
      <c r="E151" s="405"/>
      <c r="F151" s="405"/>
      <c r="G151" s="405"/>
      <c r="H151" s="405"/>
    </row>
    <row r="152" spans="5:8">
      <c r="E152" s="405"/>
      <c r="F152" s="405"/>
      <c r="G152" s="405"/>
      <c r="H152" s="405"/>
    </row>
    <row r="153" spans="5:8">
      <c r="E153" s="405"/>
      <c r="F153" s="405"/>
      <c r="G153" s="405"/>
      <c r="H153" s="405"/>
    </row>
    <row r="154" spans="5:8">
      <c r="E154" s="405"/>
      <c r="F154" s="405"/>
      <c r="G154" s="405"/>
      <c r="H154" s="405"/>
    </row>
    <row r="155" spans="5:8">
      <c r="E155" s="405"/>
      <c r="F155" s="405"/>
      <c r="G155" s="405"/>
      <c r="H155" s="405"/>
    </row>
    <row r="156" spans="5:8">
      <c r="E156" s="405"/>
      <c r="F156" s="405"/>
      <c r="G156" s="405"/>
      <c r="H156" s="405"/>
    </row>
    <row r="157" spans="5:8">
      <c r="E157" s="405"/>
      <c r="F157" s="405"/>
      <c r="G157" s="405"/>
      <c r="H157" s="405"/>
    </row>
    <row r="158" spans="5:8">
      <c r="E158" s="405"/>
      <c r="F158" s="405"/>
      <c r="G158" s="405"/>
      <c r="H158" s="405"/>
    </row>
    <row r="159" spans="5:8">
      <c r="E159" s="405"/>
      <c r="F159" s="405"/>
      <c r="G159" s="405"/>
      <c r="H159" s="405"/>
    </row>
    <row r="160" spans="5:8">
      <c r="E160" s="405"/>
      <c r="F160" s="405"/>
      <c r="G160" s="405"/>
      <c r="H160" s="405"/>
    </row>
    <row r="161" spans="5:8">
      <c r="E161" s="405"/>
      <c r="F161" s="405"/>
      <c r="G161" s="405"/>
      <c r="H161" s="405"/>
    </row>
    <row r="162" spans="5:8">
      <c r="E162" s="405"/>
      <c r="F162" s="405"/>
      <c r="G162" s="405"/>
      <c r="H162" s="405"/>
    </row>
    <row r="163" spans="5:8">
      <c r="E163" s="405"/>
      <c r="F163" s="405"/>
      <c r="G163" s="405"/>
      <c r="H163" s="405"/>
    </row>
    <row r="164" spans="5:8">
      <c r="E164" s="405"/>
      <c r="F164" s="405"/>
      <c r="G164" s="405"/>
      <c r="H164" s="405"/>
    </row>
    <row r="165" spans="5:8">
      <c r="E165" s="405"/>
      <c r="F165" s="405"/>
      <c r="G165" s="405"/>
      <c r="H165" s="405"/>
    </row>
    <row r="166" spans="5:8">
      <c r="E166" s="405"/>
      <c r="F166" s="405"/>
      <c r="G166" s="405"/>
      <c r="H166" s="405"/>
    </row>
    <row r="167" spans="5:8">
      <c r="E167" s="405"/>
      <c r="F167" s="405"/>
      <c r="G167" s="405"/>
      <c r="H167" s="405"/>
    </row>
    <row r="168" spans="5:8">
      <c r="E168" s="405"/>
      <c r="F168" s="405"/>
      <c r="G168" s="405"/>
      <c r="H168" s="405"/>
    </row>
    <row r="169" spans="5:8">
      <c r="E169" s="405"/>
      <c r="F169" s="405"/>
      <c r="G169" s="405"/>
      <c r="H169" s="405"/>
    </row>
    <row r="170" spans="5:8">
      <c r="E170" s="405"/>
      <c r="F170" s="405"/>
      <c r="G170" s="405"/>
      <c r="H170" s="405"/>
    </row>
    <row r="171" spans="5:8">
      <c r="E171" s="405"/>
      <c r="F171" s="405"/>
      <c r="G171" s="405"/>
      <c r="H171" s="405"/>
    </row>
    <row r="172" spans="5:8">
      <c r="E172" s="405"/>
      <c r="F172" s="405"/>
      <c r="G172" s="405"/>
      <c r="H172" s="405"/>
    </row>
    <row r="173" spans="5:8">
      <c r="E173" s="405"/>
      <c r="F173" s="405"/>
      <c r="G173" s="405"/>
      <c r="H173" s="405"/>
    </row>
    <row r="174" spans="5:8">
      <c r="E174" s="405"/>
      <c r="F174" s="405"/>
      <c r="G174" s="405"/>
      <c r="H174" s="405"/>
    </row>
    <row r="175" spans="5:8">
      <c r="E175" s="405"/>
      <c r="F175" s="405"/>
      <c r="G175" s="405"/>
      <c r="H175" s="405"/>
    </row>
    <row r="176" spans="5:8">
      <c r="E176" s="405"/>
      <c r="F176" s="405"/>
      <c r="G176" s="405"/>
      <c r="H176" s="405"/>
    </row>
    <row r="177" spans="5:8">
      <c r="E177" s="405"/>
      <c r="F177" s="405"/>
      <c r="G177" s="405"/>
      <c r="H177" s="405"/>
    </row>
    <row r="178" spans="5:8">
      <c r="E178" s="405"/>
      <c r="F178" s="405"/>
      <c r="G178" s="405"/>
      <c r="H178" s="405"/>
    </row>
    <row r="179" spans="5:8">
      <c r="E179" s="405"/>
      <c r="F179" s="405"/>
      <c r="G179" s="405"/>
      <c r="H179" s="405"/>
    </row>
    <row r="180" spans="5:8">
      <c r="E180" s="405"/>
      <c r="F180" s="405"/>
      <c r="G180" s="405"/>
      <c r="H180" s="405"/>
    </row>
    <row r="181" spans="5:8">
      <c r="E181" s="405"/>
      <c r="F181" s="405"/>
      <c r="G181" s="405"/>
      <c r="H181" s="405"/>
    </row>
    <row r="182" spans="5:8">
      <c r="E182" s="405"/>
      <c r="F182" s="405"/>
      <c r="G182" s="405"/>
      <c r="H182" s="405"/>
    </row>
    <row r="183" spans="5:8">
      <c r="E183" s="405"/>
      <c r="F183" s="405"/>
      <c r="G183" s="405"/>
      <c r="H183" s="405"/>
    </row>
    <row r="184" spans="5:8">
      <c r="E184" s="405"/>
      <c r="F184" s="405"/>
      <c r="G184" s="405"/>
      <c r="H184" s="405"/>
    </row>
    <row r="185" spans="5:8">
      <c r="E185" s="405"/>
      <c r="F185" s="405"/>
      <c r="G185" s="405"/>
      <c r="H185" s="405"/>
    </row>
    <row r="186" spans="5:8">
      <c r="E186" s="405"/>
      <c r="F186" s="405"/>
      <c r="G186" s="405"/>
      <c r="H186" s="405"/>
    </row>
    <row r="187" spans="5:8">
      <c r="E187" s="405"/>
      <c r="F187" s="405"/>
      <c r="G187" s="405"/>
      <c r="H187" s="405"/>
    </row>
    <row r="188" spans="5:8">
      <c r="E188" s="405"/>
      <c r="F188" s="405"/>
      <c r="G188" s="405"/>
      <c r="H188" s="405"/>
    </row>
    <row r="189" spans="5:8">
      <c r="E189" s="405"/>
      <c r="F189" s="405"/>
      <c r="G189" s="405"/>
      <c r="H189" s="405"/>
    </row>
    <row r="190" spans="5:8">
      <c r="E190" s="405"/>
      <c r="F190" s="405"/>
      <c r="G190" s="405"/>
      <c r="H190" s="405"/>
    </row>
    <row r="191" spans="5:8">
      <c r="E191" s="405"/>
      <c r="F191" s="405"/>
      <c r="G191" s="405"/>
      <c r="H191" s="405"/>
    </row>
    <row r="192" spans="5:8">
      <c r="E192" s="405"/>
      <c r="F192" s="405"/>
      <c r="G192" s="405"/>
      <c r="H192" s="405"/>
    </row>
    <row r="193" spans="5:8">
      <c r="E193" s="405"/>
      <c r="F193" s="405"/>
      <c r="G193" s="405"/>
      <c r="H193" s="405"/>
    </row>
    <row r="194" spans="5:8">
      <c r="E194" s="405"/>
      <c r="F194" s="405"/>
      <c r="G194" s="405"/>
      <c r="H194" s="405"/>
    </row>
    <row r="195" spans="5:8">
      <c r="E195" s="405"/>
      <c r="F195" s="405"/>
      <c r="G195" s="405"/>
      <c r="H195" s="405"/>
    </row>
    <row r="196" spans="5:8">
      <c r="E196" s="405"/>
      <c r="F196" s="405"/>
      <c r="G196" s="405"/>
      <c r="H196" s="405"/>
    </row>
    <row r="197" spans="5:8">
      <c r="E197" s="405"/>
      <c r="F197" s="405"/>
      <c r="G197" s="405"/>
      <c r="H197" s="405"/>
    </row>
    <row r="198" spans="5:8">
      <c r="E198" s="405"/>
      <c r="F198" s="405"/>
      <c r="G198" s="405"/>
      <c r="H198" s="405"/>
    </row>
    <row r="199" spans="5:8">
      <c r="E199" s="405"/>
      <c r="F199" s="405"/>
      <c r="G199" s="405"/>
      <c r="H199" s="405"/>
    </row>
    <row r="200" spans="5:8">
      <c r="E200" s="405"/>
      <c r="F200" s="405"/>
      <c r="G200" s="405"/>
      <c r="H200" s="405"/>
    </row>
    <row r="201" spans="5:8">
      <c r="E201" s="405"/>
      <c r="F201" s="405"/>
      <c r="G201" s="405"/>
      <c r="H201" s="405"/>
    </row>
    <row r="202" spans="5:8">
      <c r="E202" s="405"/>
      <c r="F202" s="405"/>
      <c r="G202" s="405"/>
      <c r="H202" s="405"/>
    </row>
    <row r="203" spans="5:8">
      <c r="E203" s="405"/>
      <c r="F203" s="405"/>
      <c r="G203" s="405"/>
      <c r="H203" s="405"/>
    </row>
    <row r="204" spans="5:8">
      <c r="E204" s="405"/>
      <c r="F204" s="405"/>
      <c r="G204" s="405"/>
      <c r="H204" s="405"/>
    </row>
    <row r="205" spans="5:8">
      <c r="E205" s="405"/>
      <c r="F205" s="405"/>
      <c r="G205" s="405"/>
      <c r="H205" s="405"/>
    </row>
    <row r="206" spans="5:8">
      <c r="E206" s="405"/>
      <c r="F206" s="405"/>
      <c r="G206" s="405"/>
      <c r="H206" s="405"/>
    </row>
    <row r="207" spans="5:8">
      <c r="E207" s="405"/>
      <c r="F207" s="405"/>
      <c r="G207" s="405"/>
      <c r="H207" s="405"/>
    </row>
    <row r="208" spans="5:8">
      <c r="E208" s="405"/>
      <c r="F208" s="405"/>
      <c r="G208" s="405"/>
      <c r="H208" s="405"/>
    </row>
    <row r="209" spans="5:8">
      <c r="E209" s="405"/>
      <c r="F209" s="405"/>
      <c r="G209" s="405"/>
      <c r="H209" s="405"/>
    </row>
    <row r="210" spans="5:8">
      <c r="E210" s="405"/>
      <c r="F210" s="405"/>
      <c r="G210" s="405"/>
      <c r="H210" s="405"/>
    </row>
    <row r="211" spans="5:8">
      <c r="E211" s="405"/>
      <c r="F211" s="405"/>
      <c r="G211" s="405"/>
      <c r="H211" s="405"/>
    </row>
    <row r="212" spans="5:8">
      <c r="E212" s="405"/>
      <c r="F212" s="405"/>
      <c r="G212" s="405"/>
      <c r="H212" s="405"/>
    </row>
    <row r="213" spans="5:8">
      <c r="E213" s="405"/>
      <c r="F213" s="405"/>
      <c r="G213" s="405"/>
      <c r="H213" s="405"/>
    </row>
    <row r="214" spans="5:8">
      <c r="E214" s="405"/>
      <c r="F214" s="405"/>
      <c r="G214" s="405"/>
      <c r="H214" s="405"/>
    </row>
    <row r="215" spans="5:8">
      <c r="E215" s="405"/>
      <c r="F215" s="405"/>
      <c r="G215" s="405"/>
      <c r="H215" s="405"/>
    </row>
    <row r="216" spans="5:8">
      <c r="E216" s="405"/>
      <c r="F216" s="405"/>
      <c r="G216" s="405"/>
      <c r="H216" s="405"/>
    </row>
    <row r="217" spans="5:8">
      <c r="E217" s="405"/>
      <c r="F217" s="405"/>
      <c r="G217" s="405"/>
      <c r="H217" s="405"/>
    </row>
    <row r="218" spans="5:8">
      <c r="E218" s="405"/>
      <c r="F218" s="405"/>
      <c r="G218" s="405"/>
      <c r="H218" s="405"/>
    </row>
    <row r="219" spans="5:8">
      <c r="E219" s="405"/>
      <c r="F219" s="405"/>
      <c r="G219" s="405"/>
      <c r="H219" s="405"/>
    </row>
    <row r="220" spans="5:8">
      <c r="E220" s="405"/>
      <c r="F220" s="405"/>
      <c r="G220" s="405"/>
      <c r="H220" s="405"/>
    </row>
    <row r="221" spans="5:8">
      <c r="E221" s="405"/>
      <c r="F221" s="405"/>
      <c r="G221" s="405"/>
      <c r="H221" s="405"/>
    </row>
    <row r="222" spans="5:8">
      <c r="E222" s="405"/>
      <c r="F222" s="405"/>
      <c r="G222" s="405"/>
      <c r="H222" s="405"/>
    </row>
    <row r="223" spans="5:8">
      <c r="E223" s="405"/>
      <c r="F223" s="405"/>
      <c r="G223" s="405"/>
      <c r="H223" s="405"/>
    </row>
    <row r="224" spans="5:8">
      <c r="E224" s="405"/>
      <c r="F224" s="405"/>
      <c r="G224" s="405"/>
      <c r="H224" s="405"/>
    </row>
    <row r="225" spans="5:8">
      <c r="E225" s="405"/>
      <c r="F225" s="405"/>
      <c r="G225" s="405"/>
      <c r="H225" s="405"/>
    </row>
    <row r="226" spans="5:8">
      <c r="E226" s="405"/>
      <c r="F226" s="405"/>
      <c r="G226" s="405"/>
      <c r="H226" s="405"/>
    </row>
    <row r="227" spans="5:8">
      <c r="E227" s="405"/>
      <c r="F227" s="405"/>
      <c r="G227" s="405"/>
      <c r="H227" s="405"/>
    </row>
    <row r="228" spans="5:8">
      <c r="E228" s="405"/>
      <c r="F228" s="405"/>
      <c r="G228" s="405"/>
      <c r="H228" s="405"/>
    </row>
    <row r="229" spans="5:8">
      <c r="E229" s="405"/>
      <c r="F229" s="405"/>
      <c r="G229" s="405"/>
      <c r="H229" s="405"/>
    </row>
    <row r="230" spans="5:8">
      <c r="E230" s="405"/>
      <c r="F230" s="405"/>
      <c r="G230" s="405"/>
      <c r="H230" s="405"/>
    </row>
    <row r="231" spans="5:8">
      <c r="E231" s="405"/>
      <c r="F231" s="405"/>
      <c r="G231" s="405"/>
      <c r="H231" s="405"/>
    </row>
    <row r="232" spans="5:8">
      <c r="E232" s="405"/>
      <c r="F232" s="405"/>
      <c r="G232" s="405"/>
      <c r="H232" s="405"/>
    </row>
    <row r="233" spans="5:8">
      <c r="E233" s="405"/>
      <c r="F233" s="405"/>
      <c r="G233" s="405"/>
      <c r="H233" s="405"/>
    </row>
    <row r="234" spans="5:8">
      <c r="E234" s="405"/>
      <c r="F234" s="405"/>
      <c r="G234" s="405"/>
      <c r="H234" s="405"/>
    </row>
    <row r="235" spans="5:8">
      <c r="E235" s="405"/>
      <c r="F235" s="405"/>
      <c r="G235" s="405"/>
      <c r="H235" s="405"/>
    </row>
    <row r="236" spans="5:8">
      <c r="E236" s="405"/>
      <c r="F236" s="405"/>
      <c r="G236" s="405"/>
      <c r="H236" s="405"/>
    </row>
    <row r="237" spans="5:8">
      <c r="E237" s="405"/>
      <c r="F237" s="405"/>
      <c r="G237" s="405"/>
      <c r="H237" s="405"/>
    </row>
    <row r="238" spans="5:8">
      <c r="E238" s="405"/>
      <c r="F238" s="405"/>
      <c r="G238" s="405"/>
      <c r="H238" s="405"/>
    </row>
    <row r="239" spans="5:8">
      <c r="E239" s="405"/>
      <c r="F239" s="405"/>
      <c r="G239" s="405"/>
      <c r="H239" s="405"/>
    </row>
    <row r="240" spans="5:8">
      <c r="E240" s="405"/>
      <c r="F240" s="405"/>
      <c r="G240" s="405"/>
      <c r="H240" s="405"/>
    </row>
    <row r="241" spans="5:8">
      <c r="E241" s="405"/>
      <c r="F241" s="405"/>
      <c r="G241" s="405"/>
      <c r="H241" s="405"/>
    </row>
    <row r="242" spans="5:8">
      <c r="E242" s="405"/>
      <c r="F242" s="405"/>
      <c r="G242" s="405"/>
      <c r="H242" s="405"/>
    </row>
    <row r="243" spans="5:8">
      <c r="E243" s="405"/>
      <c r="F243" s="405"/>
      <c r="G243" s="405"/>
      <c r="H243" s="405"/>
    </row>
    <row r="244" spans="5:8">
      <c r="E244" s="405"/>
      <c r="F244" s="405"/>
      <c r="G244" s="405"/>
      <c r="H244" s="405"/>
    </row>
    <row r="245" spans="5:8">
      <c r="E245" s="405"/>
      <c r="F245" s="405"/>
      <c r="G245" s="405"/>
      <c r="H245" s="405"/>
    </row>
    <row r="246" spans="5:8">
      <c r="E246" s="405"/>
      <c r="F246" s="405"/>
      <c r="G246" s="405"/>
      <c r="H246" s="405"/>
    </row>
    <row r="247" spans="5:8">
      <c r="E247" s="405"/>
      <c r="F247" s="405"/>
      <c r="G247" s="405"/>
      <c r="H247" s="405"/>
    </row>
    <row r="248" spans="5:8">
      <c r="E248" s="405"/>
      <c r="F248" s="405"/>
      <c r="G248" s="405"/>
      <c r="H248" s="405"/>
    </row>
    <row r="249" spans="5:8">
      <c r="E249" s="405"/>
      <c r="F249" s="405"/>
      <c r="G249" s="405"/>
      <c r="H249" s="405"/>
    </row>
    <row r="250" spans="5:8">
      <c r="E250" s="405"/>
      <c r="F250" s="405"/>
      <c r="G250" s="405"/>
      <c r="H250" s="405"/>
    </row>
    <row r="251" spans="5:8">
      <c r="E251" s="405"/>
      <c r="F251" s="405"/>
      <c r="G251" s="405"/>
      <c r="H251" s="405"/>
    </row>
    <row r="252" spans="5:8">
      <c r="E252" s="405"/>
      <c r="F252" s="405"/>
      <c r="G252" s="405"/>
      <c r="H252" s="405"/>
    </row>
    <row r="253" spans="5:8">
      <c r="E253" s="405"/>
      <c r="F253" s="405"/>
      <c r="G253" s="405"/>
      <c r="H253" s="405"/>
    </row>
    <row r="254" spans="5:8">
      <c r="E254" s="405"/>
      <c r="F254" s="405"/>
      <c r="G254" s="405"/>
      <c r="H254" s="405"/>
    </row>
    <row r="255" spans="5:8">
      <c r="E255" s="405"/>
      <c r="F255" s="405"/>
      <c r="G255" s="405"/>
      <c r="H255" s="405"/>
    </row>
    <row r="256" spans="5:8">
      <c r="E256" s="405"/>
      <c r="F256" s="405"/>
      <c r="G256" s="405"/>
      <c r="H256" s="405"/>
    </row>
    <row r="257" spans="5:8">
      <c r="E257" s="405"/>
      <c r="F257" s="405"/>
      <c r="G257" s="405"/>
      <c r="H257" s="405"/>
    </row>
    <row r="258" spans="5:8">
      <c r="E258" s="405"/>
      <c r="F258" s="405"/>
      <c r="G258" s="405"/>
      <c r="H258" s="405"/>
    </row>
    <row r="259" spans="5:8">
      <c r="E259" s="405"/>
      <c r="F259" s="405"/>
      <c r="G259" s="405"/>
      <c r="H259" s="405"/>
    </row>
    <row r="260" spans="5:8">
      <c r="E260" s="405"/>
      <c r="F260" s="405"/>
      <c r="G260" s="405"/>
      <c r="H260" s="405"/>
    </row>
    <row r="261" spans="5:8">
      <c r="E261" s="405"/>
      <c r="F261" s="405"/>
      <c r="G261" s="405"/>
      <c r="H261" s="405"/>
    </row>
    <row r="262" spans="5:8">
      <c r="E262" s="405"/>
      <c r="F262" s="405"/>
      <c r="G262" s="405"/>
      <c r="H262" s="405"/>
    </row>
    <row r="263" spans="5:8">
      <c r="E263" s="405"/>
      <c r="F263" s="405"/>
      <c r="G263" s="405"/>
      <c r="H263" s="405"/>
    </row>
    <row r="264" spans="5:8">
      <c r="E264" s="405"/>
      <c r="F264" s="405"/>
      <c r="G264" s="405"/>
      <c r="H264" s="405"/>
    </row>
    <row r="265" spans="5:8">
      <c r="E265" s="405"/>
      <c r="F265" s="405"/>
      <c r="G265" s="405"/>
      <c r="H265" s="405"/>
    </row>
    <row r="266" spans="5:8">
      <c r="E266" s="405"/>
      <c r="F266" s="405"/>
      <c r="G266" s="405"/>
      <c r="H266" s="405"/>
    </row>
    <row r="267" spans="5:8">
      <c r="E267" s="405"/>
      <c r="F267" s="405"/>
      <c r="G267" s="405"/>
      <c r="H267" s="405"/>
    </row>
    <row r="268" spans="5:8">
      <c r="E268" s="405"/>
      <c r="F268" s="405"/>
      <c r="G268" s="405"/>
      <c r="H268" s="405"/>
    </row>
    <row r="269" spans="5:8">
      <c r="E269" s="405"/>
      <c r="F269" s="405"/>
      <c r="G269" s="405"/>
      <c r="H269" s="405"/>
    </row>
    <row r="270" spans="5:8">
      <c r="E270" s="405"/>
      <c r="F270" s="405"/>
      <c r="G270" s="405"/>
      <c r="H270" s="405"/>
    </row>
    <row r="271" spans="5:8">
      <c r="E271" s="405"/>
      <c r="F271" s="405"/>
      <c r="G271" s="405"/>
      <c r="H271" s="405"/>
    </row>
    <row r="272" spans="5:8">
      <c r="E272" s="405"/>
      <c r="F272" s="405"/>
      <c r="G272" s="405"/>
      <c r="H272" s="405"/>
    </row>
    <row r="273" spans="5:8">
      <c r="E273" s="405"/>
      <c r="F273" s="405"/>
      <c r="G273" s="405"/>
      <c r="H273" s="405"/>
    </row>
    <row r="274" spans="5:8">
      <c r="E274" s="405"/>
      <c r="F274" s="405"/>
      <c r="G274" s="405"/>
      <c r="H274" s="405"/>
    </row>
    <row r="275" spans="5:8">
      <c r="E275" s="405"/>
      <c r="F275" s="405"/>
      <c r="G275" s="405"/>
      <c r="H275" s="405"/>
    </row>
    <row r="276" spans="5:8">
      <c r="E276" s="405"/>
      <c r="F276" s="405"/>
      <c r="G276" s="405"/>
      <c r="H276" s="405"/>
    </row>
    <row r="277" spans="5:8">
      <c r="E277" s="405"/>
      <c r="F277" s="405"/>
      <c r="G277" s="405"/>
      <c r="H277" s="405"/>
    </row>
    <row r="278" spans="5:8">
      <c r="E278" s="405"/>
      <c r="F278" s="405"/>
      <c r="G278" s="405"/>
      <c r="H278" s="405"/>
    </row>
    <row r="279" spans="5:8">
      <c r="E279" s="405"/>
      <c r="F279" s="405"/>
      <c r="G279" s="405"/>
      <c r="H279" s="405"/>
    </row>
    <row r="280" spans="5:8">
      <c r="E280" s="405"/>
      <c r="F280" s="405"/>
      <c r="G280" s="405"/>
      <c r="H280" s="405"/>
    </row>
    <row r="281" spans="5:8">
      <c r="E281" s="405"/>
      <c r="F281" s="405"/>
      <c r="G281" s="405"/>
      <c r="H281" s="405"/>
    </row>
    <row r="282" spans="5:8">
      <c r="E282" s="405"/>
      <c r="F282" s="405"/>
      <c r="G282" s="405"/>
      <c r="H282" s="405"/>
    </row>
    <row r="283" spans="5:8">
      <c r="E283" s="405"/>
      <c r="F283" s="405"/>
      <c r="G283" s="405"/>
      <c r="H283" s="405"/>
    </row>
    <row r="284" spans="5:8">
      <c r="E284" s="405"/>
      <c r="F284" s="405"/>
      <c r="G284" s="405"/>
      <c r="H284" s="405"/>
    </row>
    <row r="285" spans="5:8">
      <c r="E285" s="405"/>
      <c r="F285" s="405"/>
      <c r="G285" s="405"/>
      <c r="H285" s="405"/>
    </row>
    <row r="286" spans="5:8">
      <c r="E286" s="405"/>
      <c r="F286" s="405"/>
      <c r="G286" s="405"/>
      <c r="H286" s="405"/>
    </row>
    <row r="287" spans="5:8">
      <c r="E287" s="405"/>
      <c r="F287" s="405"/>
      <c r="G287" s="405"/>
      <c r="H287" s="405"/>
    </row>
    <row r="288" spans="5:8">
      <c r="E288" s="405"/>
      <c r="F288" s="405"/>
      <c r="G288" s="405"/>
      <c r="H288" s="405"/>
    </row>
    <row r="289" spans="5:8">
      <c r="E289" s="405"/>
      <c r="F289" s="405"/>
      <c r="G289" s="405"/>
      <c r="H289" s="405"/>
    </row>
    <row r="290" spans="5:8">
      <c r="E290" s="405"/>
      <c r="F290" s="405"/>
      <c r="G290" s="405"/>
      <c r="H290" s="405"/>
    </row>
    <row r="291" spans="5:8">
      <c r="E291" s="405"/>
      <c r="F291" s="405"/>
      <c r="G291" s="405"/>
      <c r="H291" s="405"/>
    </row>
    <row r="292" spans="5:8">
      <c r="E292" s="405"/>
      <c r="F292" s="405"/>
      <c r="G292" s="405"/>
      <c r="H292" s="405"/>
    </row>
    <row r="293" spans="5:8">
      <c r="E293" s="405"/>
      <c r="F293" s="405"/>
      <c r="G293" s="405"/>
      <c r="H293" s="405"/>
    </row>
    <row r="294" spans="5:8">
      <c r="E294" s="405"/>
      <c r="F294" s="405"/>
      <c r="G294" s="405"/>
      <c r="H294" s="405"/>
    </row>
    <row r="295" spans="5:8">
      <c r="E295" s="405"/>
      <c r="F295" s="405"/>
      <c r="G295" s="405"/>
      <c r="H295" s="405"/>
    </row>
    <row r="296" spans="5:8">
      <c r="E296" s="405"/>
      <c r="F296" s="405"/>
      <c r="G296" s="405"/>
      <c r="H296" s="405"/>
    </row>
    <row r="297" spans="5:8">
      <c r="E297" s="405"/>
      <c r="F297" s="405"/>
      <c r="G297" s="405"/>
      <c r="H297" s="405"/>
    </row>
    <row r="298" spans="5:8">
      <c r="E298" s="405"/>
      <c r="F298" s="405"/>
      <c r="G298" s="405"/>
      <c r="H298" s="405"/>
    </row>
    <row r="299" spans="5:8">
      <c r="E299" s="405"/>
      <c r="F299" s="405"/>
      <c r="G299" s="405"/>
      <c r="H299" s="405"/>
    </row>
    <row r="300" spans="5:8">
      <c r="E300" s="405"/>
      <c r="F300" s="405"/>
      <c r="G300" s="405"/>
      <c r="H300" s="405"/>
    </row>
    <row r="301" spans="5:8">
      <c r="E301" s="405"/>
      <c r="F301" s="405"/>
      <c r="G301" s="405"/>
      <c r="H301" s="405"/>
    </row>
    <row r="302" spans="5:8">
      <c r="E302" s="405"/>
      <c r="F302" s="405"/>
      <c r="G302" s="405"/>
      <c r="H302" s="405"/>
    </row>
    <row r="303" spans="5:8">
      <c r="E303" s="405"/>
      <c r="F303" s="405"/>
      <c r="G303" s="405"/>
      <c r="H303" s="405"/>
    </row>
    <row r="304" spans="5:8">
      <c r="E304" s="405"/>
      <c r="F304" s="405"/>
      <c r="G304" s="405"/>
      <c r="H304" s="405"/>
    </row>
    <row r="305" spans="5:8">
      <c r="E305" s="405"/>
      <c r="F305" s="405"/>
      <c r="G305" s="405"/>
      <c r="H305" s="405"/>
    </row>
    <row r="306" spans="5:8">
      <c r="E306" s="405"/>
      <c r="F306" s="405"/>
      <c r="G306" s="405"/>
      <c r="H306" s="405"/>
    </row>
    <row r="307" spans="5:8">
      <c r="E307" s="405"/>
      <c r="F307" s="405"/>
      <c r="G307" s="405"/>
      <c r="H307" s="405"/>
    </row>
    <row r="308" spans="5:8">
      <c r="E308" s="405"/>
      <c r="F308" s="405"/>
      <c r="G308" s="405"/>
      <c r="H308" s="405"/>
    </row>
    <row r="309" spans="5:8">
      <c r="E309" s="405"/>
      <c r="F309" s="405"/>
      <c r="G309" s="405"/>
      <c r="H309" s="405"/>
    </row>
    <row r="310" spans="5:8">
      <c r="E310" s="405"/>
      <c r="F310" s="405"/>
      <c r="G310" s="405"/>
      <c r="H310" s="405"/>
    </row>
    <row r="311" spans="5:8">
      <c r="E311" s="405"/>
      <c r="F311" s="405"/>
      <c r="G311" s="405"/>
      <c r="H311" s="405"/>
    </row>
    <row r="312" spans="5:8">
      <c r="E312" s="405"/>
      <c r="F312" s="405"/>
      <c r="G312" s="405"/>
      <c r="H312" s="405"/>
    </row>
    <row r="313" spans="5:8">
      <c r="E313" s="405"/>
      <c r="F313" s="405"/>
      <c r="G313" s="405"/>
      <c r="H313" s="405"/>
    </row>
    <row r="314" spans="5:8">
      <c r="E314" s="405"/>
      <c r="F314" s="405"/>
      <c r="G314" s="405"/>
      <c r="H314" s="405"/>
    </row>
    <row r="315" spans="5:8">
      <c r="E315" s="405"/>
      <c r="F315" s="405"/>
      <c r="G315" s="405"/>
      <c r="H315" s="405"/>
    </row>
    <row r="316" spans="5:8">
      <c r="E316" s="405"/>
      <c r="F316" s="405"/>
      <c r="G316" s="405"/>
      <c r="H316" s="405"/>
    </row>
    <row r="317" spans="5:8">
      <c r="E317" s="405"/>
      <c r="F317" s="405"/>
      <c r="G317" s="405"/>
      <c r="H317" s="405"/>
    </row>
    <row r="318" spans="5:8">
      <c r="E318" s="405"/>
      <c r="F318" s="405"/>
      <c r="G318" s="405"/>
      <c r="H318" s="405"/>
    </row>
    <row r="319" spans="5:8">
      <c r="E319" s="405"/>
      <c r="F319" s="405"/>
      <c r="G319" s="405"/>
      <c r="H319" s="405"/>
    </row>
    <row r="320" spans="5:8">
      <c r="E320" s="405"/>
      <c r="F320" s="405"/>
      <c r="G320" s="405"/>
      <c r="H320" s="405"/>
    </row>
    <row r="321" spans="5:8">
      <c r="E321" s="405"/>
      <c r="F321" s="405"/>
      <c r="G321" s="405"/>
      <c r="H321" s="405"/>
    </row>
    <row r="322" spans="5:8">
      <c r="E322" s="405"/>
      <c r="F322" s="405"/>
      <c r="G322" s="405"/>
      <c r="H322" s="405"/>
    </row>
    <row r="323" spans="5:8">
      <c r="E323" s="405"/>
      <c r="F323" s="405"/>
      <c r="G323" s="405"/>
      <c r="H323" s="405"/>
    </row>
    <row r="324" spans="5:8">
      <c r="E324" s="405"/>
      <c r="F324" s="405"/>
      <c r="G324" s="405"/>
      <c r="H324" s="405"/>
    </row>
    <row r="325" spans="5:8">
      <c r="E325" s="405"/>
      <c r="F325" s="405"/>
      <c r="G325" s="405"/>
      <c r="H325" s="405"/>
    </row>
    <row r="326" spans="5:8">
      <c r="E326" s="405"/>
      <c r="F326" s="405"/>
      <c r="G326" s="405"/>
      <c r="H326" s="405"/>
    </row>
    <row r="327" spans="5:8">
      <c r="E327" s="405"/>
      <c r="F327" s="405"/>
      <c r="G327" s="405"/>
      <c r="H327" s="405"/>
    </row>
    <row r="328" spans="5:8">
      <c r="E328" s="405"/>
      <c r="F328" s="405"/>
      <c r="G328" s="405"/>
      <c r="H328" s="405"/>
    </row>
    <row r="329" spans="5:8">
      <c r="E329" s="405"/>
      <c r="F329" s="405"/>
      <c r="G329" s="405"/>
      <c r="H329" s="405"/>
    </row>
    <row r="330" spans="5:8">
      <c r="E330" s="405"/>
      <c r="F330" s="405"/>
      <c r="G330" s="405"/>
      <c r="H330" s="405"/>
    </row>
    <row r="331" spans="5:8">
      <c r="E331" s="405"/>
      <c r="F331" s="405"/>
      <c r="G331" s="405"/>
      <c r="H331" s="405"/>
    </row>
    <row r="332" spans="5:8">
      <c r="E332" s="405"/>
      <c r="F332" s="405"/>
      <c r="G332" s="405"/>
      <c r="H332" s="405"/>
    </row>
    <row r="333" spans="5:8">
      <c r="E333" s="405"/>
      <c r="F333" s="405"/>
      <c r="G333" s="405"/>
      <c r="H333" s="405"/>
    </row>
    <row r="334" spans="5:8">
      <c r="E334" s="405"/>
      <c r="F334" s="405"/>
      <c r="G334" s="405"/>
      <c r="H334" s="405"/>
    </row>
    <row r="335" spans="5:8">
      <c r="E335" s="405"/>
      <c r="F335" s="405"/>
      <c r="G335" s="405"/>
      <c r="H335" s="405"/>
    </row>
    <row r="336" spans="5:8">
      <c r="E336" s="405"/>
      <c r="F336" s="405"/>
      <c r="G336" s="405"/>
      <c r="H336" s="405"/>
    </row>
    <row r="337" spans="5:8">
      <c r="E337" s="405"/>
      <c r="F337" s="405"/>
      <c r="G337" s="405"/>
      <c r="H337" s="405"/>
    </row>
    <row r="338" spans="5:8">
      <c r="E338" s="405"/>
      <c r="F338" s="405"/>
      <c r="G338" s="405"/>
      <c r="H338" s="405"/>
    </row>
    <row r="339" spans="5:8">
      <c r="E339" s="405"/>
      <c r="F339" s="405"/>
      <c r="G339" s="405"/>
      <c r="H339" s="405"/>
    </row>
    <row r="340" spans="5:8">
      <c r="E340" s="405"/>
      <c r="F340" s="405"/>
      <c r="G340" s="405"/>
      <c r="H340" s="405"/>
    </row>
    <row r="341" spans="5:8">
      <c r="E341" s="405"/>
      <c r="F341" s="405"/>
      <c r="G341" s="405"/>
      <c r="H341" s="405"/>
    </row>
    <row r="342" spans="5:8">
      <c r="E342" s="405"/>
      <c r="F342" s="405"/>
      <c r="G342" s="405"/>
      <c r="H342" s="405"/>
    </row>
    <row r="343" spans="5:8">
      <c r="E343" s="405"/>
      <c r="F343" s="405"/>
      <c r="G343" s="405"/>
      <c r="H343" s="405"/>
    </row>
    <row r="344" spans="5:8">
      <c r="E344" s="405"/>
      <c r="F344" s="405"/>
      <c r="G344" s="405"/>
      <c r="H344" s="405"/>
    </row>
    <row r="345" spans="5:8">
      <c r="E345" s="405"/>
      <c r="F345" s="405"/>
      <c r="G345" s="405"/>
      <c r="H345" s="405"/>
    </row>
    <row r="346" spans="5:8">
      <c r="E346" s="405"/>
      <c r="F346" s="405"/>
      <c r="G346" s="405"/>
      <c r="H346" s="405"/>
    </row>
    <row r="347" spans="5:8">
      <c r="E347" s="405"/>
      <c r="F347" s="405"/>
      <c r="G347" s="405"/>
      <c r="H347" s="405"/>
    </row>
    <row r="348" spans="5:8">
      <c r="E348" s="405"/>
      <c r="F348" s="405"/>
      <c r="G348" s="405"/>
      <c r="H348" s="405"/>
    </row>
    <row r="349" spans="5:8">
      <c r="E349" s="405"/>
      <c r="F349" s="405"/>
      <c r="G349" s="405"/>
      <c r="H349" s="405"/>
    </row>
    <row r="350" spans="5:8">
      <c r="E350" s="405"/>
      <c r="F350" s="405"/>
      <c r="G350" s="405"/>
      <c r="H350" s="405"/>
    </row>
    <row r="351" spans="5:8">
      <c r="E351" s="405"/>
      <c r="F351" s="405"/>
      <c r="G351" s="405"/>
      <c r="H351" s="405"/>
    </row>
    <row r="352" spans="5:8">
      <c r="E352" s="405"/>
      <c r="F352" s="405"/>
      <c r="G352" s="405"/>
      <c r="H352" s="405"/>
    </row>
    <row r="353" spans="5:8">
      <c r="E353" s="405"/>
      <c r="F353" s="405"/>
      <c r="G353" s="405"/>
      <c r="H353" s="405"/>
    </row>
    <row r="354" spans="5:8">
      <c r="E354" s="405"/>
      <c r="F354" s="405"/>
      <c r="G354" s="405"/>
      <c r="H354" s="405"/>
    </row>
    <row r="355" spans="5:8">
      <c r="E355" s="405"/>
      <c r="F355" s="405"/>
      <c r="G355" s="405"/>
      <c r="H355" s="405"/>
    </row>
    <row r="356" spans="5:8">
      <c r="E356" s="405"/>
      <c r="F356" s="405"/>
      <c r="G356" s="405"/>
      <c r="H356" s="405"/>
    </row>
    <row r="357" spans="5:8">
      <c r="E357" s="405"/>
      <c r="F357" s="405"/>
      <c r="G357" s="405"/>
      <c r="H357" s="405"/>
    </row>
    <row r="358" spans="5:8">
      <c r="E358" s="405"/>
      <c r="F358" s="405"/>
      <c r="G358" s="405"/>
      <c r="H358" s="405"/>
    </row>
    <row r="359" spans="5:8">
      <c r="E359" s="405"/>
      <c r="F359" s="405"/>
      <c r="G359" s="405"/>
      <c r="H359" s="405"/>
    </row>
    <row r="360" spans="5:8">
      <c r="E360" s="405"/>
      <c r="F360" s="405"/>
      <c r="G360" s="405"/>
      <c r="H360" s="405"/>
    </row>
    <row r="361" spans="5:8">
      <c r="E361" s="405"/>
      <c r="F361" s="405"/>
      <c r="G361" s="405"/>
      <c r="H361" s="405"/>
    </row>
    <row r="362" spans="5:8">
      <c r="E362" s="405"/>
      <c r="F362" s="405"/>
      <c r="G362" s="405"/>
      <c r="H362" s="405"/>
    </row>
    <row r="363" spans="5:8">
      <c r="E363" s="405"/>
      <c r="F363" s="405"/>
      <c r="G363" s="405"/>
      <c r="H363" s="405"/>
    </row>
    <row r="364" spans="5:8">
      <c r="E364" s="405"/>
      <c r="F364" s="405"/>
      <c r="G364" s="405"/>
      <c r="H364" s="405"/>
    </row>
    <row r="365" spans="5:8">
      <c r="E365" s="405"/>
      <c r="F365" s="405"/>
      <c r="G365" s="405"/>
      <c r="H365" s="405"/>
    </row>
    <row r="366" spans="5:8">
      <c r="E366" s="405"/>
      <c r="F366" s="405"/>
      <c r="G366" s="405"/>
      <c r="H366" s="405"/>
    </row>
    <row r="367" spans="5:8">
      <c r="E367" s="405"/>
      <c r="F367" s="405"/>
      <c r="G367" s="405"/>
      <c r="H367" s="405"/>
    </row>
    <row r="368" spans="5:8">
      <c r="E368" s="405"/>
      <c r="F368" s="405"/>
      <c r="G368" s="405"/>
      <c r="H368" s="405"/>
    </row>
    <row r="369" spans="5:8">
      <c r="E369" s="405"/>
      <c r="F369" s="405"/>
      <c r="G369" s="405"/>
      <c r="H369" s="405"/>
    </row>
    <row r="370" spans="5:8">
      <c r="E370" s="405"/>
      <c r="F370" s="405"/>
      <c r="G370" s="405"/>
      <c r="H370" s="405"/>
    </row>
    <row r="371" spans="5:8">
      <c r="E371" s="405"/>
      <c r="F371" s="405"/>
      <c r="G371" s="405"/>
      <c r="H371" s="405"/>
    </row>
    <row r="372" spans="5:8">
      <c r="E372" s="405"/>
      <c r="F372" s="405"/>
      <c r="G372" s="405"/>
      <c r="H372" s="405"/>
    </row>
    <row r="373" spans="5:8">
      <c r="E373" s="405"/>
      <c r="F373" s="405"/>
      <c r="G373" s="405"/>
      <c r="H373" s="405"/>
    </row>
    <row r="374" spans="5:8">
      <c r="E374" s="405"/>
      <c r="F374" s="405"/>
      <c r="G374" s="405"/>
      <c r="H374" s="405"/>
    </row>
    <row r="375" spans="5:8">
      <c r="E375" s="405"/>
      <c r="F375" s="405"/>
      <c r="G375" s="405"/>
      <c r="H375" s="405"/>
    </row>
    <row r="376" spans="5:8">
      <c r="E376" s="405"/>
      <c r="F376" s="405"/>
      <c r="G376" s="405"/>
      <c r="H376" s="405"/>
    </row>
    <row r="377" spans="5:8">
      <c r="E377" s="405"/>
      <c r="F377" s="405"/>
      <c r="G377" s="405"/>
      <c r="H377" s="405"/>
    </row>
    <row r="378" spans="5:8">
      <c r="E378" s="405"/>
      <c r="F378" s="405"/>
      <c r="G378" s="405"/>
      <c r="H378" s="405"/>
    </row>
    <row r="379" spans="5:8">
      <c r="E379" s="405"/>
      <c r="F379" s="405"/>
      <c r="G379" s="405"/>
      <c r="H379" s="405"/>
    </row>
    <row r="380" spans="5:8">
      <c r="E380" s="405"/>
      <c r="F380" s="405"/>
      <c r="G380" s="405"/>
      <c r="H380" s="405"/>
    </row>
    <row r="381" spans="5:8">
      <c r="E381" s="405"/>
      <c r="F381" s="405"/>
      <c r="G381" s="405"/>
      <c r="H381" s="405"/>
    </row>
    <row r="382" spans="5:8">
      <c r="E382" s="405"/>
      <c r="F382" s="405"/>
      <c r="G382" s="405"/>
      <c r="H382" s="405"/>
    </row>
    <row r="383" spans="5:8">
      <c r="E383" s="405"/>
      <c r="F383" s="405"/>
      <c r="G383" s="405"/>
      <c r="H383" s="405"/>
    </row>
    <row r="384" spans="5:8">
      <c r="E384" s="405"/>
      <c r="F384" s="405"/>
      <c r="G384" s="405"/>
      <c r="H384" s="405"/>
    </row>
    <row r="385" spans="5:8">
      <c r="E385" s="405"/>
      <c r="F385" s="405"/>
      <c r="G385" s="405"/>
      <c r="H385" s="405"/>
    </row>
    <row r="386" spans="5:8">
      <c r="E386" s="405"/>
      <c r="F386" s="405"/>
      <c r="G386" s="405"/>
      <c r="H386" s="405"/>
    </row>
    <row r="387" spans="5:8">
      <c r="E387" s="405"/>
      <c r="F387" s="405"/>
      <c r="G387" s="405"/>
      <c r="H387" s="405"/>
    </row>
    <row r="388" spans="5:8">
      <c r="E388" s="405"/>
      <c r="F388" s="405"/>
      <c r="G388" s="405"/>
      <c r="H388" s="405"/>
    </row>
    <row r="389" spans="5:8">
      <c r="E389" s="405"/>
      <c r="F389" s="405"/>
      <c r="G389" s="405"/>
      <c r="H389" s="405"/>
    </row>
    <row r="390" spans="5:8">
      <c r="E390" s="405"/>
      <c r="F390" s="405"/>
      <c r="G390" s="405"/>
      <c r="H390" s="405"/>
    </row>
    <row r="391" spans="5:8">
      <c r="E391" s="405"/>
      <c r="F391" s="405"/>
      <c r="G391" s="405"/>
      <c r="H391" s="405"/>
    </row>
    <row r="392" spans="5:8">
      <c r="E392" s="405"/>
      <c r="F392" s="405"/>
      <c r="G392" s="405"/>
      <c r="H392" s="405"/>
    </row>
    <row r="393" spans="5:8">
      <c r="E393" s="405"/>
      <c r="F393" s="405"/>
      <c r="G393" s="405"/>
      <c r="H393" s="405"/>
    </row>
    <row r="394" spans="5:8">
      <c r="E394" s="405"/>
      <c r="F394" s="405"/>
      <c r="G394" s="405"/>
      <c r="H394" s="405"/>
    </row>
    <row r="395" spans="5:8">
      <c r="E395" s="405"/>
      <c r="F395" s="405"/>
      <c r="G395" s="405"/>
      <c r="H395" s="405"/>
    </row>
    <row r="396" spans="5:8">
      <c r="E396" s="405"/>
      <c r="F396" s="405"/>
      <c r="G396" s="405"/>
      <c r="H396" s="405"/>
    </row>
    <row r="397" spans="5:8">
      <c r="E397" s="405"/>
      <c r="F397" s="405"/>
      <c r="G397" s="405"/>
      <c r="H397" s="405"/>
    </row>
    <row r="398" spans="5:8">
      <c r="E398" s="405"/>
      <c r="F398" s="405"/>
      <c r="G398" s="405"/>
      <c r="H398" s="405"/>
    </row>
    <row r="399" spans="5:8">
      <c r="E399" s="405"/>
      <c r="F399" s="405"/>
      <c r="G399" s="405"/>
      <c r="H399" s="405"/>
    </row>
    <row r="400" spans="5:8">
      <c r="E400" s="405"/>
      <c r="F400" s="405"/>
      <c r="G400" s="405"/>
      <c r="H400" s="405"/>
    </row>
    <row r="401" spans="5:8">
      <c r="E401" s="405"/>
      <c r="F401" s="405"/>
      <c r="G401" s="405"/>
      <c r="H401" s="405"/>
    </row>
    <row r="402" spans="5:8">
      <c r="E402" s="405"/>
      <c r="F402" s="405"/>
      <c r="G402" s="405"/>
      <c r="H402" s="405"/>
    </row>
    <row r="403" spans="5:8">
      <c r="E403" s="405"/>
      <c r="F403" s="405"/>
      <c r="G403" s="405"/>
      <c r="H403" s="405"/>
    </row>
    <row r="404" spans="5:8">
      <c r="E404" s="405"/>
      <c r="F404" s="405"/>
      <c r="G404" s="405"/>
      <c r="H404" s="405"/>
    </row>
    <row r="405" spans="5:8">
      <c r="E405" s="405"/>
      <c r="F405" s="405"/>
      <c r="G405" s="405"/>
      <c r="H405" s="405"/>
    </row>
    <row r="406" spans="5:8">
      <c r="E406" s="405"/>
      <c r="F406" s="405"/>
      <c r="G406" s="405"/>
      <c r="H406" s="405"/>
    </row>
    <row r="407" spans="5:8">
      <c r="E407" s="405"/>
      <c r="F407" s="405"/>
      <c r="G407" s="405"/>
      <c r="H407" s="405"/>
    </row>
    <row r="408" spans="5:8">
      <c r="E408" s="405"/>
      <c r="F408" s="405"/>
      <c r="G408" s="405"/>
      <c r="H408" s="405"/>
    </row>
    <row r="409" spans="5:8">
      <c r="E409" s="405"/>
      <c r="F409" s="405"/>
      <c r="G409" s="405"/>
      <c r="H409" s="405"/>
    </row>
    <row r="410" spans="5:8">
      <c r="E410" s="405"/>
      <c r="F410" s="405"/>
      <c r="G410" s="405"/>
      <c r="H410" s="405"/>
    </row>
    <row r="411" spans="5:8">
      <c r="E411" s="405"/>
      <c r="F411" s="405"/>
      <c r="G411" s="405"/>
      <c r="H411" s="405"/>
    </row>
    <row r="412" spans="5:8">
      <c r="E412" s="405"/>
      <c r="F412" s="405"/>
      <c r="G412" s="405"/>
      <c r="H412" s="405"/>
    </row>
    <row r="413" spans="5:8">
      <c r="E413" s="405"/>
      <c r="F413" s="405"/>
      <c r="G413" s="405"/>
      <c r="H413" s="405"/>
    </row>
    <row r="414" spans="5:8">
      <c r="E414" s="405"/>
      <c r="F414" s="405"/>
      <c r="G414" s="405"/>
      <c r="H414" s="405"/>
    </row>
    <row r="415" spans="5:8">
      <c r="E415" s="405"/>
      <c r="F415" s="405"/>
      <c r="G415" s="405"/>
      <c r="H415" s="405"/>
    </row>
    <row r="416" spans="5:8">
      <c r="E416" s="405"/>
      <c r="F416" s="405"/>
      <c r="G416" s="405"/>
      <c r="H416" s="405"/>
    </row>
    <row r="417" spans="5:8">
      <c r="E417" s="405"/>
      <c r="F417" s="405"/>
      <c r="G417" s="405"/>
      <c r="H417" s="405"/>
    </row>
    <row r="418" spans="5:8">
      <c r="E418" s="405"/>
      <c r="F418" s="405"/>
      <c r="G418" s="405"/>
      <c r="H418" s="405"/>
    </row>
    <row r="419" spans="5:8">
      <c r="E419" s="405"/>
      <c r="F419" s="405"/>
      <c r="G419" s="405"/>
      <c r="H419" s="405"/>
    </row>
    <row r="420" spans="5:8">
      <c r="E420" s="405"/>
      <c r="F420" s="405"/>
      <c r="G420" s="405"/>
      <c r="H420" s="405"/>
    </row>
    <row r="421" spans="5:8">
      <c r="E421" s="405"/>
      <c r="F421" s="405"/>
      <c r="G421" s="405"/>
      <c r="H421" s="405"/>
    </row>
    <row r="422" spans="5:8">
      <c r="E422" s="405"/>
      <c r="F422" s="405"/>
      <c r="G422" s="405"/>
      <c r="H422" s="405"/>
    </row>
    <row r="423" spans="5:8">
      <c r="E423" s="405"/>
      <c r="F423" s="405"/>
      <c r="G423" s="405"/>
      <c r="H423" s="405"/>
    </row>
    <row r="424" spans="5:8">
      <c r="E424" s="405"/>
      <c r="F424" s="405"/>
      <c r="G424" s="405"/>
      <c r="H424" s="405"/>
    </row>
    <row r="425" spans="5:8">
      <c r="E425" s="405"/>
      <c r="F425" s="405"/>
      <c r="G425" s="405"/>
      <c r="H425" s="405"/>
    </row>
    <row r="426" spans="5:8">
      <c r="E426" s="405"/>
      <c r="F426" s="405"/>
      <c r="G426" s="405"/>
      <c r="H426" s="405"/>
    </row>
    <row r="427" spans="5:8">
      <c r="E427" s="405"/>
      <c r="F427" s="405"/>
      <c r="G427" s="405"/>
      <c r="H427" s="405"/>
    </row>
    <row r="428" spans="5:8">
      <c r="E428" s="405"/>
      <c r="F428" s="405"/>
      <c r="G428" s="405"/>
      <c r="H428" s="405"/>
    </row>
    <row r="429" spans="5:8">
      <c r="E429" s="405"/>
      <c r="F429" s="405"/>
      <c r="G429" s="405"/>
      <c r="H429" s="405"/>
    </row>
    <row r="430" spans="5:8">
      <c r="E430" s="405"/>
      <c r="F430" s="405"/>
      <c r="G430" s="405"/>
      <c r="H430" s="405"/>
    </row>
    <row r="431" spans="5:8">
      <c r="E431" s="405"/>
      <c r="F431" s="405"/>
      <c r="G431" s="405"/>
      <c r="H431" s="405"/>
    </row>
    <row r="432" spans="5:8">
      <c r="E432" s="405"/>
      <c r="F432" s="405"/>
      <c r="G432" s="405"/>
      <c r="H432" s="405"/>
    </row>
    <row r="433" spans="5:8">
      <c r="E433" s="405"/>
      <c r="F433" s="405"/>
      <c r="G433" s="405"/>
      <c r="H433" s="405"/>
    </row>
    <row r="434" spans="5:8">
      <c r="E434" s="405"/>
      <c r="F434" s="405"/>
      <c r="G434" s="405"/>
      <c r="H434" s="405"/>
    </row>
    <row r="435" spans="5:8">
      <c r="E435" s="405"/>
      <c r="F435" s="405"/>
      <c r="G435" s="405"/>
      <c r="H435" s="405"/>
    </row>
    <row r="436" spans="5:8">
      <c r="E436" s="405"/>
      <c r="F436" s="405"/>
      <c r="G436" s="405"/>
      <c r="H436" s="405"/>
    </row>
    <row r="437" spans="5:8">
      <c r="E437" s="405"/>
      <c r="F437" s="405"/>
      <c r="G437" s="405"/>
      <c r="H437" s="405"/>
    </row>
    <row r="438" spans="5:8">
      <c r="E438" s="405"/>
      <c r="F438" s="405"/>
      <c r="G438" s="405"/>
      <c r="H438" s="405"/>
    </row>
    <row r="439" spans="5:8">
      <c r="E439" s="405"/>
      <c r="F439" s="405"/>
      <c r="G439" s="405"/>
      <c r="H439" s="405"/>
    </row>
    <row r="440" spans="5:8">
      <c r="E440" s="405"/>
      <c r="F440" s="405"/>
      <c r="G440" s="405"/>
      <c r="H440" s="405"/>
    </row>
    <row r="441" spans="5:8">
      <c r="E441" s="405"/>
      <c r="F441" s="405"/>
      <c r="G441" s="405"/>
      <c r="H441" s="405"/>
    </row>
    <row r="442" spans="5:8">
      <c r="E442" s="405"/>
      <c r="F442" s="405"/>
      <c r="G442" s="405"/>
      <c r="H442" s="405"/>
    </row>
    <row r="443" spans="5:8">
      <c r="E443" s="405"/>
      <c r="F443" s="405"/>
      <c r="G443" s="405"/>
      <c r="H443" s="405"/>
    </row>
    <row r="444" spans="5:8">
      <c r="E444" s="405"/>
      <c r="F444" s="405"/>
      <c r="G444" s="405"/>
      <c r="H444" s="405"/>
    </row>
    <row r="445" spans="5:8">
      <c r="E445" s="405"/>
      <c r="F445" s="405"/>
      <c r="G445" s="405"/>
      <c r="H445" s="405"/>
    </row>
    <row r="446" spans="5:8">
      <c r="E446" s="405"/>
      <c r="F446" s="405"/>
      <c r="G446" s="405"/>
      <c r="H446" s="405"/>
    </row>
    <row r="447" spans="5:8">
      <c r="E447" s="405"/>
      <c r="F447" s="405"/>
      <c r="G447" s="405"/>
      <c r="H447" s="405"/>
    </row>
    <row r="448" spans="5:8">
      <c r="E448" s="405"/>
      <c r="F448" s="405"/>
      <c r="G448" s="405"/>
      <c r="H448" s="405"/>
    </row>
    <row r="449" spans="5:8">
      <c r="E449" s="405"/>
      <c r="F449" s="405"/>
      <c r="G449" s="405"/>
      <c r="H449" s="405"/>
    </row>
    <row r="450" spans="5:8">
      <c r="E450" s="405"/>
      <c r="F450" s="405"/>
      <c r="G450" s="405"/>
      <c r="H450" s="405"/>
    </row>
    <row r="451" spans="5:8">
      <c r="E451" s="405"/>
      <c r="F451" s="405"/>
      <c r="G451" s="405"/>
      <c r="H451" s="405"/>
    </row>
    <row r="452" spans="5:8">
      <c r="E452" s="405"/>
      <c r="F452" s="405"/>
      <c r="G452" s="405"/>
      <c r="H452" s="405"/>
    </row>
    <row r="453" spans="5:8">
      <c r="E453" s="405"/>
      <c r="F453" s="405"/>
      <c r="G453" s="405"/>
      <c r="H453" s="405"/>
    </row>
    <row r="454" spans="5:8">
      <c r="E454" s="405"/>
      <c r="F454" s="405"/>
      <c r="G454" s="405"/>
      <c r="H454" s="405"/>
    </row>
    <row r="455" spans="5:8">
      <c r="E455" s="405"/>
      <c r="F455" s="405"/>
      <c r="G455" s="405"/>
      <c r="H455" s="405"/>
    </row>
    <row r="456" spans="5:8">
      <c r="E456" s="405"/>
      <c r="F456" s="405"/>
      <c r="G456" s="405"/>
      <c r="H456" s="405"/>
    </row>
    <row r="457" spans="5:8">
      <c r="E457" s="405"/>
      <c r="F457" s="405"/>
      <c r="G457" s="405"/>
      <c r="H457" s="405"/>
    </row>
    <row r="458" spans="5:8">
      <c r="E458" s="405"/>
      <c r="F458" s="405"/>
      <c r="G458" s="405"/>
      <c r="H458" s="405"/>
    </row>
    <row r="459" spans="5:8">
      <c r="E459" s="405"/>
      <c r="F459" s="405"/>
      <c r="G459" s="405"/>
      <c r="H459" s="405"/>
    </row>
    <row r="460" spans="5:8">
      <c r="E460" s="405"/>
      <c r="F460" s="405"/>
      <c r="G460" s="405"/>
      <c r="H460" s="405"/>
    </row>
    <row r="461" spans="5:8">
      <c r="E461" s="405"/>
      <c r="F461" s="405"/>
      <c r="G461" s="405"/>
      <c r="H461" s="405"/>
    </row>
    <row r="462" spans="5:8">
      <c r="E462" s="405"/>
      <c r="F462" s="405"/>
      <c r="G462" s="405"/>
      <c r="H462" s="405"/>
    </row>
    <row r="463" spans="5:8">
      <c r="E463" s="405"/>
      <c r="F463" s="405"/>
      <c r="G463" s="405"/>
      <c r="H463" s="405"/>
    </row>
    <row r="464" spans="5:8">
      <c r="E464" s="405"/>
      <c r="F464" s="405"/>
      <c r="G464" s="405"/>
      <c r="H464" s="405"/>
    </row>
    <row r="465" spans="5:8">
      <c r="E465" s="405"/>
      <c r="F465" s="405"/>
      <c r="G465" s="405"/>
      <c r="H465" s="405"/>
    </row>
    <row r="466" spans="5:8">
      <c r="E466" s="405"/>
      <c r="F466" s="405"/>
      <c r="G466" s="405"/>
      <c r="H466" s="405"/>
    </row>
    <row r="467" spans="5:8">
      <c r="E467" s="405"/>
      <c r="F467" s="405"/>
      <c r="G467" s="405"/>
      <c r="H467" s="405"/>
    </row>
    <row r="468" spans="5:8">
      <c r="E468" s="405"/>
      <c r="F468" s="405"/>
      <c r="G468" s="405"/>
      <c r="H468" s="405"/>
    </row>
    <row r="469" spans="5:8">
      <c r="E469" s="405"/>
      <c r="F469" s="405"/>
      <c r="G469" s="405"/>
      <c r="H469" s="405"/>
    </row>
    <row r="470" spans="5:8">
      <c r="E470" s="405"/>
      <c r="F470" s="405"/>
      <c r="G470" s="405"/>
      <c r="H470" s="405"/>
    </row>
    <row r="471" spans="5:8">
      <c r="E471" s="405"/>
      <c r="F471" s="405"/>
      <c r="G471" s="405"/>
      <c r="H471" s="405"/>
    </row>
    <row r="472" spans="5:8">
      <c r="E472" s="405"/>
      <c r="F472" s="405"/>
      <c r="G472" s="405"/>
      <c r="H472" s="405"/>
    </row>
    <row r="473" spans="5:8">
      <c r="E473" s="405"/>
      <c r="F473" s="405"/>
      <c r="G473" s="405"/>
      <c r="H473" s="405"/>
    </row>
    <row r="474" spans="5:8">
      <c r="E474" s="405"/>
      <c r="F474" s="405"/>
      <c r="G474" s="405"/>
      <c r="H474" s="405"/>
    </row>
    <row r="475" spans="5:8">
      <c r="E475" s="405"/>
      <c r="F475" s="405"/>
      <c r="G475" s="405"/>
      <c r="H475" s="405"/>
    </row>
    <row r="476" spans="5:8">
      <c r="E476" s="405"/>
      <c r="F476" s="405"/>
      <c r="G476" s="405"/>
      <c r="H476" s="405"/>
    </row>
    <row r="477" spans="5:8">
      <c r="E477" s="405"/>
      <c r="F477" s="405"/>
      <c r="G477" s="405"/>
      <c r="H477" s="405"/>
    </row>
    <row r="478" spans="5:8">
      <c r="E478" s="405"/>
      <c r="F478" s="405"/>
      <c r="G478" s="405"/>
      <c r="H478" s="405"/>
    </row>
    <row r="479" spans="5:8">
      <c r="E479" s="405"/>
      <c r="F479" s="405"/>
      <c r="G479" s="405"/>
      <c r="H479" s="405"/>
    </row>
    <row r="480" spans="5:8">
      <c r="E480" s="405"/>
      <c r="F480" s="405"/>
      <c r="G480" s="405"/>
      <c r="H480" s="405"/>
    </row>
    <row r="481" spans="5:8">
      <c r="E481" s="405"/>
      <c r="F481" s="405"/>
      <c r="G481" s="405"/>
      <c r="H481" s="405"/>
    </row>
    <row r="482" spans="5:8">
      <c r="E482" s="405"/>
      <c r="F482" s="405"/>
      <c r="G482" s="405"/>
      <c r="H482" s="405"/>
    </row>
    <row r="483" spans="5:8">
      <c r="E483" s="405"/>
      <c r="F483" s="405"/>
      <c r="G483" s="405"/>
      <c r="H483" s="405"/>
    </row>
    <row r="484" spans="5:8">
      <c r="E484" s="405"/>
      <c r="F484" s="405"/>
      <c r="G484" s="405"/>
      <c r="H484" s="405"/>
    </row>
    <row r="485" spans="5:8">
      <c r="E485" s="405"/>
      <c r="F485" s="405"/>
      <c r="G485" s="405"/>
      <c r="H485" s="405"/>
    </row>
    <row r="486" spans="5:8">
      <c r="E486" s="405"/>
      <c r="F486" s="405"/>
      <c r="G486" s="405"/>
      <c r="H486" s="405"/>
    </row>
    <row r="487" spans="5:8">
      <c r="E487" s="405"/>
      <c r="F487" s="405"/>
      <c r="G487" s="405"/>
      <c r="H487" s="405"/>
    </row>
    <row r="488" spans="5:8">
      <c r="E488" s="405"/>
      <c r="F488" s="405"/>
      <c r="G488" s="405"/>
      <c r="H488" s="405"/>
    </row>
    <row r="489" spans="5:8">
      <c r="E489" s="405"/>
      <c r="F489" s="405"/>
      <c r="G489" s="405"/>
      <c r="H489" s="405"/>
    </row>
    <row r="490" spans="5:8">
      <c r="E490" s="405"/>
      <c r="F490" s="405"/>
      <c r="G490" s="405"/>
      <c r="H490" s="405"/>
    </row>
    <row r="491" spans="5:8">
      <c r="E491" s="405"/>
      <c r="F491" s="405"/>
      <c r="G491" s="405"/>
      <c r="H491" s="405"/>
    </row>
    <row r="492" spans="5:8">
      <c r="E492" s="405"/>
      <c r="F492" s="405"/>
      <c r="G492" s="405"/>
      <c r="H492" s="405"/>
    </row>
    <row r="493" spans="5:8">
      <c r="E493" s="405"/>
      <c r="F493" s="405"/>
      <c r="G493" s="405"/>
      <c r="H493" s="405"/>
    </row>
    <row r="494" spans="5:8">
      <c r="E494" s="405"/>
      <c r="F494" s="405"/>
      <c r="G494" s="405"/>
      <c r="H494" s="405"/>
    </row>
    <row r="495" spans="5:8">
      <c r="E495" s="405"/>
      <c r="F495" s="405"/>
      <c r="G495" s="405"/>
      <c r="H495" s="405"/>
    </row>
    <row r="496" spans="5:8">
      <c r="E496" s="405"/>
      <c r="F496" s="405"/>
      <c r="G496" s="405"/>
      <c r="H496" s="405"/>
    </row>
    <row r="497" spans="5:8">
      <c r="E497" s="405"/>
      <c r="F497" s="405"/>
      <c r="G497" s="405"/>
      <c r="H497" s="405"/>
    </row>
    <row r="498" spans="5:8">
      <c r="E498" s="405"/>
      <c r="F498" s="405"/>
      <c r="G498" s="405"/>
      <c r="H498" s="405"/>
    </row>
    <row r="499" spans="5:8">
      <c r="E499" s="405"/>
      <c r="F499" s="405"/>
      <c r="G499" s="405"/>
      <c r="H499" s="405"/>
    </row>
    <row r="500" spans="5:8">
      <c r="E500" s="405"/>
      <c r="F500" s="405"/>
      <c r="G500" s="405"/>
      <c r="H500" s="405"/>
    </row>
    <row r="501" spans="5:8">
      <c r="E501" s="405"/>
      <c r="F501" s="405"/>
      <c r="G501" s="405"/>
      <c r="H501" s="405"/>
    </row>
    <row r="502" spans="5:8">
      <c r="E502" s="405"/>
      <c r="F502" s="405"/>
      <c r="G502" s="405"/>
      <c r="H502" s="405"/>
    </row>
    <row r="503" spans="5:8">
      <c r="E503" s="405"/>
      <c r="F503" s="405"/>
      <c r="G503" s="405"/>
      <c r="H503" s="405"/>
    </row>
    <row r="504" spans="5:8">
      <c r="E504" s="405"/>
      <c r="F504" s="405"/>
      <c r="G504" s="405"/>
      <c r="H504" s="405"/>
    </row>
    <row r="505" spans="5:8">
      <c r="E505" s="405"/>
      <c r="F505" s="405"/>
      <c r="G505" s="405"/>
      <c r="H505" s="405"/>
    </row>
    <row r="506" spans="5:8">
      <c r="E506" s="405"/>
      <c r="F506" s="405"/>
      <c r="G506" s="405"/>
      <c r="H506" s="405"/>
    </row>
    <row r="507" spans="5:8">
      <c r="E507" s="405"/>
      <c r="F507" s="405"/>
      <c r="G507" s="405"/>
      <c r="H507" s="405"/>
    </row>
    <row r="508" spans="5:8">
      <c r="E508" s="405"/>
      <c r="F508" s="405"/>
      <c r="G508" s="405"/>
      <c r="H508" s="405"/>
    </row>
    <row r="509" spans="5:8">
      <c r="E509" s="405"/>
      <c r="F509" s="405"/>
      <c r="G509" s="405"/>
      <c r="H509" s="405"/>
    </row>
    <row r="510" spans="5:8">
      <c r="E510" s="405"/>
      <c r="F510" s="405"/>
      <c r="G510" s="405"/>
      <c r="H510" s="405"/>
    </row>
    <row r="511" spans="5:8">
      <c r="E511" s="405"/>
      <c r="F511" s="405"/>
      <c r="G511" s="405"/>
      <c r="H511" s="405"/>
    </row>
    <row r="512" spans="5:8">
      <c r="E512" s="405"/>
      <c r="F512" s="405"/>
      <c r="G512" s="405"/>
      <c r="H512" s="405"/>
    </row>
    <row r="513" spans="5:8">
      <c r="E513" s="405"/>
      <c r="F513" s="405"/>
      <c r="G513" s="405"/>
      <c r="H513" s="405"/>
    </row>
    <row r="514" spans="5:8">
      <c r="E514" s="405"/>
      <c r="F514" s="405"/>
      <c r="G514" s="405"/>
      <c r="H514" s="405"/>
    </row>
    <row r="515" spans="5:8">
      <c r="E515" s="405"/>
      <c r="F515" s="405"/>
      <c r="G515" s="405"/>
      <c r="H515" s="405"/>
    </row>
    <row r="516" spans="5:8">
      <c r="E516" s="405"/>
      <c r="F516" s="405"/>
      <c r="G516" s="405"/>
      <c r="H516" s="405"/>
    </row>
    <row r="517" spans="5:8" ht="12.75" customHeight="1">
      <c r="E517" s="405"/>
      <c r="F517" s="405"/>
      <c r="G517" s="405"/>
      <c r="H517" s="405"/>
    </row>
    <row r="518" spans="5:8">
      <c r="E518" s="405"/>
      <c r="F518" s="405"/>
      <c r="G518" s="405"/>
      <c r="H518" s="405"/>
    </row>
    <row r="519" spans="5:8">
      <c r="E519" s="405"/>
      <c r="F519" s="405"/>
      <c r="G519" s="405"/>
      <c r="H519" s="405"/>
    </row>
    <row r="520" spans="5:8">
      <c r="E520" s="405"/>
      <c r="F520" s="405"/>
      <c r="G520" s="405"/>
      <c r="H520" s="405"/>
    </row>
    <row r="521" spans="5:8">
      <c r="E521" s="405"/>
      <c r="F521" s="405"/>
      <c r="G521" s="405"/>
      <c r="H521" s="405"/>
    </row>
    <row r="522" spans="5:8">
      <c r="E522" s="405"/>
      <c r="F522" s="405"/>
      <c r="G522" s="405"/>
      <c r="H522" s="405"/>
    </row>
    <row r="523" spans="5:8">
      <c r="E523" s="405"/>
      <c r="F523" s="405"/>
      <c r="G523" s="405"/>
      <c r="H523" s="405"/>
    </row>
    <row r="524" spans="5:8">
      <c r="E524" s="405"/>
      <c r="F524" s="405"/>
      <c r="G524" s="405"/>
      <c r="H524" s="405"/>
    </row>
    <row r="525" spans="5:8">
      <c r="E525" s="405"/>
      <c r="F525" s="405"/>
      <c r="G525" s="405"/>
      <c r="H525" s="405"/>
    </row>
    <row r="526" spans="5:8">
      <c r="E526" s="405"/>
      <c r="F526" s="405"/>
      <c r="G526" s="405"/>
      <c r="H526" s="405"/>
    </row>
    <row r="527" spans="5:8">
      <c r="E527" s="405"/>
      <c r="F527" s="405"/>
      <c r="G527" s="405"/>
      <c r="H527" s="405"/>
    </row>
    <row r="528" spans="5:8">
      <c r="E528" s="405"/>
      <c r="F528" s="405"/>
      <c r="G528" s="405"/>
      <c r="H528" s="405"/>
    </row>
    <row r="529" spans="5:8">
      <c r="E529" s="405"/>
      <c r="F529" s="405"/>
      <c r="G529" s="405"/>
      <c r="H529" s="405"/>
    </row>
    <row r="530" spans="5:8">
      <c r="E530" s="405"/>
      <c r="F530" s="405"/>
      <c r="G530" s="405"/>
      <c r="H530" s="405"/>
    </row>
    <row r="531" spans="5:8">
      <c r="E531" s="405"/>
      <c r="F531" s="405"/>
      <c r="G531" s="405"/>
      <c r="H531" s="405"/>
    </row>
    <row r="532" spans="5:8">
      <c r="E532" s="405"/>
      <c r="F532" s="405"/>
      <c r="G532" s="405"/>
      <c r="H532" s="405"/>
    </row>
    <row r="533" spans="5:8">
      <c r="E533" s="405"/>
      <c r="F533" s="405"/>
      <c r="G533" s="405"/>
      <c r="H533" s="405"/>
    </row>
    <row r="534" spans="5:8">
      <c r="E534" s="405"/>
      <c r="F534" s="405"/>
      <c r="G534" s="405"/>
      <c r="H534" s="405"/>
    </row>
    <row r="535" spans="5:8">
      <c r="E535" s="405"/>
      <c r="F535" s="405"/>
      <c r="G535" s="405"/>
      <c r="H535" s="405"/>
    </row>
    <row r="536" spans="5:8">
      <c r="E536" s="405"/>
      <c r="F536" s="405"/>
      <c r="G536" s="405"/>
      <c r="H536" s="405"/>
    </row>
    <row r="537" spans="5:8">
      <c r="E537" s="405"/>
      <c r="F537" s="405"/>
      <c r="G537" s="405"/>
      <c r="H537" s="405"/>
    </row>
    <row r="538" spans="5:8">
      <c r="E538" s="405"/>
      <c r="F538" s="405"/>
      <c r="G538" s="405"/>
      <c r="H538" s="405"/>
    </row>
    <row r="539" spans="5:8">
      <c r="E539" s="405"/>
      <c r="F539" s="405"/>
      <c r="G539" s="405"/>
      <c r="H539" s="405"/>
    </row>
    <row r="540" spans="5:8">
      <c r="E540" s="405"/>
      <c r="F540" s="405"/>
      <c r="G540" s="405"/>
      <c r="H540" s="405"/>
    </row>
    <row r="541" spans="5:8">
      <c r="E541" s="405"/>
      <c r="F541" s="405"/>
      <c r="G541" s="405"/>
      <c r="H541" s="405"/>
    </row>
    <row r="542" spans="5:8">
      <c r="E542" s="405"/>
      <c r="F542" s="405"/>
      <c r="G542" s="405"/>
      <c r="H542" s="405"/>
    </row>
    <row r="543" spans="5:8">
      <c r="E543" s="405"/>
      <c r="F543" s="405"/>
      <c r="G543" s="405"/>
      <c r="H543" s="405"/>
    </row>
    <row r="544" spans="5:8">
      <c r="E544" s="405"/>
      <c r="F544" s="405"/>
      <c r="G544" s="405"/>
      <c r="H544" s="405"/>
    </row>
    <row r="545" spans="5:8">
      <c r="E545" s="405"/>
      <c r="F545" s="405"/>
      <c r="G545" s="405"/>
      <c r="H545" s="405"/>
    </row>
    <row r="546" spans="5:8">
      <c r="E546" s="405"/>
      <c r="F546" s="405"/>
      <c r="G546" s="405"/>
      <c r="H546" s="405"/>
    </row>
    <row r="547" spans="5:8">
      <c r="E547" s="405"/>
      <c r="F547" s="405"/>
      <c r="G547" s="405"/>
      <c r="H547" s="405"/>
    </row>
    <row r="548" spans="5:8">
      <c r="E548" s="405"/>
      <c r="F548" s="405"/>
      <c r="G548" s="405"/>
      <c r="H548" s="405"/>
    </row>
    <row r="549" spans="5:8">
      <c r="E549" s="405"/>
      <c r="F549" s="405"/>
      <c r="G549" s="405"/>
      <c r="H549" s="405"/>
    </row>
    <row r="550" spans="5:8">
      <c r="E550" s="405"/>
      <c r="F550" s="405"/>
      <c r="G550" s="405"/>
      <c r="H550" s="405"/>
    </row>
    <row r="551" spans="5:8">
      <c r="E551" s="405"/>
      <c r="F551" s="405"/>
      <c r="G551" s="405"/>
      <c r="H551" s="405"/>
    </row>
    <row r="552" spans="5:8">
      <c r="E552" s="405"/>
      <c r="F552" s="405"/>
      <c r="G552" s="405"/>
      <c r="H552" s="405"/>
    </row>
    <row r="553" spans="5:8">
      <c r="E553" s="405"/>
      <c r="F553" s="405"/>
      <c r="G553" s="405"/>
      <c r="H553" s="405"/>
    </row>
    <row r="554" spans="5:8">
      <c r="E554" s="405"/>
      <c r="F554" s="405"/>
      <c r="G554" s="405"/>
      <c r="H554" s="405"/>
    </row>
    <row r="555" spans="5:8">
      <c r="E555" s="405"/>
      <c r="F555" s="405"/>
      <c r="G555" s="405"/>
      <c r="H555" s="405"/>
    </row>
    <row r="556" spans="5:8">
      <c r="E556" s="405"/>
      <c r="F556" s="405"/>
      <c r="G556" s="405"/>
      <c r="H556" s="405"/>
    </row>
    <row r="557" spans="5:8">
      <c r="E557" s="405"/>
      <c r="F557" s="405"/>
      <c r="G557" s="405"/>
      <c r="H557" s="405"/>
    </row>
    <row r="558" spans="5:8">
      <c r="E558" s="405"/>
      <c r="F558" s="405"/>
      <c r="G558" s="405"/>
      <c r="H558" s="405"/>
    </row>
    <row r="559" spans="5:8">
      <c r="E559" s="405"/>
      <c r="F559" s="405"/>
      <c r="G559" s="405"/>
      <c r="H559" s="405"/>
    </row>
    <row r="560" spans="5:8">
      <c r="E560" s="405"/>
      <c r="F560" s="405"/>
      <c r="G560" s="405"/>
      <c r="H560" s="405"/>
    </row>
    <row r="561" spans="5:8">
      <c r="E561" s="405"/>
      <c r="F561" s="405"/>
      <c r="G561" s="405"/>
      <c r="H561" s="405"/>
    </row>
    <row r="562" spans="5:8">
      <c r="E562" s="405"/>
      <c r="F562" s="405"/>
      <c r="G562" s="405"/>
      <c r="H562" s="405"/>
    </row>
    <row r="563" spans="5:8">
      <c r="E563" s="405"/>
      <c r="F563" s="405"/>
      <c r="G563" s="405"/>
      <c r="H563" s="405"/>
    </row>
    <row r="564" spans="5:8">
      <c r="E564" s="405"/>
      <c r="F564" s="405"/>
      <c r="G564" s="405"/>
      <c r="H564" s="405"/>
    </row>
    <row r="565" spans="5:8">
      <c r="E565" s="405"/>
      <c r="F565" s="405"/>
      <c r="G565" s="405"/>
      <c r="H565" s="405"/>
    </row>
    <row r="566" spans="5:8">
      <c r="E566" s="405"/>
      <c r="F566" s="405"/>
      <c r="G566" s="405"/>
      <c r="H566" s="405"/>
    </row>
    <row r="567" spans="5:8">
      <c r="E567" s="405"/>
      <c r="F567" s="405"/>
      <c r="G567" s="405"/>
      <c r="H567" s="405"/>
    </row>
    <row r="568" spans="5:8">
      <c r="E568" s="405"/>
      <c r="F568" s="405"/>
      <c r="G568" s="405"/>
      <c r="H568" s="405"/>
    </row>
    <row r="569" spans="5:8">
      <c r="E569" s="405"/>
      <c r="F569" s="405"/>
      <c r="G569" s="405"/>
      <c r="H569" s="405"/>
    </row>
    <row r="570" spans="5:8">
      <c r="E570" s="405"/>
      <c r="F570" s="405"/>
      <c r="G570" s="405"/>
      <c r="H570" s="405"/>
    </row>
    <row r="571" spans="5:8">
      <c r="E571" s="405"/>
      <c r="F571" s="405"/>
      <c r="G571" s="405"/>
      <c r="H571" s="405"/>
    </row>
    <row r="572" spans="5:8">
      <c r="E572" s="405"/>
      <c r="F572" s="405"/>
      <c r="G572" s="405"/>
      <c r="H572" s="405"/>
    </row>
    <row r="573" spans="5:8">
      <c r="E573" s="405"/>
      <c r="F573" s="405"/>
      <c r="G573" s="405"/>
      <c r="H573" s="405"/>
    </row>
    <row r="574" spans="5:8">
      <c r="E574" s="405"/>
      <c r="F574" s="405"/>
      <c r="G574" s="405"/>
      <c r="H574" s="405"/>
    </row>
    <row r="575" spans="5:8">
      <c r="E575" s="405"/>
      <c r="F575" s="405"/>
      <c r="G575" s="405"/>
      <c r="H575" s="405"/>
    </row>
    <row r="576" spans="5:8">
      <c r="E576" s="405"/>
      <c r="F576" s="405"/>
      <c r="G576" s="405"/>
      <c r="H576" s="405"/>
    </row>
    <row r="577" spans="5:8">
      <c r="E577" s="405"/>
      <c r="F577" s="405"/>
      <c r="G577" s="405"/>
      <c r="H577" s="405"/>
    </row>
    <row r="578" spans="5:8">
      <c r="E578" s="405"/>
      <c r="F578" s="405"/>
      <c r="G578" s="405"/>
      <c r="H578" s="405"/>
    </row>
    <row r="579" spans="5:8">
      <c r="E579" s="405"/>
      <c r="F579" s="405"/>
      <c r="G579" s="405"/>
      <c r="H579" s="405"/>
    </row>
    <row r="580" spans="5:8">
      <c r="E580" s="405"/>
      <c r="F580" s="405"/>
      <c r="G580" s="405"/>
      <c r="H580" s="405"/>
    </row>
    <row r="581" spans="5:8">
      <c r="E581" s="405"/>
      <c r="F581" s="405"/>
      <c r="G581" s="405"/>
      <c r="H581" s="405"/>
    </row>
    <row r="582" spans="5:8">
      <c r="E582" s="405"/>
      <c r="F582" s="405"/>
      <c r="G582" s="405"/>
      <c r="H582" s="405"/>
    </row>
    <row r="583" spans="5:8">
      <c r="E583" s="405"/>
      <c r="F583" s="405"/>
      <c r="G583" s="405"/>
      <c r="H583" s="405"/>
    </row>
    <row r="584" spans="5:8">
      <c r="E584" s="405"/>
      <c r="F584" s="405"/>
      <c r="G584" s="405"/>
      <c r="H584" s="405"/>
    </row>
    <row r="585" spans="5:8">
      <c r="E585" s="405"/>
      <c r="F585" s="405"/>
      <c r="G585" s="405"/>
      <c r="H585" s="405"/>
    </row>
    <row r="586" spans="5:8">
      <c r="E586" s="405"/>
      <c r="F586" s="405"/>
      <c r="G586" s="405"/>
      <c r="H586" s="405"/>
    </row>
    <row r="587" spans="5:8">
      <c r="E587" s="405"/>
      <c r="F587" s="405"/>
      <c r="G587" s="405"/>
      <c r="H587" s="405"/>
    </row>
    <row r="588" spans="5:8">
      <c r="E588" s="405"/>
      <c r="F588" s="405"/>
      <c r="G588" s="405"/>
      <c r="H588" s="405"/>
    </row>
    <row r="589" spans="5:8">
      <c r="E589" s="405"/>
      <c r="F589" s="405"/>
      <c r="G589" s="405"/>
      <c r="H589" s="405"/>
    </row>
    <row r="590" spans="5:8">
      <c r="E590" s="405"/>
      <c r="F590" s="405"/>
      <c r="G590" s="405"/>
      <c r="H590" s="405"/>
    </row>
    <row r="591" spans="5:8">
      <c r="E591" s="405"/>
      <c r="F591" s="405"/>
      <c r="G591" s="405"/>
      <c r="H591" s="405"/>
    </row>
    <row r="592" spans="5:8">
      <c r="E592" s="405"/>
      <c r="F592" s="405"/>
      <c r="G592" s="405"/>
      <c r="H592" s="405"/>
    </row>
    <row r="593" spans="5:8">
      <c r="E593" s="405"/>
      <c r="F593" s="405"/>
      <c r="G593" s="405"/>
      <c r="H593" s="405"/>
    </row>
    <row r="594" spans="5:8">
      <c r="E594" s="405"/>
      <c r="F594" s="405"/>
      <c r="G594" s="405"/>
      <c r="H594" s="405"/>
    </row>
    <row r="595" spans="5:8">
      <c r="E595" s="405"/>
      <c r="F595" s="405"/>
      <c r="G595" s="405"/>
      <c r="H595" s="405"/>
    </row>
    <row r="596" spans="5:8">
      <c r="E596" s="405"/>
      <c r="F596" s="405"/>
      <c r="G596" s="405"/>
      <c r="H596" s="405"/>
    </row>
    <row r="597" spans="5:8">
      <c r="E597" s="405"/>
      <c r="F597" s="405"/>
      <c r="G597" s="405"/>
      <c r="H597" s="405"/>
    </row>
    <row r="598" spans="5:8">
      <c r="E598" s="405"/>
      <c r="F598" s="405"/>
      <c r="G598" s="405"/>
      <c r="H598" s="405"/>
    </row>
    <row r="599" spans="5:8">
      <c r="E599" s="405"/>
      <c r="F599" s="405"/>
      <c r="G599" s="405"/>
      <c r="H599" s="405"/>
    </row>
    <row r="600" spans="5:8">
      <c r="E600" s="405"/>
      <c r="F600" s="405"/>
      <c r="G600" s="405"/>
      <c r="H600" s="405"/>
    </row>
    <row r="601" spans="5:8">
      <c r="E601" s="405"/>
      <c r="F601" s="405"/>
      <c r="G601" s="405"/>
      <c r="H601" s="405"/>
    </row>
    <row r="602" spans="5:8">
      <c r="E602" s="405"/>
      <c r="F602" s="405"/>
      <c r="G602" s="405"/>
      <c r="H602" s="405"/>
    </row>
    <row r="603" spans="5:8">
      <c r="E603" s="405"/>
      <c r="F603" s="405"/>
      <c r="G603" s="405"/>
      <c r="H603" s="405"/>
    </row>
    <row r="604" spans="5:8">
      <c r="E604" s="405"/>
      <c r="F604" s="405"/>
      <c r="G604" s="405"/>
      <c r="H604" s="405"/>
    </row>
    <row r="605" spans="5:8">
      <c r="E605" s="405"/>
      <c r="F605" s="405"/>
      <c r="G605" s="405"/>
      <c r="H605" s="405"/>
    </row>
    <row r="606" spans="5:8">
      <c r="E606" s="405"/>
      <c r="F606" s="405"/>
      <c r="G606" s="405"/>
      <c r="H606" s="405"/>
    </row>
    <row r="607" spans="5:8">
      <c r="E607" s="405"/>
      <c r="F607" s="405"/>
      <c r="G607" s="405"/>
      <c r="H607" s="405"/>
    </row>
    <row r="608" spans="5:8">
      <c r="E608" s="405"/>
      <c r="F608" s="405"/>
      <c r="G608" s="405"/>
      <c r="H608" s="405"/>
    </row>
    <row r="609" spans="5:8">
      <c r="E609" s="405"/>
      <c r="F609" s="405"/>
      <c r="G609" s="405"/>
      <c r="H609" s="405"/>
    </row>
    <row r="610" spans="5:8">
      <c r="E610" s="405"/>
      <c r="F610" s="405"/>
      <c r="G610" s="405"/>
      <c r="H610" s="405"/>
    </row>
    <row r="611" spans="5:8">
      <c r="E611" s="405"/>
      <c r="F611" s="405"/>
      <c r="G611" s="405"/>
      <c r="H611" s="405"/>
    </row>
    <row r="612" spans="5:8">
      <c r="E612" s="405"/>
      <c r="F612" s="405"/>
      <c r="G612" s="405"/>
      <c r="H612" s="405"/>
    </row>
    <row r="613" spans="5:8">
      <c r="E613" s="405"/>
      <c r="F613" s="405"/>
      <c r="G613" s="405"/>
      <c r="H613" s="405"/>
    </row>
    <row r="614" spans="5:8">
      <c r="E614" s="405"/>
      <c r="F614" s="405"/>
      <c r="G614" s="405"/>
      <c r="H614" s="405"/>
    </row>
    <row r="615" spans="5:8">
      <c r="E615" s="405"/>
      <c r="F615" s="405"/>
      <c r="G615" s="405"/>
      <c r="H615" s="405"/>
    </row>
    <row r="616" spans="5:8">
      <c r="E616" s="405"/>
      <c r="F616" s="405"/>
      <c r="G616" s="405"/>
      <c r="H616" s="405"/>
    </row>
    <row r="617" spans="5:8">
      <c r="E617" s="405"/>
      <c r="F617" s="405"/>
      <c r="G617" s="405"/>
      <c r="H617" s="405"/>
    </row>
    <row r="618" spans="5:8">
      <c r="E618" s="405"/>
      <c r="F618" s="405"/>
      <c r="G618" s="405"/>
      <c r="H618" s="405"/>
    </row>
    <row r="619" spans="5:8">
      <c r="E619" s="405"/>
      <c r="F619" s="405"/>
      <c r="G619" s="405"/>
      <c r="H619" s="405"/>
    </row>
    <row r="620" spans="5:8">
      <c r="E620" s="405"/>
      <c r="F620" s="405"/>
      <c r="G620" s="405"/>
      <c r="H620" s="405"/>
    </row>
    <row r="621" spans="5:8">
      <c r="E621" s="405"/>
      <c r="F621" s="405"/>
      <c r="G621" s="405"/>
      <c r="H621" s="405"/>
    </row>
    <row r="622" spans="5:8">
      <c r="E622" s="405"/>
      <c r="F622" s="405"/>
      <c r="G622" s="405"/>
      <c r="H622" s="405"/>
    </row>
    <row r="623" spans="5:8">
      <c r="E623" s="405"/>
      <c r="F623" s="405"/>
      <c r="G623" s="405"/>
      <c r="H623" s="405"/>
    </row>
    <row r="624" spans="5:8">
      <c r="E624" s="405"/>
      <c r="F624" s="405"/>
      <c r="G624" s="405"/>
      <c r="H624" s="405"/>
    </row>
    <row r="625" spans="5:8">
      <c r="E625" s="405"/>
      <c r="F625" s="405"/>
      <c r="G625" s="405"/>
      <c r="H625" s="405"/>
    </row>
    <row r="626" spans="5:8">
      <c r="E626" s="405"/>
      <c r="F626" s="405"/>
      <c r="G626" s="405"/>
      <c r="H626" s="405"/>
    </row>
    <row r="627" spans="5:8">
      <c r="E627" s="405"/>
      <c r="F627" s="405"/>
      <c r="G627" s="405"/>
      <c r="H627" s="405"/>
    </row>
    <row r="628" spans="5:8">
      <c r="E628" s="405"/>
      <c r="F628" s="405"/>
      <c r="G628" s="405"/>
      <c r="H628" s="405"/>
    </row>
    <row r="629" spans="5:8">
      <c r="E629" s="405"/>
      <c r="F629" s="405"/>
      <c r="G629" s="405"/>
      <c r="H629" s="405"/>
    </row>
    <row r="630" spans="5:8">
      <c r="E630" s="405"/>
      <c r="F630" s="405"/>
      <c r="G630" s="405"/>
      <c r="H630" s="405"/>
    </row>
    <row r="631" spans="5:8">
      <c r="E631" s="405"/>
      <c r="F631" s="405"/>
      <c r="G631" s="405"/>
      <c r="H631" s="405"/>
    </row>
    <row r="632" spans="5:8">
      <c r="E632" s="405"/>
      <c r="F632" s="405"/>
      <c r="G632" s="405"/>
      <c r="H632" s="405"/>
    </row>
    <row r="633" spans="5:8">
      <c r="E633" s="405"/>
      <c r="F633" s="405"/>
      <c r="G633" s="405"/>
      <c r="H633" s="405"/>
    </row>
    <row r="634" spans="5:8">
      <c r="E634" s="405"/>
      <c r="F634" s="405"/>
      <c r="G634" s="405"/>
      <c r="H634" s="405"/>
    </row>
    <row r="635" spans="5:8">
      <c r="E635" s="405"/>
      <c r="F635" s="405"/>
      <c r="G635" s="405"/>
      <c r="H635" s="405"/>
    </row>
    <row r="636" spans="5:8">
      <c r="E636" s="405"/>
      <c r="F636" s="405"/>
      <c r="G636" s="405"/>
      <c r="H636" s="405"/>
    </row>
    <row r="637" spans="5:8">
      <c r="E637" s="405"/>
      <c r="F637" s="405"/>
      <c r="G637" s="405"/>
      <c r="H637" s="405"/>
    </row>
    <row r="638" spans="5:8">
      <c r="E638" s="405"/>
      <c r="F638" s="405"/>
      <c r="G638" s="405"/>
      <c r="H638" s="405"/>
    </row>
    <row r="639" spans="5:8">
      <c r="E639" s="405"/>
      <c r="F639" s="405"/>
      <c r="G639" s="405"/>
      <c r="H639" s="405"/>
    </row>
    <row r="640" spans="5:8">
      <c r="E640" s="405"/>
      <c r="F640" s="405"/>
      <c r="G640" s="405"/>
      <c r="H640" s="405"/>
    </row>
    <row r="641" spans="5:8">
      <c r="E641" s="405"/>
      <c r="F641" s="405"/>
      <c r="G641" s="405"/>
      <c r="H641" s="405"/>
    </row>
    <row r="642" spans="5:8">
      <c r="E642" s="405"/>
      <c r="F642" s="405"/>
      <c r="G642" s="405"/>
      <c r="H642" s="405"/>
    </row>
    <row r="643" spans="5:8">
      <c r="E643" s="405"/>
      <c r="F643" s="405"/>
      <c r="G643" s="405"/>
      <c r="H643" s="405"/>
    </row>
    <row r="644" spans="5:8">
      <c r="E644" s="405"/>
      <c r="F644" s="405"/>
      <c r="G644" s="405"/>
      <c r="H644" s="405"/>
    </row>
    <row r="645" spans="5:8">
      <c r="E645" s="405"/>
      <c r="F645" s="405"/>
      <c r="G645" s="405"/>
      <c r="H645" s="405"/>
    </row>
    <row r="646" spans="5:8">
      <c r="E646" s="405"/>
      <c r="F646" s="405"/>
      <c r="G646" s="405"/>
      <c r="H646" s="405"/>
    </row>
    <row r="647" spans="5:8">
      <c r="E647" s="405"/>
      <c r="F647" s="405"/>
      <c r="G647" s="405"/>
      <c r="H647" s="405"/>
    </row>
    <row r="648" spans="5:8">
      <c r="E648" s="405"/>
      <c r="F648" s="405"/>
      <c r="G648" s="405"/>
      <c r="H648" s="405"/>
    </row>
    <row r="649" spans="5:8">
      <c r="E649" s="405"/>
      <c r="F649" s="405"/>
      <c r="G649" s="405"/>
      <c r="H649" s="405"/>
    </row>
    <row r="650" spans="5:8">
      <c r="E650" s="405"/>
      <c r="F650" s="405"/>
      <c r="G650" s="405"/>
      <c r="H650" s="405"/>
    </row>
    <row r="651" spans="5:8">
      <c r="E651" s="405"/>
      <c r="F651" s="405"/>
      <c r="G651" s="405"/>
      <c r="H651" s="405"/>
    </row>
    <row r="652" spans="5:8">
      <c r="E652" s="405"/>
      <c r="F652" s="405"/>
      <c r="G652" s="405"/>
      <c r="H652" s="405"/>
    </row>
    <row r="653" spans="5:8">
      <c r="E653" s="405"/>
      <c r="F653" s="405"/>
      <c r="G653" s="405"/>
      <c r="H653" s="405"/>
    </row>
    <row r="654" spans="5:8">
      <c r="E654" s="405"/>
      <c r="F654" s="405"/>
      <c r="G654" s="405"/>
      <c r="H654" s="405"/>
    </row>
    <row r="655" spans="5:8">
      <c r="E655" s="405"/>
      <c r="F655" s="405"/>
      <c r="G655" s="405"/>
      <c r="H655" s="405"/>
    </row>
    <row r="656" spans="5:8">
      <c r="E656" s="405"/>
      <c r="F656" s="405"/>
      <c r="G656" s="405"/>
      <c r="H656" s="405"/>
    </row>
    <row r="657" spans="5:8">
      <c r="E657" s="405"/>
      <c r="F657" s="405"/>
      <c r="G657" s="405"/>
      <c r="H657" s="405"/>
    </row>
    <row r="658" spans="5:8">
      <c r="E658" s="405"/>
      <c r="F658" s="405"/>
      <c r="G658" s="405"/>
      <c r="H658" s="405"/>
    </row>
    <row r="659" spans="5:8">
      <c r="E659" s="405"/>
      <c r="F659" s="405"/>
      <c r="G659" s="405"/>
      <c r="H659" s="405"/>
    </row>
    <row r="660" spans="5:8">
      <c r="E660" s="405"/>
      <c r="F660" s="405"/>
      <c r="G660" s="405"/>
      <c r="H660" s="405"/>
    </row>
    <row r="661" spans="5:8">
      <c r="E661" s="405"/>
      <c r="F661" s="405"/>
      <c r="G661" s="405"/>
      <c r="H661" s="405"/>
    </row>
    <row r="662" spans="5:8">
      <c r="E662" s="405"/>
      <c r="F662" s="405"/>
      <c r="G662" s="405"/>
      <c r="H662" s="405"/>
    </row>
    <row r="663" spans="5:8">
      <c r="E663" s="405"/>
      <c r="F663" s="405"/>
      <c r="G663" s="405"/>
      <c r="H663" s="405"/>
    </row>
    <row r="664" spans="5:8">
      <c r="E664" s="405"/>
      <c r="F664" s="405"/>
      <c r="G664" s="405"/>
      <c r="H664" s="405"/>
    </row>
    <row r="665" spans="5:8">
      <c r="E665" s="405"/>
      <c r="F665" s="405"/>
      <c r="G665" s="405"/>
      <c r="H665" s="405"/>
    </row>
    <row r="666" spans="5:8">
      <c r="E666" s="405"/>
      <c r="F666" s="405"/>
      <c r="G666" s="405"/>
      <c r="H666" s="405"/>
    </row>
    <row r="667" spans="5:8">
      <c r="E667" s="405"/>
      <c r="F667" s="405"/>
      <c r="G667" s="405"/>
      <c r="H667" s="405"/>
    </row>
    <row r="668" spans="5:8">
      <c r="E668" s="405"/>
      <c r="F668" s="405"/>
      <c r="G668" s="405"/>
      <c r="H668" s="405"/>
    </row>
    <row r="669" spans="5:8">
      <c r="E669" s="405"/>
      <c r="F669" s="405"/>
      <c r="G669" s="405"/>
      <c r="H669" s="405"/>
    </row>
    <row r="670" spans="5:8">
      <c r="E670" s="405"/>
      <c r="F670" s="405"/>
      <c r="G670" s="405"/>
      <c r="H670" s="405"/>
    </row>
    <row r="671" spans="5:8">
      <c r="E671" s="405"/>
      <c r="F671" s="405"/>
      <c r="G671" s="405"/>
      <c r="H671" s="405"/>
    </row>
    <row r="672" spans="5:8">
      <c r="E672" s="405"/>
      <c r="F672" s="405"/>
      <c r="G672" s="405"/>
      <c r="H672" s="405"/>
    </row>
    <row r="673" spans="5:8">
      <c r="E673" s="405"/>
      <c r="F673" s="405"/>
      <c r="G673" s="405"/>
      <c r="H673" s="405"/>
    </row>
    <row r="674" spans="5:8">
      <c r="E674" s="405"/>
      <c r="F674" s="405"/>
      <c r="G674" s="405"/>
      <c r="H674" s="405"/>
    </row>
    <row r="675" spans="5:8">
      <c r="E675" s="405"/>
      <c r="F675" s="405"/>
      <c r="G675" s="405"/>
      <c r="H675" s="405"/>
    </row>
    <row r="676" spans="5:8">
      <c r="E676" s="405"/>
      <c r="F676" s="405"/>
      <c r="G676" s="405"/>
      <c r="H676" s="405"/>
    </row>
    <row r="677" spans="5:8">
      <c r="E677" s="405"/>
      <c r="F677" s="405"/>
      <c r="G677" s="405"/>
      <c r="H677" s="405"/>
    </row>
    <row r="678" spans="5:8">
      <c r="E678" s="405"/>
      <c r="F678" s="405"/>
      <c r="G678" s="405"/>
      <c r="H678" s="405"/>
    </row>
    <row r="679" spans="5:8">
      <c r="E679" s="405"/>
      <c r="F679" s="405"/>
      <c r="G679" s="405"/>
      <c r="H679" s="405"/>
    </row>
    <row r="680" spans="5:8">
      <c r="E680" s="405"/>
      <c r="F680" s="405"/>
      <c r="G680" s="405"/>
      <c r="H680" s="405"/>
    </row>
    <row r="681" spans="5:8">
      <c r="E681" s="405"/>
      <c r="F681" s="405"/>
      <c r="G681" s="405"/>
      <c r="H681" s="405"/>
    </row>
    <row r="682" spans="5:8">
      <c r="E682" s="405"/>
      <c r="F682" s="405"/>
      <c r="G682" s="405"/>
      <c r="H682" s="405"/>
    </row>
    <row r="683" spans="5:8">
      <c r="E683" s="405"/>
      <c r="F683" s="405"/>
      <c r="G683" s="405"/>
      <c r="H683" s="405"/>
    </row>
    <row r="684" spans="5:8">
      <c r="E684" s="405"/>
      <c r="F684" s="405"/>
      <c r="G684" s="405"/>
      <c r="H684" s="405"/>
    </row>
    <row r="685" spans="5:8">
      <c r="E685" s="405"/>
      <c r="F685" s="405"/>
      <c r="G685" s="405"/>
      <c r="H685" s="405"/>
    </row>
    <row r="686" spans="5:8">
      <c r="E686" s="405"/>
      <c r="F686" s="405"/>
      <c r="G686" s="405"/>
      <c r="H686" s="405"/>
    </row>
    <row r="687" spans="5:8">
      <c r="E687" s="405"/>
      <c r="F687" s="405"/>
      <c r="G687" s="405"/>
      <c r="H687" s="405"/>
    </row>
    <row r="688" spans="5:8">
      <c r="E688" s="405"/>
      <c r="F688" s="405"/>
      <c r="G688" s="405"/>
      <c r="H688" s="405"/>
    </row>
    <row r="689" spans="5:8">
      <c r="E689" s="405"/>
      <c r="F689" s="405"/>
      <c r="G689" s="405"/>
      <c r="H689" s="405"/>
    </row>
    <row r="690" spans="5:8">
      <c r="E690" s="405"/>
      <c r="F690" s="405"/>
      <c r="G690" s="405"/>
      <c r="H690" s="405"/>
    </row>
    <row r="691" spans="5:8">
      <c r="E691" s="405"/>
      <c r="F691" s="405"/>
      <c r="G691" s="405"/>
      <c r="H691" s="405"/>
    </row>
    <row r="692" spans="5:8">
      <c r="E692" s="405"/>
      <c r="F692" s="405"/>
      <c r="G692" s="405"/>
      <c r="H692" s="405"/>
    </row>
    <row r="693" spans="5:8">
      <c r="E693" s="405"/>
      <c r="F693" s="405"/>
      <c r="G693" s="405"/>
      <c r="H693" s="405"/>
    </row>
    <row r="694" spans="5:8">
      <c r="E694" s="405"/>
      <c r="F694" s="405"/>
      <c r="G694" s="405"/>
      <c r="H694" s="405"/>
    </row>
    <row r="695" spans="5:8">
      <c r="E695" s="405"/>
      <c r="F695" s="405"/>
      <c r="G695" s="405"/>
      <c r="H695" s="405"/>
    </row>
    <row r="696" spans="5:8">
      <c r="E696" s="405"/>
      <c r="F696" s="405"/>
      <c r="G696" s="405"/>
      <c r="H696" s="405"/>
    </row>
    <row r="697" spans="5:8">
      <c r="E697" s="405"/>
      <c r="F697" s="405"/>
      <c r="G697" s="405"/>
      <c r="H697" s="405"/>
    </row>
    <row r="698" spans="5:8">
      <c r="E698" s="405"/>
      <c r="F698" s="405"/>
      <c r="G698" s="405"/>
      <c r="H698" s="405"/>
    </row>
    <row r="699" spans="5:8">
      <c r="E699" s="405"/>
      <c r="F699" s="405"/>
      <c r="G699" s="405"/>
      <c r="H699" s="405"/>
    </row>
    <row r="700" spans="5:8">
      <c r="E700" s="405"/>
      <c r="F700" s="405"/>
      <c r="G700" s="405"/>
      <c r="H700" s="405"/>
    </row>
    <row r="701" spans="5:8">
      <c r="E701" s="405"/>
      <c r="F701" s="405"/>
      <c r="G701" s="405"/>
      <c r="H701" s="405"/>
    </row>
    <row r="702" spans="5:8">
      <c r="E702" s="405"/>
      <c r="F702" s="405"/>
      <c r="G702" s="405"/>
      <c r="H702" s="405"/>
    </row>
    <row r="703" spans="5:8">
      <c r="E703" s="405"/>
      <c r="F703" s="405"/>
      <c r="G703" s="405"/>
      <c r="H703" s="405"/>
    </row>
    <row r="704" spans="5:8">
      <c r="E704" s="405"/>
      <c r="F704" s="405"/>
      <c r="G704" s="405"/>
      <c r="H704" s="405"/>
    </row>
    <row r="705" spans="5:8">
      <c r="E705" s="405"/>
      <c r="F705" s="405"/>
      <c r="G705" s="405"/>
      <c r="H705" s="405"/>
    </row>
    <row r="706" spans="5:8">
      <c r="E706" s="405"/>
      <c r="F706" s="405"/>
      <c r="G706" s="405"/>
      <c r="H706" s="405"/>
    </row>
    <row r="707" spans="5:8">
      <c r="E707" s="405"/>
      <c r="F707" s="405"/>
      <c r="G707" s="405"/>
      <c r="H707" s="405"/>
    </row>
    <row r="708" spans="5:8">
      <c r="E708" s="405"/>
      <c r="F708" s="405"/>
      <c r="G708" s="405"/>
      <c r="H708" s="405"/>
    </row>
    <row r="709" spans="5:8">
      <c r="E709" s="405"/>
      <c r="F709" s="405"/>
      <c r="G709" s="405"/>
      <c r="H709" s="405"/>
    </row>
    <row r="710" spans="5:8">
      <c r="E710" s="405"/>
      <c r="F710" s="405"/>
      <c r="G710" s="405"/>
      <c r="H710" s="405"/>
    </row>
    <row r="711" spans="5:8">
      <c r="E711" s="405"/>
      <c r="F711" s="405"/>
      <c r="G711" s="405"/>
      <c r="H711" s="405"/>
    </row>
    <row r="712" spans="5:8">
      <c r="E712" s="405"/>
      <c r="F712" s="405"/>
      <c r="G712" s="405"/>
      <c r="H712" s="405"/>
    </row>
    <row r="713" spans="5:8">
      <c r="E713" s="405"/>
      <c r="F713" s="405"/>
      <c r="G713" s="405"/>
      <c r="H713" s="405"/>
    </row>
    <row r="714" spans="5:8">
      <c r="E714" s="405"/>
      <c r="F714" s="405"/>
      <c r="G714" s="405"/>
      <c r="H714" s="405"/>
    </row>
    <row r="715" spans="5:8">
      <c r="E715" s="405"/>
      <c r="F715" s="405"/>
      <c r="G715" s="405"/>
      <c r="H715" s="405"/>
    </row>
    <row r="716" spans="5:8">
      <c r="E716" s="405"/>
      <c r="F716" s="405"/>
      <c r="G716" s="405"/>
      <c r="H716" s="405"/>
    </row>
    <row r="717" spans="5:8">
      <c r="E717" s="405"/>
      <c r="F717" s="405"/>
      <c r="G717" s="405"/>
      <c r="H717" s="405"/>
    </row>
    <row r="718" spans="5:8">
      <c r="E718" s="405"/>
      <c r="F718" s="405"/>
      <c r="G718" s="405"/>
      <c r="H718" s="405"/>
    </row>
    <row r="719" spans="5:8">
      <c r="E719" s="405"/>
      <c r="F719" s="405"/>
      <c r="G719" s="405"/>
      <c r="H719" s="405"/>
    </row>
    <row r="720" spans="5:8">
      <c r="E720" s="405"/>
      <c r="F720" s="405"/>
      <c r="G720" s="405"/>
      <c r="H720" s="405"/>
    </row>
    <row r="721" spans="5:8">
      <c r="E721" s="405"/>
      <c r="F721" s="405"/>
      <c r="G721" s="405"/>
      <c r="H721" s="405"/>
    </row>
    <row r="722" spans="5:8">
      <c r="E722" s="405"/>
      <c r="F722" s="405"/>
      <c r="G722" s="405"/>
      <c r="H722" s="405"/>
    </row>
    <row r="723" spans="5:8">
      <c r="E723" s="405"/>
      <c r="F723" s="405"/>
      <c r="G723" s="405"/>
      <c r="H723" s="405"/>
    </row>
    <row r="724" spans="5:8">
      <c r="E724" s="405"/>
      <c r="F724" s="405"/>
      <c r="G724" s="405"/>
      <c r="H724" s="405"/>
    </row>
    <row r="725" spans="5:8">
      <c r="E725" s="405"/>
      <c r="F725" s="405"/>
      <c r="G725" s="405"/>
      <c r="H725" s="405"/>
    </row>
    <row r="726" spans="5:8">
      <c r="E726" s="405"/>
      <c r="F726" s="405"/>
      <c r="G726" s="405"/>
      <c r="H726" s="405"/>
    </row>
    <row r="727" spans="5:8">
      <c r="E727" s="405"/>
      <c r="F727" s="405"/>
      <c r="G727" s="405"/>
      <c r="H727" s="405"/>
    </row>
    <row r="728" spans="5:8">
      <c r="E728" s="405"/>
      <c r="F728" s="405"/>
      <c r="G728" s="405"/>
      <c r="H728" s="405"/>
    </row>
    <row r="729" spans="5:8">
      <c r="E729" s="405"/>
      <c r="F729" s="405"/>
      <c r="G729" s="405"/>
      <c r="H729" s="405"/>
    </row>
    <row r="730" spans="5:8">
      <c r="E730" s="405"/>
      <c r="F730" s="405"/>
      <c r="G730" s="405"/>
      <c r="H730" s="405"/>
    </row>
    <row r="731" spans="5:8">
      <c r="E731" s="405"/>
      <c r="F731" s="405"/>
      <c r="G731" s="405"/>
      <c r="H731" s="405"/>
    </row>
    <row r="732" spans="5:8">
      <c r="E732" s="405"/>
      <c r="F732" s="405"/>
      <c r="G732" s="405"/>
      <c r="H732" s="405"/>
    </row>
    <row r="733" spans="5:8">
      <c r="E733" s="405"/>
      <c r="F733" s="405"/>
      <c r="G733" s="405"/>
      <c r="H733" s="405"/>
    </row>
    <row r="734" spans="5:8">
      <c r="E734" s="405"/>
      <c r="F734" s="405"/>
      <c r="G734" s="405"/>
      <c r="H734" s="405"/>
    </row>
    <row r="735" spans="5:8">
      <c r="E735" s="405"/>
      <c r="F735" s="405"/>
      <c r="G735" s="405"/>
      <c r="H735" s="405"/>
    </row>
    <row r="736" spans="5:8">
      <c r="E736" s="405"/>
      <c r="F736" s="405"/>
      <c r="G736" s="405"/>
      <c r="H736" s="405"/>
    </row>
    <row r="737" spans="5:8">
      <c r="E737" s="405"/>
      <c r="F737" s="405"/>
      <c r="G737" s="405"/>
      <c r="H737" s="405"/>
    </row>
    <row r="738" spans="5:8">
      <c r="E738" s="405"/>
      <c r="F738" s="405"/>
      <c r="G738" s="405"/>
      <c r="H738" s="405"/>
    </row>
    <row r="739" spans="5:8">
      <c r="E739" s="405"/>
      <c r="F739" s="405"/>
      <c r="G739" s="405"/>
      <c r="H739" s="405"/>
    </row>
    <row r="740" spans="5:8">
      <c r="E740" s="405"/>
      <c r="F740" s="405"/>
      <c r="G740" s="405"/>
      <c r="H740" s="405"/>
    </row>
    <row r="741" spans="5:8">
      <c r="E741" s="405"/>
      <c r="F741" s="405"/>
      <c r="G741" s="405"/>
      <c r="H741" s="405"/>
    </row>
    <row r="742" spans="5:8">
      <c r="E742" s="405"/>
      <c r="F742" s="405"/>
      <c r="G742" s="405"/>
      <c r="H742" s="405"/>
    </row>
    <row r="743" spans="5:8">
      <c r="E743" s="405"/>
      <c r="F743" s="405"/>
      <c r="G743" s="405"/>
      <c r="H743" s="405"/>
    </row>
    <row r="744" spans="5:8">
      <c r="E744" s="405"/>
      <c r="F744" s="405"/>
      <c r="G744" s="405"/>
      <c r="H744" s="405"/>
    </row>
    <row r="745" spans="5:8">
      <c r="E745" s="405"/>
      <c r="F745" s="405"/>
      <c r="G745" s="405"/>
      <c r="H745" s="405"/>
    </row>
    <row r="746" spans="5:8">
      <c r="E746" s="405"/>
      <c r="F746" s="405"/>
      <c r="G746" s="405"/>
      <c r="H746" s="405"/>
    </row>
    <row r="747" spans="5:8">
      <c r="E747" s="405"/>
      <c r="F747" s="405"/>
      <c r="G747" s="405"/>
      <c r="H747" s="405"/>
    </row>
    <row r="748" spans="5:8">
      <c r="E748" s="405"/>
      <c r="F748" s="405"/>
      <c r="G748" s="405"/>
      <c r="H748" s="405"/>
    </row>
    <row r="749" spans="5:8">
      <c r="E749" s="405"/>
      <c r="F749" s="405"/>
      <c r="G749" s="405"/>
      <c r="H749" s="405"/>
    </row>
    <row r="750" spans="5:8">
      <c r="E750" s="405"/>
      <c r="F750" s="405"/>
      <c r="G750" s="405"/>
      <c r="H750" s="405"/>
    </row>
    <row r="751" spans="5:8">
      <c r="E751" s="405"/>
      <c r="F751" s="405"/>
      <c r="G751" s="405"/>
      <c r="H751" s="405"/>
    </row>
    <row r="752" spans="5:8">
      <c r="E752" s="405"/>
      <c r="F752" s="405"/>
      <c r="G752" s="405"/>
      <c r="H752" s="405"/>
    </row>
    <row r="753" spans="5:8">
      <c r="E753" s="405"/>
      <c r="F753" s="405"/>
      <c r="G753" s="405"/>
      <c r="H753" s="405"/>
    </row>
    <row r="754" spans="5:8">
      <c r="E754" s="405"/>
      <c r="F754" s="405"/>
      <c r="G754" s="405"/>
      <c r="H754" s="405"/>
    </row>
    <row r="755" spans="5:8">
      <c r="E755" s="405"/>
      <c r="F755" s="405"/>
      <c r="G755" s="405"/>
      <c r="H755" s="405"/>
    </row>
    <row r="756" spans="5:8">
      <c r="E756" s="405"/>
      <c r="F756" s="405"/>
      <c r="G756" s="405"/>
      <c r="H756" s="405"/>
    </row>
    <row r="757" spans="5:8">
      <c r="E757" s="405"/>
      <c r="F757" s="405"/>
      <c r="G757" s="405"/>
      <c r="H757" s="405"/>
    </row>
    <row r="758" spans="5:8">
      <c r="E758" s="405"/>
      <c r="F758" s="405"/>
      <c r="G758" s="405"/>
      <c r="H758" s="405"/>
    </row>
    <row r="759" spans="5:8">
      <c r="E759" s="405"/>
      <c r="F759" s="405"/>
      <c r="G759" s="405"/>
      <c r="H759" s="405"/>
    </row>
    <row r="760" spans="5:8">
      <c r="E760" s="405"/>
      <c r="F760" s="405"/>
      <c r="G760" s="405"/>
      <c r="H760" s="405"/>
    </row>
    <row r="761" spans="5:8">
      <c r="E761" s="405"/>
      <c r="F761" s="405"/>
      <c r="G761" s="405"/>
      <c r="H761" s="405"/>
    </row>
    <row r="762" spans="5:8">
      <c r="E762" s="405"/>
      <c r="F762" s="405"/>
      <c r="G762" s="405"/>
      <c r="H762" s="405"/>
    </row>
    <row r="763" spans="5:8">
      <c r="E763" s="405"/>
      <c r="F763" s="405"/>
      <c r="G763" s="405"/>
      <c r="H763" s="405"/>
    </row>
    <row r="764" spans="5:8">
      <c r="E764" s="405"/>
      <c r="F764" s="405"/>
      <c r="G764" s="405"/>
      <c r="H764" s="405"/>
    </row>
    <row r="765" spans="5:8">
      <c r="E765" s="405"/>
      <c r="F765" s="405"/>
      <c r="G765" s="405"/>
      <c r="H765" s="405"/>
    </row>
    <row r="766" spans="5:8">
      <c r="E766" s="405"/>
      <c r="F766" s="405"/>
      <c r="G766" s="405"/>
      <c r="H766" s="405"/>
    </row>
    <row r="767" spans="5:8">
      <c r="E767" s="405"/>
      <c r="F767" s="405"/>
      <c r="G767" s="405"/>
      <c r="H767" s="405"/>
    </row>
    <row r="768" spans="5:8">
      <c r="E768" s="405"/>
      <c r="F768" s="405"/>
      <c r="G768" s="405"/>
      <c r="H768" s="405"/>
    </row>
    <row r="769" spans="5:8">
      <c r="E769" s="405"/>
      <c r="F769" s="405"/>
      <c r="G769" s="405"/>
      <c r="H769" s="405"/>
    </row>
    <row r="770" spans="5:8">
      <c r="E770" s="405"/>
      <c r="F770" s="405"/>
      <c r="G770" s="405"/>
      <c r="H770" s="405"/>
    </row>
    <row r="771" spans="5:8">
      <c r="E771" s="405"/>
      <c r="F771" s="405"/>
      <c r="G771" s="405"/>
      <c r="H771" s="405"/>
    </row>
    <row r="772" spans="5:8">
      <c r="E772" s="405"/>
      <c r="F772" s="405"/>
      <c r="G772" s="405"/>
      <c r="H772" s="405"/>
    </row>
    <row r="773" spans="5:8">
      <c r="E773" s="405"/>
      <c r="F773" s="405"/>
      <c r="G773" s="405"/>
      <c r="H773" s="405"/>
    </row>
    <row r="774" spans="5:8">
      <c r="E774" s="405"/>
      <c r="F774" s="405"/>
      <c r="G774" s="405"/>
      <c r="H774" s="405"/>
    </row>
    <row r="775" spans="5:8">
      <c r="E775" s="405"/>
      <c r="F775" s="405"/>
      <c r="G775" s="405"/>
      <c r="H775" s="405"/>
    </row>
    <row r="776" spans="5:8">
      <c r="E776" s="405"/>
      <c r="F776" s="405"/>
      <c r="G776" s="405"/>
      <c r="H776" s="405"/>
    </row>
    <row r="777" spans="5:8">
      <c r="E777" s="405"/>
      <c r="F777" s="405"/>
      <c r="G777" s="405"/>
      <c r="H777" s="405"/>
    </row>
    <row r="778" spans="5:8">
      <c r="E778" s="405"/>
      <c r="F778" s="405"/>
      <c r="G778" s="405"/>
      <c r="H778" s="405"/>
    </row>
    <row r="779" spans="5:8">
      <c r="E779" s="405"/>
      <c r="F779" s="405"/>
      <c r="G779" s="405"/>
      <c r="H779" s="405"/>
    </row>
    <row r="780" spans="5:8">
      <c r="E780" s="405"/>
      <c r="F780" s="405"/>
      <c r="G780" s="405"/>
      <c r="H780" s="405"/>
    </row>
    <row r="781" spans="5:8">
      <c r="E781" s="405"/>
      <c r="F781" s="405"/>
      <c r="G781" s="405"/>
      <c r="H781" s="405"/>
    </row>
    <row r="782" spans="5:8">
      <c r="E782" s="405"/>
      <c r="F782" s="405"/>
      <c r="G782" s="405"/>
      <c r="H782" s="405"/>
    </row>
    <row r="783" spans="5:8">
      <c r="E783" s="405"/>
      <c r="F783" s="405"/>
      <c r="G783" s="405"/>
      <c r="H783" s="405"/>
    </row>
    <row r="784" spans="5:8">
      <c r="E784" s="405"/>
      <c r="F784" s="405"/>
      <c r="G784" s="405"/>
      <c r="H784" s="405"/>
    </row>
    <row r="785" spans="5:8">
      <c r="E785" s="405"/>
      <c r="F785" s="405"/>
      <c r="G785" s="405"/>
      <c r="H785" s="405"/>
    </row>
    <row r="786" spans="5:8">
      <c r="E786" s="405"/>
      <c r="F786" s="405"/>
      <c r="G786" s="405"/>
      <c r="H786" s="405"/>
    </row>
    <row r="787" spans="5:8">
      <c r="E787" s="405"/>
      <c r="F787" s="405"/>
      <c r="G787" s="405"/>
      <c r="H787" s="405"/>
    </row>
    <row r="788" spans="5:8">
      <c r="E788" s="405"/>
      <c r="F788" s="405"/>
      <c r="G788" s="405"/>
      <c r="H788" s="405"/>
    </row>
    <row r="789" spans="5:8">
      <c r="E789" s="405"/>
      <c r="F789" s="405"/>
      <c r="G789" s="405"/>
      <c r="H789" s="405"/>
    </row>
    <row r="790" spans="5:8">
      <c r="E790" s="405"/>
      <c r="F790" s="405"/>
      <c r="G790" s="405"/>
      <c r="H790" s="405"/>
    </row>
    <row r="791" spans="5:8">
      <c r="E791" s="405"/>
      <c r="F791" s="405"/>
      <c r="G791" s="405"/>
      <c r="H791" s="405"/>
    </row>
    <row r="792" spans="5:8">
      <c r="E792" s="405"/>
      <c r="F792" s="405"/>
      <c r="G792" s="405"/>
      <c r="H792" s="405"/>
    </row>
    <row r="793" spans="5:8">
      <c r="E793" s="405"/>
      <c r="F793" s="405"/>
      <c r="G793" s="405"/>
      <c r="H793" s="405"/>
    </row>
    <row r="794" spans="5:8">
      <c r="E794" s="405"/>
      <c r="F794" s="405"/>
      <c r="G794" s="405"/>
      <c r="H794" s="405"/>
    </row>
    <row r="795" spans="5:8">
      <c r="E795" s="405"/>
      <c r="F795" s="405"/>
      <c r="G795" s="405"/>
      <c r="H795" s="405"/>
    </row>
    <row r="796" spans="5:8">
      <c r="E796" s="405"/>
      <c r="F796" s="405"/>
      <c r="G796" s="405"/>
      <c r="H796" s="405"/>
    </row>
    <row r="797" spans="5:8">
      <c r="E797" s="405"/>
      <c r="F797" s="405"/>
      <c r="G797" s="405"/>
      <c r="H797" s="405"/>
    </row>
    <row r="798" spans="5:8">
      <c r="E798" s="405"/>
      <c r="F798" s="405"/>
      <c r="G798" s="405"/>
      <c r="H798" s="405"/>
    </row>
    <row r="799" spans="5:8">
      <c r="E799" s="405"/>
      <c r="F799" s="405"/>
      <c r="G799" s="405"/>
      <c r="H799" s="405"/>
    </row>
    <row r="800" spans="5:8">
      <c r="E800" s="405"/>
      <c r="F800" s="405"/>
      <c r="G800" s="405"/>
      <c r="H800" s="405"/>
    </row>
    <row r="801" spans="5:8">
      <c r="E801" s="405"/>
      <c r="F801" s="405"/>
      <c r="G801" s="405"/>
      <c r="H801" s="405"/>
    </row>
    <row r="802" spans="5:8">
      <c r="E802" s="405"/>
      <c r="F802" s="405"/>
      <c r="G802" s="405"/>
      <c r="H802" s="405"/>
    </row>
    <row r="803" spans="5:8">
      <c r="E803" s="405"/>
      <c r="F803" s="405"/>
      <c r="G803" s="405"/>
      <c r="H803" s="405"/>
    </row>
    <row r="804" spans="5:8">
      <c r="E804" s="405"/>
      <c r="F804" s="405"/>
      <c r="G804" s="405"/>
      <c r="H804" s="405"/>
    </row>
    <row r="805" spans="5:8">
      <c r="E805" s="405"/>
      <c r="F805" s="405"/>
      <c r="G805" s="405"/>
      <c r="H805" s="405"/>
    </row>
    <row r="806" spans="5:8">
      <c r="E806" s="405"/>
      <c r="F806" s="405"/>
      <c r="G806" s="405"/>
      <c r="H806" s="405"/>
    </row>
    <row r="807" spans="5:8">
      <c r="E807" s="405"/>
      <c r="F807" s="405"/>
      <c r="G807" s="405"/>
      <c r="H807" s="405"/>
    </row>
    <row r="808" spans="5:8">
      <c r="E808" s="405"/>
      <c r="F808" s="405"/>
      <c r="G808" s="405"/>
      <c r="H808" s="405"/>
    </row>
    <row r="809" spans="5:8">
      <c r="E809" s="405"/>
      <c r="F809" s="405"/>
      <c r="G809" s="405"/>
      <c r="H809" s="405"/>
    </row>
    <row r="810" spans="5:8">
      <c r="E810" s="405"/>
      <c r="F810" s="405"/>
      <c r="G810" s="405"/>
      <c r="H810" s="405"/>
    </row>
    <row r="811" spans="5:8">
      <c r="E811" s="405"/>
      <c r="F811" s="405"/>
      <c r="G811" s="405"/>
      <c r="H811" s="405"/>
    </row>
    <row r="812" spans="5:8">
      <c r="E812" s="405"/>
      <c r="F812" s="405"/>
      <c r="G812" s="405"/>
      <c r="H812" s="405"/>
    </row>
    <row r="813" spans="5:8">
      <c r="E813" s="405"/>
      <c r="F813" s="405"/>
      <c r="G813" s="405"/>
      <c r="H813" s="405"/>
    </row>
    <row r="814" spans="5:8">
      <c r="E814" s="405"/>
      <c r="F814" s="405"/>
      <c r="G814" s="405"/>
      <c r="H814" s="405"/>
    </row>
    <row r="815" spans="5:8">
      <c r="E815" s="405"/>
      <c r="F815" s="405"/>
      <c r="G815" s="405"/>
      <c r="H815" s="405"/>
    </row>
    <row r="816" spans="5:8">
      <c r="E816" s="405"/>
      <c r="F816" s="405"/>
      <c r="G816" s="405"/>
      <c r="H816" s="405"/>
    </row>
    <row r="817" spans="5:8">
      <c r="E817" s="405"/>
      <c r="F817" s="405"/>
      <c r="G817" s="405"/>
      <c r="H817" s="405"/>
    </row>
    <row r="818" spans="5:8">
      <c r="E818" s="405"/>
      <c r="F818" s="405"/>
      <c r="G818" s="405"/>
      <c r="H818" s="405"/>
    </row>
    <row r="819" spans="5:8">
      <c r="E819" s="405"/>
      <c r="F819" s="405"/>
      <c r="G819" s="405"/>
      <c r="H819" s="405"/>
    </row>
    <row r="820" spans="5:8">
      <c r="E820" s="405"/>
      <c r="F820" s="405"/>
      <c r="G820" s="405"/>
      <c r="H820" s="405"/>
    </row>
    <row r="821" spans="5:8">
      <c r="E821" s="405"/>
      <c r="F821" s="405"/>
      <c r="G821" s="405"/>
      <c r="H821" s="405"/>
    </row>
    <row r="822" spans="5:8">
      <c r="E822" s="405"/>
      <c r="F822" s="405"/>
      <c r="G822" s="405"/>
      <c r="H822" s="405"/>
    </row>
    <row r="823" spans="5:8">
      <c r="E823" s="405"/>
      <c r="F823" s="405"/>
      <c r="G823" s="405"/>
      <c r="H823" s="405"/>
    </row>
    <row r="824" spans="5:8">
      <c r="E824" s="405"/>
      <c r="F824" s="405"/>
      <c r="G824" s="405"/>
      <c r="H824" s="405"/>
    </row>
    <row r="825" spans="5:8">
      <c r="E825" s="405"/>
      <c r="F825" s="405"/>
      <c r="G825" s="405"/>
      <c r="H825" s="405"/>
    </row>
    <row r="826" spans="5:8">
      <c r="E826" s="405"/>
      <c r="F826" s="405"/>
      <c r="G826" s="405"/>
      <c r="H826" s="405"/>
    </row>
    <row r="827" spans="5:8">
      <c r="E827" s="405"/>
      <c r="F827" s="405"/>
      <c r="G827" s="405"/>
      <c r="H827" s="405"/>
    </row>
    <row r="828" spans="5:8">
      <c r="E828" s="405"/>
      <c r="F828" s="405"/>
      <c r="G828" s="405"/>
      <c r="H828" s="405"/>
    </row>
    <row r="829" spans="5:8">
      <c r="E829" s="405"/>
      <c r="F829" s="405"/>
      <c r="G829" s="405"/>
      <c r="H829" s="405"/>
    </row>
    <row r="830" spans="5:8">
      <c r="E830" s="405"/>
      <c r="F830" s="405"/>
      <c r="G830" s="405"/>
      <c r="H830" s="405"/>
    </row>
    <row r="831" spans="5:8">
      <c r="E831" s="405"/>
      <c r="F831" s="405"/>
      <c r="G831" s="405"/>
      <c r="H831" s="405"/>
    </row>
    <row r="832" spans="5:8">
      <c r="E832" s="405"/>
      <c r="F832" s="405"/>
      <c r="G832" s="405"/>
      <c r="H832" s="405"/>
    </row>
    <row r="833" spans="5:8">
      <c r="E833" s="405"/>
      <c r="F833" s="405"/>
      <c r="G833" s="405"/>
      <c r="H833" s="405"/>
    </row>
    <row r="834" spans="5:8">
      <c r="E834" s="405"/>
      <c r="F834" s="405"/>
      <c r="G834" s="405"/>
      <c r="H834" s="405"/>
    </row>
    <row r="835" spans="5:8">
      <c r="E835" s="405"/>
      <c r="F835" s="405"/>
      <c r="G835" s="405"/>
      <c r="H835" s="405"/>
    </row>
    <row r="836" spans="5:8">
      <c r="E836" s="405"/>
      <c r="F836" s="405"/>
      <c r="G836" s="405"/>
      <c r="H836" s="405"/>
    </row>
    <row r="837" spans="5:8">
      <c r="E837" s="405"/>
      <c r="F837" s="405"/>
      <c r="G837" s="405"/>
      <c r="H837" s="405"/>
    </row>
    <row r="838" spans="5:8">
      <c r="E838" s="405"/>
      <c r="F838" s="405"/>
      <c r="G838" s="405"/>
      <c r="H838" s="405"/>
    </row>
    <row r="839" spans="5:8">
      <c r="E839" s="405"/>
      <c r="F839" s="405"/>
      <c r="G839" s="405"/>
      <c r="H839" s="405"/>
    </row>
    <row r="840" spans="5:8">
      <c r="E840" s="405"/>
      <c r="F840" s="405"/>
      <c r="G840" s="405"/>
      <c r="H840" s="405"/>
    </row>
    <row r="841" spans="5:8">
      <c r="E841" s="405"/>
      <c r="F841" s="405"/>
      <c r="G841" s="405"/>
      <c r="H841" s="405"/>
    </row>
    <row r="842" spans="5:8">
      <c r="E842" s="405"/>
      <c r="F842" s="405"/>
      <c r="G842" s="405"/>
      <c r="H842" s="405"/>
    </row>
    <row r="843" spans="5:8">
      <c r="E843" s="405"/>
      <c r="F843" s="405"/>
      <c r="G843" s="405"/>
      <c r="H843" s="405"/>
    </row>
    <row r="844" spans="5:8">
      <c r="E844" s="405"/>
      <c r="F844" s="405"/>
      <c r="G844" s="405"/>
      <c r="H844" s="405"/>
    </row>
    <row r="845" spans="5:8">
      <c r="E845" s="405"/>
      <c r="F845" s="405"/>
      <c r="G845" s="405"/>
      <c r="H845" s="405"/>
    </row>
    <row r="846" spans="5:8">
      <c r="E846" s="405"/>
      <c r="F846" s="405"/>
      <c r="G846" s="405"/>
      <c r="H846" s="405"/>
    </row>
    <row r="847" spans="5:8">
      <c r="E847" s="405"/>
      <c r="F847" s="405"/>
      <c r="G847" s="405"/>
      <c r="H847" s="405"/>
    </row>
    <row r="848" spans="5:8">
      <c r="E848" s="405"/>
      <c r="F848" s="405"/>
      <c r="G848" s="405"/>
      <c r="H848" s="405"/>
    </row>
    <row r="849" spans="5:8">
      <c r="E849" s="405"/>
      <c r="F849" s="405"/>
      <c r="G849" s="405"/>
      <c r="H849" s="405"/>
    </row>
    <row r="850" spans="5:8">
      <c r="E850" s="405"/>
      <c r="F850" s="405"/>
      <c r="G850" s="405"/>
      <c r="H850" s="405"/>
    </row>
    <row r="851" spans="5:8">
      <c r="E851" s="405"/>
      <c r="F851" s="405"/>
      <c r="G851" s="405"/>
      <c r="H851" s="405"/>
    </row>
    <row r="852" spans="5:8">
      <c r="E852" s="405"/>
      <c r="F852" s="405"/>
      <c r="G852" s="405"/>
      <c r="H852" s="405"/>
    </row>
    <row r="853" spans="5:8">
      <c r="E853" s="405"/>
      <c r="F853" s="405"/>
      <c r="G853" s="405"/>
      <c r="H853" s="405"/>
    </row>
    <row r="854" spans="5:8">
      <c r="E854" s="405"/>
      <c r="F854" s="405"/>
      <c r="G854" s="405"/>
      <c r="H854" s="405"/>
    </row>
    <row r="855" spans="5:8">
      <c r="E855" s="405"/>
      <c r="F855" s="405"/>
      <c r="G855" s="405"/>
      <c r="H855" s="405"/>
    </row>
    <row r="856" spans="5:8">
      <c r="E856" s="405"/>
      <c r="F856" s="405"/>
      <c r="G856" s="405"/>
      <c r="H856" s="405"/>
    </row>
    <row r="857" spans="5:8">
      <c r="E857" s="405"/>
      <c r="F857" s="405"/>
      <c r="G857" s="405"/>
      <c r="H857" s="405"/>
    </row>
    <row r="858" spans="5:8">
      <c r="E858" s="405"/>
      <c r="F858" s="405"/>
      <c r="G858" s="405"/>
      <c r="H858" s="405"/>
    </row>
    <row r="859" spans="5:8">
      <c r="E859" s="405"/>
      <c r="F859" s="405"/>
      <c r="G859" s="405"/>
      <c r="H859" s="405"/>
    </row>
    <row r="860" spans="5:8">
      <c r="E860" s="405"/>
      <c r="F860" s="405"/>
      <c r="G860" s="405"/>
      <c r="H860" s="405"/>
    </row>
    <row r="861" spans="5:8">
      <c r="E861" s="405"/>
      <c r="F861" s="405"/>
      <c r="G861" s="405"/>
      <c r="H861" s="405"/>
    </row>
    <row r="862" spans="5:8">
      <c r="E862" s="405"/>
      <c r="F862" s="405"/>
      <c r="G862" s="405"/>
      <c r="H862" s="405"/>
    </row>
    <row r="863" spans="5:8">
      <c r="E863" s="405"/>
      <c r="F863" s="405"/>
      <c r="G863" s="405"/>
      <c r="H863" s="405"/>
    </row>
    <row r="864" spans="5:8">
      <c r="E864" s="405"/>
      <c r="F864" s="405"/>
      <c r="G864" s="405"/>
      <c r="H864" s="405"/>
    </row>
    <row r="865" spans="5:8">
      <c r="E865" s="405"/>
      <c r="F865" s="405"/>
      <c r="G865" s="405"/>
      <c r="H865" s="405"/>
    </row>
    <row r="866" spans="5:8">
      <c r="E866" s="405"/>
      <c r="F866" s="405"/>
      <c r="G866" s="405"/>
      <c r="H866" s="405"/>
    </row>
    <row r="867" spans="5:8">
      <c r="E867" s="405"/>
      <c r="F867" s="405"/>
      <c r="G867" s="405"/>
      <c r="H867" s="405"/>
    </row>
    <row r="868" spans="5:8">
      <c r="E868" s="405"/>
      <c r="F868" s="405"/>
      <c r="G868" s="405"/>
      <c r="H868" s="405"/>
    </row>
    <row r="869" spans="5:8">
      <c r="E869" s="405"/>
      <c r="F869" s="405"/>
      <c r="G869" s="405"/>
      <c r="H869" s="405"/>
    </row>
    <row r="870" spans="5:8">
      <c r="E870" s="405"/>
      <c r="F870" s="405"/>
      <c r="G870" s="405"/>
      <c r="H870" s="405"/>
    </row>
    <row r="871" spans="5:8">
      <c r="E871" s="405"/>
      <c r="F871" s="405"/>
      <c r="G871" s="405"/>
      <c r="H871" s="405"/>
    </row>
    <row r="872" spans="5:8">
      <c r="E872" s="405"/>
      <c r="F872" s="405"/>
      <c r="G872" s="405"/>
      <c r="H872" s="405"/>
    </row>
    <row r="873" spans="5:8">
      <c r="E873" s="405"/>
      <c r="F873" s="405"/>
      <c r="G873" s="405"/>
      <c r="H873" s="405"/>
    </row>
    <row r="874" spans="5:8">
      <c r="E874" s="405"/>
      <c r="F874" s="405"/>
      <c r="G874" s="405"/>
      <c r="H874" s="405"/>
    </row>
    <row r="875" spans="5:8">
      <c r="E875" s="405"/>
      <c r="F875" s="405"/>
      <c r="G875" s="405"/>
      <c r="H875" s="405"/>
    </row>
    <row r="876" spans="5:8">
      <c r="E876" s="405"/>
      <c r="F876" s="405"/>
      <c r="G876" s="405"/>
      <c r="H876" s="405"/>
    </row>
    <row r="877" spans="5:8">
      <c r="E877" s="405"/>
      <c r="F877" s="405"/>
      <c r="G877" s="405"/>
      <c r="H877" s="405"/>
    </row>
    <row r="878" spans="5:8">
      <c r="E878" s="405"/>
      <c r="F878" s="405"/>
      <c r="G878" s="405"/>
      <c r="H878" s="405"/>
    </row>
    <row r="879" spans="5:8">
      <c r="E879" s="405"/>
      <c r="F879" s="405"/>
      <c r="G879" s="405"/>
      <c r="H879" s="405"/>
    </row>
    <row r="880" spans="5:8">
      <c r="E880" s="405"/>
      <c r="F880" s="405"/>
      <c r="G880" s="405"/>
      <c r="H880" s="405"/>
    </row>
    <row r="881" spans="5:8">
      <c r="E881" s="405"/>
      <c r="F881" s="405"/>
      <c r="G881" s="405"/>
      <c r="H881" s="405"/>
    </row>
    <row r="882" spans="5:8">
      <c r="E882" s="405"/>
      <c r="F882" s="405"/>
      <c r="G882" s="405"/>
      <c r="H882" s="405"/>
    </row>
    <row r="883" spans="5:8">
      <c r="E883" s="405"/>
      <c r="F883" s="405"/>
      <c r="G883" s="405"/>
      <c r="H883" s="405"/>
    </row>
    <row r="884" spans="5:8">
      <c r="E884" s="405"/>
      <c r="F884" s="405"/>
      <c r="G884" s="405"/>
      <c r="H884" s="405"/>
    </row>
    <row r="885" spans="5:8">
      <c r="E885" s="405"/>
      <c r="F885" s="405"/>
      <c r="G885" s="405"/>
      <c r="H885" s="405"/>
    </row>
    <row r="886" spans="5:8">
      <c r="E886" s="405"/>
      <c r="F886" s="405"/>
      <c r="G886" s="405"/>
      <c r="H886" s="405"/>
    </row>
    <row r="887" spans="5:8">
      <c r="E887" s="405"/>
      <c r="F887" s="405"/>
      <c r="G887" s="405"/>
      <c r="H887" s="405"/>
    </row>
    <row r="888" spans="5:8">
      <c r="E888" s="405"/>
      <c r="F888" s="405"/>
      <c r="G888" s="405"/>
      <c r="H888" s="405"/>
    </row>
    <row r="889" spans="5:8">
      <c r="E889" s="405"/>
      <c r="F889" s="405"/>
      <c r="G889" s="405"/>
      <c r="H889" s="405"/>
    </row>
    <row r="890" spans="5:8">
      <c r="E890" s="405"/>
      <c r="F890" s="405"/>
      <c r="G890" s="405"/>
      <c r="H890" s="405"/>
    </row>
    <row r="891" spans="5:8">
      <c r="E891" s="405"/>
      <c r="F891" s="405"/>
      <c r="G891" s="405"/>
      <c r="H891" s="405"/>
    </row>
    <row r="892" spans="5:8">
      <c r="E892" s="405"/>
      <c r="F892" s="405"/>
      <c r="G892" s="405"/>
      <c r="H892" s="405"/>
    </row>
    <row r="893" spans="5:8">
      <c r="E893" s="405"/>
      <c r="F893" s="405"/>
      <c r="G893" s="405"/>
      <c r="H893" s="405"/>
    </row>
    <row r="894" spans="5:8">
      <c r="E894" s="405"/>
      <c r="F894" s="405"/>
      <c r="G894" s="405"/>
      <c r="H894" s="405"/>
    </row>
    <row r="895" spans="5:8">
      <c r="E895" s="405"/>
      <c r="F895" s="405"/>
      <c r="G895" s="405"/>
      <c r="H895" s="405"/>
    </row>
    <row r="896" spans="5:8">
      <c r="E896" s="405"/>
      <c r="F896" s="405"/>
      <c r="G896" s="405"/>
      <c r="H896" s="405"/>
    </row>
    <row r="897" spans="5:8">
      <c r="E897" s="405"/>
      <c r="F897" s="405"/>
      <c r="G897" s="405"/>
      <c r="H897" s="405"/>
    </row>
    <row r="898" spans="5:8">
      <c r="E898" s="405"/>
      <c r="F898" s="405"/>
      <c r="G898" s="405"/>
      <c r="H898" s="405"/>
    </row>
    <row r="899" spans="5:8">
      <c r="E899" s="405"/>
      <c r="F899" s="405"/>
      <c r="G899" s="405"/>
      <c r="H899" s="405"/>
    </row>
    <row r="900" spans="5:8">
      <c r="E900" s="405"/>
      <c r="F900" s="405"/>
      <c r="G900" s="405"/>
      <c r="H900" s="405"/>
    </row>
    <row r="901" spans="5:8">
      <c r="E901" s="405"/>
      <c r="F901" s="405"/>
      <c r="G901" s="405"/>
      <c r="H901" s="405"/>
    </row>
    <row r="902" spans="5:8">
      <c r="E902" s="405"/>
      <c r="F902" s="405"/>
      <c r="G902" s="405"/>
      <c r="H902" s="405"/>
    </row>
    <row r="903" spans="5:8">
      <c r="E903" s="405"/>
      <c r="F903" s="405"/>
      <c r="G903" s="405"/>
      <c r="H903" s="405"/>
    </row>
    <row r="904" spans="5:8">
      <c r="E904" s="405"/>
      <c r="F904" s="405"/>
      <c r="G904" s="405"/>
      <c r="H904" s="405"/>
    </row>
    <row r="905" spans="5:8">
      <c r="E905" s="405"/>
      <c r="F905" s="405"/>
      <c r="G905" s="405"/>
      <c r="H905" s="405"/>
    </row>
    <row r="906" spans="5:8">
      <c r="E906" s="405"/>
      <c r="F906" s="405"/>
      <c r="G906" s="405"/>
      <c r="H906" s="405"/>
    </row>
    <row r="907" spans="5:8">
      <c r="E907" s="405"/>
      <c r="F907" s="405"/>
      <c r="G907" s="405"/>
      <c r="H907" s="405"/>
    </row>
    <row r="908" spans="5:8">
      <c r="E908" s="405"/>
      <c r="F908" s="405"/>
      <c r="G908" s="405"/>
      <c r="H908" s="405"/>
    </row>
    <row r="909" spans="5:8">
      <c r="E909" s="405"/>
      <c r="F909" s="405"/>
      <c r="G909" s="405"/>
      <c r="H909" s="405"/>
    </row>
    <row r="910" spans="5:8">
      <c r="E910" s="405"/>
      <c r="F910" s="405"/>
      <c r="G910" s="405"/>
      <c r="H910" s="405"/>
    </row>
    <row r="911" spans="5:8">
      <c r="E911" s="405"/>
      <c r="F911" s="405"/>
      <c r="G911" s="405"/>
      <c r="H911" s="405"/>
    </row>
    <row r="912" spans="5:8">
      <c r="E912" s="405"/>
      <c r="F912" s="405"/>
      <c r="G912" s="405"/>
      <c r="H912" s="405"/>
    </row>
    <row r="913" spans="5:8">
      <c r="E913" s="405"/>
      <c r="F913" s="405"/>
      <c r="G913" s="405"/>
      <c r="H913" s="405"/>
    </row>
    <row r="914" spans="5:8">
      <c r="E914" s="405"/>
      <c r="F914" s="405"/>
      <c r="G914" s="405"/>
      <c r="H914" s="405"/>
    </row>
    <row r="915" spans="5:8">
      <c r="E915" s="405"/>
      <c r="F915" s="405"/>
      <c r="G915" s="405"/>
      <c r="H915" s="405"/>
    </row>
    <row r="916" spans="5:8">
      <c r="E916" s="405"/>
      <c r="F916" s="405"/>
      <c r="G916" s="405"/>
      <c r="H916" s="405"/>
    </row>
    <row r="917" spans="5:8">
      <c r="E917" s="405"/>
      <c r="F917" s="405"/>
      <c r="G917" s="405"/>
      <c r="H917" s="405"/>
    </row>
    <row r="918" spans="5:8">
      <c r="E918" s="405"/>
      <c r="F918" s="405"/>
      <c r="G918" s="405"/>
      <c r="H918" s="405"/>
    </row>
    <row r="919" spans="5:8">
      <c r="E919" s="405"/>
      <c r="F919" s="405"/>
      <c r="G919" s="405"/>
      <c r="H919" s="405"/>
    </row>
    <row r="920" spans="5:8">
      <c r="E920" s="405"/>
      <c r="F920" s="405"/>
      <c r="G920" s="405"/>
      <c r="H920" s="405"/>
    </row>
    <row r="921" spans="5:8">
      <c r="E921" s="405"/>
      <c r="F921" s="405"/>
      <c r="G921" s="405"/>
      <c r="H921" s="405"/>
    </row>
    <row r="922" spans="5:8">
      <c r="E922" s="405"/>
      <c r="F922" s="405"/>
      <c r="G922" s="405"/>
      <c r="H922" s="405"/>
    </row>
    <row r="923" spans="5:8">
      <c r="E923" s="405"/>
      <c r="F923" s="405"/>
      <c r="G923" s="405"/>
      <c r="H923" s="405"/>
    </row>
    <row r="924" spans="5:8">
      <c r="E924" s="405"/>
      <c r="F924" s="405"/>
      <c r="G924" s="405"/>
      <c r="H924" s="405"/>
    </row>
    <row r="925" spans="5:8">
      <c r="E925" s="405"/>
      <c r="F925" s="405"/>
      <c r="G925" s="405"/>
      <c r="H925" s="405"/>
    </row>
    <row r="926" spans="5:8">
      <c r="E926" s="405"/>
      <c r="F926" s="405"/>
      <c r="G926" s="405"/>
      <c r="H926" s="405"/>
    </row>
    <row r="927" spans="5:8">
      <c r="E927" s="405"/>
      <c r="F927" s="405"/>
      <c r="G927" s="405"/>
      <c r="H927" s="405"/>
    </row>
    <row r="928" spans="5:8">
      <c r="E928" s="405"/>
      <c r="F928" s="405"/>
      <c r="G928" s="405"/>
      <c r="H928" s="405"/>
    </row>
    <row r="929" spans="5:8">
      <c r="E929" s="405"/>
      <c r="F929" s="405"/>
      <c r="G929" s="405"/>
      <c r="H929" s="405"/>
    </row>
    <row r="930" spans="5:8">
      <c r="E930" s="405"/>
      <c r="F930" s="405"/>
      <c r="G930" s="405"/>
      <c r="H930" s="405"/>
    </row>
    <row r="931" spans="5:8">
      <c r="E931" s="405"/>
      <c r="F931" s="405"/>
      <c r="G931" s="405"/>
      <c r="H931" s="405"/>
    </row>
    <row r="932" spans="5:8">
      <c r="E932" s="405"/>
      <c r="F932" s="405"/>
      <c r="G932" s="405"/>
      <c r="H932" s="405"/>
    </row>
    <row r="933" spans="5:8">
      <c r="E933" s="405"/>
      <c r="F933" s="405"/>
      <c r="G933" s="405"/>
      <c r="H933" s="405"/>
    </row>
    <row r="934" spans="5:8">
      <c r="E934" s="405"/>
      <c r="F934" s="405"/>
      <c r="G934" s="405"/>
      <c r="H934" s="405"/>
    </row>
    <row r="935" spans="5:8">
      <c r="E935" s="405"/>
      <c r="F935" s="405"/>
      <c r="G935" s="405"/>
      <c r="H935" s="405"/>
    </row>
    <row r="936" spans="5:8">
      <c r="E936" s="405"/>
      <c r="F936" s="405"/>
      <c r="G936" s="405"/>
      <c r="H936" s="405"/>
    </row>
    <row r="937" spans="5:8">
      <c r="E937" s="405"/>
      <c r="F937" s="405"/>
      <c r="G937" s="405"/>
      <c r="H937" s="405"/>
    </row>
    <row r="938" spans="5:8">
      <c r="E938" s="405"/>
      <c r="F938" s="405"/>
      <c r="G938" s="405"/>
      <c r="H938" s="405"/>
    </row>
    <row r="939" spans="5:8">
      <c r="E939" s="405"/>
      <c r="F939" s="405"/>
      <c r="G939" s="405"/>
      <c r="H939" s="405"/>
    </row>
    <row r="940" spans="5:8">
      <c r="E940" s="405"/>
      <c r="F940" s="405"/>
      <c r="G940" s="405"/>
      <c r="H940" s="405"/>
    </row>
    <row r="941" spans="5:8">
      <c r="E941" s="405"/>
      <c r="F941" s="405"/>
      <c r="G941" s="405"/>
      <c r="H941" s="405"/>
    </row>
    <row r="942" spans="5:8">
      <c r="E942" s="405"/>
      <c r="F942" s="405"/>
      <c r="G942" s="405"/>
      <c r="H942" s="405"/>
    </row>
    <row r="943" spans="5:8">
      <c r="E943" s="405"/>
      <c r="F943" s="405"/>
      <c r="G943" s="405"/>
      <c r="H943" s="405"/>
    </row>
    <row r="944" spans="5:8">
      <c r="E944" s="405"/>
      <c r="F944" s="405"/>
      <c r="G944" s="405"/>
      <c r="H944" s="405"/>
    </row>
    <row r="945" spans="5:8">
      <c r="E945" s="405"/>
      <c r="F945" s="405"/>
      <c r="G945" s="405"/>
      <c r="H945" s="405"/>
    </row>
    <row r="946" spans="5:8">
      <c r="E946" s="405"/>
      <c r="F946" s="405"/>
      <c r="G946" s="405"/>
      <c r="H946" s="405"/>
    </row>
    <row r="947" spans="5:8">
      <c r="E947" s="405"/>
      <c r="F947" s="405"/>
      <c r="G947" s="405"/>
      <c r="H947" s="405"/>
    </row>
    <row r="948" spans="5:8">
      <c r="E948" s="405"/>
      <c r="F948" s="405"/>
      <c r="G948" s="405"/>
      <c r="H948" s="405"/>
    </row>
    <row r="949" spans="5:8">
      <c r="E949" s="405"/>
      <c r="F949" s="405"/>
      <c r="G949" s="405"/>
      <c r="H949" s="405"/>
    </row>
    <row r="950" spans="5:8">
      <c r="E950" s="405"/>
      <c r="F950" s="405"/>
      <c r="G950" s="405"/>
      <c r="H950" s="405"/>
    </row>
    <row r="951" spans="5:8">
      <c r="E951" s="405"/>
      <c r="F951" s="405"/>
      <c r="G951" s="405"/>
      <c r="H951" s="405"/>
    </row>
    <row r="952" spans="5:8">
      <c r="E952" s="405"/>
      <c r="F952" s="405"/>
      <c r="G952" s="405"/>
      <c r="H952" s="405"/>
    </row>
    <row r="953" spans="5:8">
      <c r="E953" s="405"/>
      <c r="F953" s="405"/>
      <c r="G953" s="405"/>
      <c r="H953" s="405"/>
    </row>
    <row r="954" spans="5:8">
      <c r="E954" s="405"/>
      <c r="F954" s="405"/>
      <c r="G954" s="405"/>
      <c r="H954" s="405"/>
    </row>
    <row r="955" spans="5:8">
      <c r="E955" s="405"/>
      <c r="F955" s="405"/>
      <c r="G955" s="405"/>
      <c r="H955" s="405"/>
    </row>
    <row r="956" spans="5:8">
      <c r="E956" s="405"/>
      <c r="F956" s="405"/>
      <c r="G956" s="405"/>
      <c r="H956" s="405"/>
    </row>
    <row r="957" spans="5:8">
      <c r="E957" s="405"/>
      <c r="F957" s="405"/>
      <c r="G957" s="405"/>
      <c r="H957" s="405"/>
    </row>
    <row r="958" spans="5:8">
      <c r="E958" s="405"/>
      <c r="F958" s="405"/>
      <c r="G958" s="405"/>
      <c r="H958" s="405"/>
    </row>
    <row r="959" spans="5:8">
      <c r="E959" s="405"/>
      <c r="F959" s="405"/>
      <c r="G959" s="405"/>
      <c r="H959" s="405"/>
    </row>
    <row r="960" spans="5:8">
      <c r="E960" s="405"/>
      <c r="F960" s="405"/>
      <c r="G960" s="405"/>
      <c r="H960" s="405"/>
    </row>
    <row r="961" spans="5:8">
      <c r="E961" s="405"/>
      <c r="F961" s="405"/>
      <c r="G961" s="405"/>
      <c r="H961" s="405"/>
    </row>
    <row r="962" spans="5:8">
      <c r="E962" s="405"/>
      <c r="F962" s="405"/>
      <c r="G962" s="405"/>
      <c r="H962" s="405"/>
    </row>
    <row r="963" spans="5:8">
      <c r="E963" s="405"/>
      <c r="F963" s="405"/>
      <c r="G963" s="405"/>
      <c r="H963" s="405"/>
    </row>
    <row r="964" spans="5:8">
      <c r="E964" s="405"/>
      <c r="F964" s="405"/>
      <c r="G964" s="405"/>
      <c r="H964" s="405"/>
    </row>
    <row r="965" spans="5:8">
      <c r="E965" s="405"/>
      <c r="F965" s="405"/>
      <c r="G965" s="405"/>
      <c r="H965" s="405"/>
    </row>
    <row r="966" spans="5:8">
      <c r="E966" s="405"/>
      <c r="F966" s="405"/>
      <c r="G966" s="405"/>
      <c r="H966" s="405"/>
    </row>
    <row r="967" spans="5:8">
      <c r="E967" s="405"/>
      <c r="F967" s="405"/>
      <c r="G967" s="405"/>
      <c r="H967" s="405"/>
    </row>
    <row r="968" spans="5:8">
      <c r="E968" s="405"/>
      <c r="F968" s="405"/>
      <c r="G968" s="405"/>
      <c r="H968" s="405"/>
    </row>
    <row r="969" spans="5:8">
      <c r="E969" s="405"/>
      <c r="F969" s="405"/>
      <c r="G969" s="405"/>
      <c r="H969" s="405"/>
    </row>
    <row r="970" spans="5:8">
      <c r="E970" s="405"/>
      <c r="F970" s="405"/>
      <c r="G970" s="405"/>
      <c r="H970" s="405"/>
    </row>
    <row r="971" spans="5:8">
      <c r="E971" s="405"/>
      <c r="F971" s="405"/>
      <c r="G971" s="405"/>
      <c r="H971" s="405"/>
    </row>
    <row r="972" spans="5:8">
      <c r="E972" s="405"/>
      <c r="F972" s="405"/>
      <c r="G972" s="405"/>
      <c r="H972" s="405"/>
    </row>
    <row r="973" spans="5:8">
      <c r="E973" s="405"/>
      <c r="F973" s="405"/>
      <c r="G973" s="405"/>
      <c r="H973" s="405"/>
    </row>
    <row r="974" spans="5:8">
      <c r="E974" s="405"/>
      <c r="F974" s="405"/>
      <c r="G974" s="405"/>
      <c r="H974" s="405"/>
    </row>
    <row r="975" spans="5:8">
      <c r="E975" s="405"/>
      <c r="F975" s="405"/>
      <c r="G975" s="405"/>
      <c r="H975" s="405"/>
    </row>
    <row r="976" spans="5:8">
      <c r="E976" s="405"/>
      <c r="F976" s="405"/>
      <c r="G976" s="405"/>
      <c r="H976" s="405"/>
    </row>
    <row r="977" spans="5:8">
      <c r="E977" s="405"/>
      <c r="F977" s="405"/>
      <c r="G977" s="405"/>
      <c r="H977" s="405"/>
    </row>
    <row r="978" spans="5:8">
      <c r="E978" s="405"/>
      <c r="F978" s="405"/>
      <c r="G978" s="405"/>
      <c r="H978" s="405"/>
    </row>
    <row r="979" spans="5:8">
      <c r="E979" s="405"/>
      <c r="F979" s="405"/>
      <c r="G979" s="405"/>
      <c r="H979" s="405"/>
    </row>
    <row r="980" spans="5:8">
      <c r="E980" s="405"/>
      <c r="F980" s="405"/>
      <c r="G980" s="405"/>
      <c r="H980" s="405"/>
    </row>
    <row r="981" spans="5:8">
      <c r="E981" s="405"/>
      <c r="F981" s="405"/>
      <c r="G981" s="405"/>
      <c r="H981" s="405"/>
    </row>
    <row r="982" spans="5:8">
      <c r="E982" s="405"/>
      <c r="F982" s="405"/>
      <c r="G982" s="405"/>
      <c r="H982" s="405"/>
    </row>
    <row r="983" spans="5:8">
      <c r="E983" s="405"/>
      <c r="F983" s="405"/>
      <c r="G983" s="405"/>
      <c r="H983" s="405"/>
    </row>
    <row r="984" spans="5:8">
      <c r="E984" s="405"/>
      <c r="F984" s="405"/>
      <c r="G984" s="405"/>
      <c r="H984" s="405"/>
    </row>
    <row r="985" spans="5:8">
      <c r="E985" s="405"/>
      <c r="F985" s="405"/>
      <c r="G985" s="405"/>
      <c r="H985" s="405"/>
    </row>
    <row r="986" spans="5:8">
      <c r="E986" s="405"/>
      <c r="F986" s="405"/>
      <c r="G986" s="405"/>
      <c r="H986" s="405"/>
    </row>
    <row r="987" spans="5:8">
      <c r="E987" s="405"/>
      <c r="F987" s="405"/>
      <c r="G987" s="405"/>
      <c r="H987" s="405"/>
    </row>
    <row r="988" spans="5:8">
      <c r="E988" s="405"/>
      <c r="F988" s="405"/>
      <c r="G988" s="405"/>
      <c r="H988" s="405"/>
    </row>
    <row r="989" spans="5:8">
      <c r="E989" s="405"/>
      <c r="F989" s="405"/>
      <c r="G989" s="405"/>
      <c r="H989" s="405"/>
    </row>
    <row r="990" spans="5:8">
      <c r="E990" s="405"/>
      <c r="F990" s="405"/>
      <c r="G990" s="405"/>
      <c r="H990" s="405"/>
    </row>
    <row r="991" spans="5:8">
      <c r="E991" s="405"/>
      <c r="F991" s="405"/>
      <c r="G991" s="405"/>
      <c r="H991" s="405"/>
    </row>
    <row r="992" spans="5:8">
      <c r="E992" s="405"/>
      <c r="F992" s="405"/>
      <c r="G992" s="405"/>
      <c r="H992" s="405"/>
    </row>
    <row r="993" spans="5:8">
      <c r="E993" s="405"/>
      <c r="F993" s="405"/>
      <c r="G993" s="405"/>
      <c r="H993" s="405"/>
    </row>
    <row r="994" spans="5:8">
      <c r="E994" s="405"/>
      <c r="F994" s="405"/>
      <c r="G994" s="405"/>
      <c r="H994" s="405"/>
    </row>
    <row r="995" spans="5:8">
      <c r="E995" s="405"/>
      <c r="F995" s="405"/>
      <c r="G995" s="405"/>
      <c r="H995" s="405"/>
    </row>
    <row r="996" spans="5:8">
      <c r="E996" s="405"/>
      <c r="F996" s="405"/>
      <c r="G996" s="405"/>
      <c r="H996" s="405"/>
    </row>
    <row r="997" spans="5:8">
      <c r="E997" s="405"/>
      <c r="F997" s="405"/>
      <c r="G997" s="405"/>
      <c r="H997" s="405"/>
    </row>
    <row r="998" spans="5:8">
      <c r="E998" s="405"/>
      <c r="F998" s="405"/>
      <c r="G998" s="405"/>
      <c r="H998" s="405"/>
    </row>
    <row r="999" spans="5:8">
      <c r="E999" s="405"/>
      <c r="F999" s="405"/>
      <c r="G999" s="405"/>
      <c r="H999" s="405"/>
    </row>
    <row r="1000" spans="5:8">
      <c r="E1000" s="405"/>
      <c r="F1000" s="405"/>
      <c r="G1000" s="405"/>
      <c r="H1000" s="405"/>
    </row>
    <row r="1001" spans="5:8">
      <c r="E1001" s="405"/>
      <c r="F1001" s="405"/>
      <c r="G1001" s="405"/>
      <c r="H1001" s="405"/>
    </row>
    <row r="1002" spans="5:8">
      <c r="E1002" s="405"/>
      <c r="F1002" s="405"/>
      <c r="G1002" s="405"/>
      <c r="H1002" s="405"/>
    </row>
    <row r="1003" spans="5:8">
      <c r="E1003" s="405"/>
      <c r="F1003" s="405"/>
      <c r="G1003" s="405"/>
      <c r="H1003" s="405"/>
    </row>
    <row r="1004" spans="5:8">
      <c r="E1004" s="405"/>
      <c r="F1004" s="405"/>
      <c r="G1004" s="405"/>
      <c r="H1004" s="405"/>
    </row>
    <row r="1005" spans="5:8">
      <c r="E1005" s="405"/>
      <c r="F1005" s="405"/>
      <c r="G1005" s="405"/>
      <c r="H1005" s="405"/>
    </row>
    <row r="1006" spans="5:8">
      <c r="E1006" s="405"/>
      <c r="F1006" s="405"/>
      <c r="G1006" s="405"/>
      <c r="H1006" s="405"/>
    </row>
    <row r="1007" spans="5:8">
      <c r="E1007" s="405"/>
      <c r="F1007" s="405"/>
      <c r="G1007" s="405"/>
      <c r="H1007" s="405"/>
    </row>
    <row r="1008" spans="5:8">
      <c r="E1008" s="405"/>
      <c r="F1008" s="405"/>
      <c r="G1008" s="405"/>
      <c r="H1008" s="405"/>
    </row>
    <row r="1009" spans="5:8">
      <c r="E1009" s="405"/>
      <c r="F1009" s="405"/>
      <c r="G1009" s="405"/>
      <c r="H1009" s="405"/>
    </row>
    <row r="1010" spans="5:8">
      <c r="E1010" s="405"/>
      <c r="F1010" s="405"/>
      <c r="G1010" s="405"/>
      <c r="H1010" s="405"/>
    </row>
    <row r="1011" spans="5:8">
      <c r="E1011" s="405"/>
      <c r="F1011" s="405"/>
      <c r="G1011" s="405"/>
      <c r="H1011" s="405"/>
    </row>
    <row r="1012" spans="5:8">
      <c r="E1012" s="405"/>
      <c r="F1012" s="405"/>
      <c r="G1012" s="405"/>
      <c r="H1012" s="405"/>
    </row>
    <row r="1013" spans="5:8">
      <c r="E1013" s="405"/>
      <c r="F1013" s="405"/>
      <c r="G1013" s="405"/>
      <c r="H1013" s="405"/>
    </row>
    <row r="1014" spans="5:8">
      <c r="E1014" s="405"/>
      <c r="F1014" s="405"/>
      <c r="G1014" s="405"/>
      <c r="H1014" s="405"/>
    </row>
    <row r="1015" spans="5:8">
      <c r="E1015" s="405"/>
      <c r="F1015" s="405"/>
      <c r="G1015" s="405"/>
      <c r="H1015" s="405"/>
    </row>
    <row r="1016" spans="5:8">
      <c r="E1016" s="405"/>
      <c r="F1016" s="405"/>
      <c r="G1016" s="405"/>
      <c r="H1016" s="405"/>
    </row>
    <row r="1017" spans="5:8">
      <c r="E1017" s="405"/>
      <c r="F1017" s="405"/>
      <c r="G1017" s="405"/>
      <c r="H1017" s="405"/>
    </row>
    <row r="1018" spans="5:8">
      <c r="E1018" s="405"/>
      <c r="F1018" s="405"/>
      <c r="G1018" s="405"/>
      <c r="H1018" s="405"/>
    </row>
    <row r="1019" spans="5:8">
      <c r="E1019" s="405"/>
      <c r="F1019" s="405"/>
      <c r="G1019" s="405"/>
      <c r="H1019" s="405"/>
    </row>
    <row r="1020" spans="5:8">
      <c r="E1020" s="405"/>
      <c r="F1020" s="405"/>
      <c r="G1020" s="405"/>
      <c r="H1020" s="405"/>
    </row>
    <row r="1021" spans="5:8">
      <c r="E1021" s="405"/>
      <c r="F1021" s="405"/>
      <c r="G1021" s="405"/>
      <c r="H1021" s="405"/>
    </row>
    <row r="1022" spans="5:8">
      <c r="E1022" s="405"/>
      <c r="F1022" s="405"/>
      <c r="G1022" s="405"/>
      <c r="H1022" s="405"/>
    </row>
    <row r="1023" spans="5:8">
      <c r="E1023" s="405"/>
      <c r="F1023" s="405"/>
      <c r="G1023" s="405"/>
      <c r="H1023" s="405"/>
    </row>
    <row r="1024" spans="5:8">
      <c r="E1024" s="405"/>
      <c r="F1024" s="405"/>
      <c r="G1024" s="405"/>
      <c r="H1024" s="405"/>
    </row>
    <row r="1025" spans="5:8">
      <c r="E1025" s="405"/>
      <c r="F1025" s="405"/>
      <c r="G1025" s="405"/>
      <c r="H1025" s="405"/>
    </row>
    <row r="1026" spans="5:8">
      <c r="E1026" s="405"/>
      <c r="F1026" s="405"/>
      <c r="G1026" s="405"/>
      <c r="H1026" s="405"/>
    </row>
    <row r="1027" spans="5:8">
      <c r="E1027" s="405"/>
      <c r="F1027" s="405"/>
      <c r="G1027" s="405"/>
      <c r="H1027" s="405"/>
    </row>
    <row r="1028" spans="5:8">
      <c r="E1028" s="405"/>
      <c r="F1028" s="405"/>
      <c r="G1028" s="405"/>
      <c r="H1028" s="405"/>
    </row>
    <row r="1029" spans="5:8">
      <c r="E1029" s="405"/>
      <c r="F1029" s="405"/>
      <c r="G1029" s="405"/>
      <c r="H1029" s="405"/>
    </row>
    <row r="1030" spans="5:8">
      <c r="E1030" s="405"/>
      <c r="F1030" s="405"/>
      <c r="G1030" s="405"/>
      <c r="H1030" s="405"/>
    </row>
    <row r="1031" spans="5:8">
      <c r="E1031" s="405"/>
      <c r="F1031" s="405"/>
      <c r="G1031" s="405"/>
      <c r="H1031" s="405"/>
    </row>
    <row r="1032" spans="5:8">
      <c r="E1032" s="405"/>
      <c r="F1032" s="405"/>
      <c r="G1032" s="405"/>
      <c r="H1032" s="405"/>
    </row>
    <row r="1033" spans="5:8">
      <c r="E1033" s="405"/>
      <c r="F1033" s="405"/>
      <c r="G1033" s="405"/>
      <c r="H1033" s="405"/>
    </row>
    <row r="1034" spans="5:8">
      <c r="E1034" s="405"/>
      <c r="F1034" s="405"/>
      <c r="G1034" s="405"/>
      <c r="H1034" s="405"/>
    </row>
    <row r="1035" spans="5:8">
      <c r="E1035" s="405"/>
      <c r="F1035" s="405"/>
      <c r="G1035" s="405"/>
      <c r="H1035" s="405"/>
    </row>
    <row r="1036" spans="5:8">
      <c r="E1036" s="405"/>
      <c r="F1036" s="405"/>
      <c r="G1036" s="405"/>
      <c r="H1036" s="405"/>
    </row>
    <row r="1037" spans="5:8">
      <c r="E1037" s="405"/>
      <c r="F1037" s="405"/>
      <c r="G1037" s="405"/>
      <c r="H1037" s="405"/>
    </row>
    <row r="1038" spans="5:8">
      <c r="E1038" s="405"/>
      <c r="F1038" s="405"/>
      <c r="G1038" s="405"/>
      <c r="H1038" s="405"/>
    </row>
    <row r="1039" spans="5:8">
      <c r="E1039" s="405"/>
      <c r="F1039" s="405"/>
      <c r="G1039" s="405"/>
      <c r="H1039" s="405"/>
    </row>
    <row r="1040" spans="5:8">
      <c r="E1040" s="405"/>
      <c r="F1040" s="405"/>
      <c r="G1040" s="405"/>
      <c r="H1040" s="405"/>
    </row>
    <row r="1041" spans="5:8">
      <c r="E1041" s="405"/>
      <c r="F1041" s="405"/>
      <c r="G1041" s="405"/>
      <c r="H1041" s="405"/>
    </row>
    <row r="1042" spans="5:8">
      <c r="E1042" s="405"/>
      <c r="F1042" s="405"/>
      <c r="G1042" s="405"/>
      <c r="H1042" s="405"/>
    </row>
    <row r="1043" spans="5:8">
      <c r="E1043" s="405"/>
      <c r="F1043" s="405"/>
      <c r="G1043" s="405"/>
      <c r="H1043" s="405"/>
    </row>
    <row r="1044" spans="5:8">
      <c r="E1044" s="405"/>
      <c r="F1044" s="405"/>
      <c r="G1044" s="405"/>
      <c r="H1044" s="405"/>
    </row>
    <row r="1045" spans="5:8">
      <c r="E1045" s="405"/>
      <c r="F1045" s="405"/>
      <c r="G1045" s="405"/>
      <c r="H1045" s="405"/>
    </row>
    <row r="1046" spans="5:8">
      <c r="E1046" s="405"/>
      <c r="F1046" s="405"/>
      <c r="G1046" s="405"/>
      <c r="H1046" s="405"/>
    </row>
    <row r="1047" spans="5:8">
      <c r="E1047" s="405"/>
      <c r="F1047" s="405"/>
      <c r="G1047" s="405"/>
      <c r="H1047" s="405"/>
    </row>
    <row r="1048" spans="5:8">
      <c r="E1048" s="405"/>
      <c r="F1048" s="405"/>
      <c r="G1048" s="405"/>
      <c r="H1048" s="405"/>
    </row>
    <row r="1049" spans="5:8">
      <c r="E1049" s="405"/>
      <c r="F1049" s="405"/>
      <c r="G1049" s="405"/>
      <c r="H1049" s="405"/>
    </row>
    <row r="1050" spans="5:8">
      <c r="E1050" s="405"/>
      <c r="F1050" s="405"/>
      <c r="G1050" s="405"/>
      <c r="H1050" s="405"/>
    </row>
    <row r="1051" spans="5:8">
      <c r="E1051" s="405"/>
      <c r="F1051" s="405"/>
      <c r="G1051" s="405"/>
      <c r="H1051" s="405"/>
    </row>
    <row r="1052" spans="5:8">
      <c r="E1052" s="405"/>
      <c r="F1052" s="405"/>
      <c r="G1052" s="405"/>
      <c r="H1052" s="405"/>
    </row>
    <row r="1053" spans="5:8">
      <c r="E1053" s="405"/>
      <c r="F1053" s="405"/>
      <c r="G1053" s="405"/>
      <c r="H1053" s="405"/>
    </row>
    <row r="1054" spans="5:8">
      <c r="E1054" s="405"/>
      <c r="F1054" s="405"/>
      <c r="G1054" s="405"/>
      <c r="H1054" s="405"/>
    </row>
    <row r="1055" spans="5:8">
      <c r="E1055" s="405"/>
      <c r="F1055" s="405"/>
      <c r="G1055" s="405"/>
      <c r="H1055" s="405"/>
    </row>
    <row r="1056" spans="5:8">
      <c r="E1056" s="405"/>
      <c r="F1056" s="405"/>
      <c r="G1056" s="405"/>
      <c r="H1056" s="405"/>
    </row>
    <row r="1057" spans="5:8">
      <c r="E1057" s="405"/>
      <c r="F1057" s="405"/>
      <c r="G1057" s="405"/>
      <c r="H1057" s="405"/>
    </row>
    <row r="1058" spans="5:8">
      <c r="E1058" s="405"/>
      <c r="F1058" s="405"/>
      <c r="G1058" s="405"/>
      <c r="H1058" s="405"/>
    </row>
    <row r="1059" spans="5:8">
      <c r="E1059" s="405"/>
      <c r="F1059" s="405"/>
      <c r="G1059" s="405"/>
      <c r="H1059" s="405"/>
    </row>
    <row r="1060" spans="5:8">
      <c r="E1060" s="405"/>
      <c r="F1060" s="405"/>
      <c r="G1060" s="405"/>
      <c r="H1060" s="405"/>
    </row>
    <row r="1061" spans="5:8">
      <c r="E1061" s="405"/>
      <c r="F1061" s="405"/>
      <c r="G1061" s="405"/>
      <c r="H1061" s="405"/>
    </row>
    <row r="1062" spans="5:8">
      <c r="E1062" s="405"/>
      <c r="F1062" s="405"/>
      <c r="G1062" s="405"/>
      <c r="H1062" s="405"/>
    </row>
    <row r="1063" spans="5:8">
      <c r="E1063" s="405"/>
      <c r="F1063" s="405"/>
      <c r="G1063" s="405"/>
      <c r="H1063" s="405"/>
    </row>
    <row r="1064" spans="5:8">
      <c r="E1064" s="405"/>
      <c r="F1064" s="405"/>
      <c r="G1064" s="405"/>
      <c r="H1064" s="405"/>
    </row>
    <row r="1065" spans="5:8">
      <c r="E1065" s="405"/>
      <c r="F1065" s="405"/>
      <c r="G1065" s="405"/>
      <c r="H1065" s="405"/>
    </row>
    <row r="1066" spans="5:8">
      <c r="E1066" s="405"/>
      <c r="F1066" s="405"/>
      <c r="G1066" s="405"/>
      <c r="H1066" s="405"/>
    </row>
    <row r="1067" spans="5:8">
      <c r="E1067" s="405"/>
      <c r="F1067" s="405"/>
      <c r="G1067" s="405"/>
      <c r="H1067" s="405"/>
    </row>
    <row r="1068" spans="5:8">
      <c r="E1068" s="405"/>
      <c r="F1068" s="405"/>
      <c r="G1068" s="405"/>
      <c r="H1068" s="405"/>
    </row>
    <row r="1069" spans="5:8">
      <c r="E1069" s="405"/>
      <c r="F1069" s="405"/>
      <c r="G1069" s="405"/>
      <c r="H1069" s="405"/>
    </row>
    <row r="1070" spans="5:8">
      <c r="E1070" s="405"/>
      <c r="F1070" s="405"/>
      <c r="G1070" s="405"/>
      <c r="H1070" s="405"/>
    </row>
    <row r="1071" spans="5:8">
      <c r="E1071" s="405"/>
      <c r="F1071" s="405"/>
      <c r="G1071" s="405"/>
      <c r="H1071" s="405"/>
    </row>
    <row r="1072" spans="5:8">
      <c r="E1072" s="405"/>
      <c r="F1072" s="405"/>
      <c r="G1072" s="405"/>
      <c r="H1072" s="405"/>
    </row>
    <row r="1073" spans="5:8">
      <c r="E1073" s="405"/>
      <c r="F1073" s="405"/>
      <c r="G1073" s="405"/>
      <c r="H1073" s="405"/>
    </row>
    <row r="1074" spans="5:8">
      <c r="E1074" s="405"/>
      <c r="F1074" s="405"/>
      <c r="G1074" s="405"/>
      <c r="H1074" s="405"/>
    </row>
    <row r="1075" spans="5:8">
      <c r="E1075" s="405"/>
      <c r="F1075" s="405"/>
      <c r="G1075" s="405"/>
      <c r="H1075" s="405"/>
    </row>
    <row r="1076" spans="5:8">
      <c r="E1076" s="405"/>
      <c r="F1076" s="405"/>
      <c r="G1076" s="405"/>
      <c r="H1076" s="405"/>
    </row>
    <row r="1077" spans="5:8">
      <c r="E1077" s="405"/>
      <c r="F1077" s="405"/>
      <c r="G1077" s="405"/>
      <c r="H1077" s="405"/>
    </row>
    <row r="1078" spans="5:8">
      <c r="E1078" s="405"/>
      <c r="F1078" s="405"/>
      <c r="G1078" s="405"/>
      <c r="H1078" s="405"/>
    </row>
    <row r="1079" spans="5:8">
      <c r="E1079" s="405"/>
      <c r="F1079" s="405"/>
      <c r="G1079" s="405"/>
      <c r="H1079" s="405"/>
    </row>
    <row r="1080" spans="5:8">
      <c r="E1080" s="405"/>
      <c r="F1080" s="405"/>
      <c r="G1080" s="405"/>
      <c r="H1080" s="405"/>
    </row>
    <row r="1081" spans="5:8">
      <c r="E1081" s="405"/>
      <c r="F1081" s="405"/>
      <c r="G1081" s="405"/>
      <c r="H1081" s="405"/>
    </row>
    <row r="1082" spans="5:8">
      <c r="E1082" s="405"/>
      <c r="F1082" s="405"/>
      <c r="G1082" s="405"/>
      <c r="H1082" s="405"/>
    </row>
    <row r="1083" spans="5:8">
      <c r="E1083" s="405"/>
      <c r="F1083" s="405"/>
      <c r="G1083" s="405"/>
      <c r="H1083" s="405"/>
    </row>
    <row r="1084" spans="5:8">
      <c r="E1084" s="405"/>
      <c r="F1084" s="405"/>
      <c r="G1084" s="405"/>
      <c r="H1084" s="405"/>
    </row>
    <row r="1085" spans="5:8">
      <c r="E1085" s="405"/>
      <c r="F1085" s="405"/>
      <c r="G1085" s="405"/>
      <c r="H1085" s="405"/>
    </row>
    <row r="1086" spans="5:8">
      <c r="E1086" s="405"/>
      <c r="F1086" s="405"/>
      <c r="G1086" s="405"/>
      <c r="H1086" s="405"/>
    </row>
    <row r="1087" spans="5:8">
      <c r="E1087" s="405"/>
      <c r="F1087" s="405"/>
      <c r="G1087" s="405"/>
      <c r="H1087" s="405"/>
    </row>
    <row r="1088" spans="5:8">
      <c r="E1088" s="405"/>
      <c r="F1088" s="405"/>
      <c r="G1088" s="405"/>
      <c r="H1088" s="405"/>
    </row>
    <row r="1089" spans="5:8">
      <c r="E1089" s="405"/>
      <c r="F1089" s="405"/>
      <c r="G1089" s="405"/>
      <c r="H1089" s="405"/>
    </row>
    <row r="1090" spans="5:8">
      <c r="E1090" s="405"/>
      <c r="F1090" s="405"/>
      <c r="G1090" s="405"/>
      <c r="H1090" s="405"/>
    </row>
    <row r="1091" spans="5:8">
      <c r="E1091" s="405"/>
      <c r="F1091" s="405"/>
      <c r="G1091" s="405"/>
      <c r="H1091" s="405"/>
    </row>
    <row r="1092" spans="5:8">
      <c r="E1092" s="405"/>
      <c r="F1092" s="405"/>
      <c r="G1092" s="405"/>
      <c r="H1092" s="405"/>
    </row>
    <row r="1093" spans="5:8">
      <c r="E1093" s="405"/>
      <c r="F1093" s="405"/>
      <c r="G1093" s="405"/>
      <c r="H1093" s="405"/>
    </row>
    <row r="1094" spans="5:8">
      <c r="E1094" s="405"/>
      <c r="F1094" s="405"/>
      <c r="G1094" s="405"/>
      <c r="H1094" s="405"/>
    </row>
    <row r="1095" spans="5:8">
      <c r="E1095" s="405"/>
      <c r="F1095" s="405"/>
      <c r="G1095" s="405"/>
      <c r="H1095" s="405"/>
    </row>
    <row r="1096" spans="5:8">
      <c r="E1096" s="405"/>
      <c r="F1096" s="405"/>
      <c r="G1096" s="405"/>
      <c r="H1096" s="405"/>
    </row>
    <row r="1097" spans="5:8">
      <c r="E1097" s="405"/>
      <c r="F1097" s="405"/>
      <c r="G1097" s="405"/>
      <c r="H1097" s="405"/>
    </row>
    <row r="1098" spans="5:8">
      <c r="E1098" s="405"/>
      <c r="F1098" s="405"/>
      <c r="G1098" s="405"/>
      <c r="H1098" s="405"/>
    </row>
    <row r="1099" spans="5:8">
      <c r="E1099" s="405"/>
      <c r="F1099" s="405"/>
      <c r="G1099" s="405"/>
      <c r="H1099" s="405"/>
    </row>
    <row r="1100" spans="5:8">
      <c r="E1100" s="405"/>
      <c r="F1100" s="405"/>
      <c r="G1100" s="405"/>
      <c r="H1100" s="405"/>
    </row>
    <row r="1101" spans="5:8">
      <c r="E1101" s="405"/>
      <c r="F1101" s="405"/>
      <c r="G1101" s="405"/>
      <c r="H1101" s="405"/>
    </row>
    <row r="1102" spans="5:8">
      <c r="E1102" s="405"/>
      <c r="F1102" s="405"/>
      <c r="G1102" s="405"/>
      <c r="H1102" s="405"/>
    </row>
    <row r="1103" spans="5:8">
      <c r="E1103" s="405"/>
      <c r="F1103" s="405"/>
      <c r="G1103" s="405"/>
      <c r="H1103" s="405"/>
    </row>
    <row r="1104" spans="5:8">
      <c r="E1104" s="405"/>
      <c r="F1104" s="405"/>
      <c r="G1104" s="405"/>
      <c r="H1104" s="405"/>
    </row>
    <row r="1105" spans="5:8">
      <c r="E1105" s="405"/>
      <c r="F1105" s="405"/>
      <c r="G1105" s="405"/>
      <c r="H1105" s="405"/>
    </row>
    <row r="1106" spans="5:8">
      <c r="E1106" s="405"/>
      <c r="F1106" s="405"/>
      <c r="G1106" s="405"/>
      <c r="H1106" s="405"/>
    </row>
    <row r="1107" spans="5:8">
      <c r="E1107" s="405"/>
      <c r="F1107" s="405"/>
      <c r="G1107" s="405"/>
      <c r="H1107" s="405"/>
    </row>
    <row r="1108" spans="5:8">
      <c r="E1108" s="405"/>
      <c r="F1108" s="405"/>
      <c r="G1108" s="405"/>
      <c r="H1108" s="405"/>
    </row>
    <row r="1109" spans="5:8">
      <c r="E1109" s="405"/>
      <c r="F1109" s="405"/>
      <c r="G1109" s="405"/>
      <c r="H1109" s="405"/>
    </row>
    <row r="1110" spans="5:8">
      <c r="E1110" s="405"/>
      <c r="F1110" s="405"/>
      <c r="G1110" s="405"/>
      <c r="H1110" s="405"/>
    </row>
    <row r="1111" spans="5:8">
      <c r="E1111" s="405"/>
      <c r="F1111" s="405"/>
      <c r="G1111" s="405"/>
      <c r="H1111" s="405"/>
    </row>
    <row r="1112" spans="5:8">
      <c r="E1112" s="405"/>
      <c r="F1112" s="405"/>
      <c r="G1112" s="405"/>
      <c r="H1112" s="405"/>
    </row>
    <row r="1113" spans="5:8">
      <c r="E1113" s="405"/>
      <c r="F1113" s="405"/>
      <c r="G1113" s="405"/>
      <c r="H1113" s="405"/>
    </row>
    <row r="1114" spans="5:8">
      <c r="E1114" s="405"/>
      <c r="F1114" s="405"/>
      <c r="G1114" s="405"/>
      <c r="H1114" s="405"/>
    </row>
    <row r="1115" spans="5:8">
      <c r="E1115" s="405"/>
      <c r="F1115" s="405"/>
      <c r="G1115" s="405"/>
      <c r="H1115" s="405"/>
    </row>
    <row r="1116" spans="5:8">
      <c r="E1116" s="405"/>
      <c r="F1116" s="405"/>
      <c r="G1116" s="405"/>
      <c r="H1116" s="405"/>
    </row>
    <row r="1117" spans="5:8">
      <c r="E1117" s="405"/>
      <c r="F1117" s="405"/>
      <c r="G1117" s="405"/>
      <c r="H1117" s="405"/>
    </row>
    <row r="1118" spans="5:8">
      <c r="E1118" s="405"/>
      <c r="F1118" s="405"/>
      <c r="G1118" s="405"/>
      <c r="H1118" s="405"/>
    </row>
    <row r="1119" spans="5:8">
      <c r="E1119" s="405"/>
      <c r="F1119" s="405"/>
      <c r="G1119" s="405"/>
      <c r="H1119" s="405"/>
    </row>
    <row r="1120" spans="5:8">
      <c r="E1120" s="405"/>
      <c r="F1120" s="405"/>
      <c r="G1120" s="405"/>
      <c r="H1120" s="405"/>
    </row>
    <row r="1121" spans="5:8">
      <c r="E1121" s="405"/>
      <c r="F1121" s="405"/>
      <c r="G1121" s="405"/>
      <c r="H1121" s="405"/>
    </row>
    <row r="1122" spans="5:8">
      <c r="E1122" s="405"/>
      <c r="F1122" s="405"/>
      <c r="G1122" s="405"/>
      <c r="H1122" s="405"/>
    </row>
    <row r="1123" spans="5:8">
      <c r="E1123" s="405"/>
      <c r="F1123" s="405"/>
      <c r="G1123" s="405"/>
      <c r="H1123" s="405"/>
    </row>
    <row r="1124" spans="5:8">
      <c r="E1124" s="405"/>
      <c r="F1124" s="405"/>
      <c r="G1124" s="405"/>
      <c r="H1124" s="405"/>
    </row>
    <row r="1125" spans="5:8">
      <c r="E1125" s="405"/>
      <c r="F1125" s="405"/>
      <c r="G1125" s="405"/>
      <c r="H1125" s="405"/>
    </row>
    <row r="1126" spans="5:8">
      <c r="E1126" s="405"/>
      <c r="F1126" s="405"/>
      <c r="G1126" s="405"/>
      <c r="H1126" s="405"/>
    </row>
    <row r="1127" spans="5:8">
      <c r="E1127" s="405"/>
      <c r="F1127" s="405"/>
      <c r="G1127" s="405"/>
      <c r="H1127" s="405"/>
    </row>
    <row r="1128" spans="5:8">
      <c r="E1128" s="405"/>
      <c r="F1128" s="405"/>
      <c r="G1128" s="405"/>
      <c r="H1128" s="405"/>
    </row>
    <row r="1129" spans="5:8">
      <c r="E1129" s="405"/>
      <c r="F1129" s="405"/>
      <c r="G1129" s="405"/>
      <c r="H1129" s="405"/>
    </row>
    <row r="1130" spans="5:8">
      <c r="E1130" s="405"/>
      <c r="F1130" s="405"/>
      <c r="G1130" s="405"/>
      <c r="H1130" s="405"/>
    </row>
    <row r="1131" spans="5:8">
      <c r="E1131" s="405"/>
      <c r="F1131" s="405"/>
      <c r="G1131" s="405"/>
      <c r="H1131" s="405"/>
    </row>
    <row r="1132" spans="5:8">
      <c r="E1132" s="405"/>
      <c r="F1132" s="405"/>
      <c r="G1132" s="405"/>
      <c r="H1132" s="405"/>
    </row>
    <row r="1133" spans="5:8">
      <c r="E1133" s="405"/>
      <c r="F1133" s="405"/>
      <c r="G1133" s="405"/>
      <c r="H1133" s="405"/>
    </row>
    <row r="1134" spans="5:8">
      <c r="E1134" s="405"/>
      <c r="F1134" s="405"/>
      <c r="G1134" s="405"/>
      <c r="H1134" s="405"/>
    </row>
    <row r="1135" spans="5:8">
      <c r="E1135" s="405"/>
      <c r="F1135" s="405"/>
      <c r="G1135" s="405"/>
      <c r="H1135" s="405"/>
    </row>
    <row r="1136" spans="5:8">
      <c r="E1136" s="405"/>
      <c r="F1136" s="405"/>
      <c r="G1136" s="405"/>
      <c r="H1136" s="405"/>
    </row>
    <row r="1137" spans="5:8">
      <c r="E1137" s="405"/>
      <c r="F1137" s="405"/>
      <c r="G1137" s="405"/>
      <c r="H1137" s="405"/>
    </row>
    <row r="1138" spans="5:8">
      <c r="E1138" s="405"/>
      <c r="F1138" s="405"/>
      <c r="G1138" s="405"/>
      <c r="H1138" s="405"/>
    </row>
    <row r="1139" spans="5:8">
      <c r="E1139" s="405"/>
      <c r="F1139" s="405"/>
      <c r="G1139" s="405"/>
      <c r="H1139" s="405"/>
    </row>
    <row r="1140" spans="5:8">
      <c r="E1140" s="405"/>
      <c r="F1140" s="405"/>
      <c r="G1140" s="405"/>
      <c r="H1140" s="405"/>
    </row>
    <row r="1141" spans="5:8">
      <c r="E1141" s="405"/>
      <c r="F1141" s="405"/>
      <c r="G1141" s="405"/>
      <c r="H1141" s="405"/>
    </row>
    <row r="1142" spans="5:8">
      <c r="E1142" s="405"/>
      <c r="F1142" s="405"/>
      <c r="G1142" s="405"/>
      <c r="H1142" s="405"/>
    </row>
    <row r="1143" spans="5:8">
      <c r="E1143" s="405"/>
      <c r="F1143" s="405"/>
      <c r="G1143" s="405"/>
      <c r="H1143" s="405"/>
    </row>
    <row r="1144" spans="5:8">
      <c r="E1144" s="405"/>
      <c r="F1144" s="405"/>
      <c r="G1144" s="405"/>
      <c r="H1144" s="405"/>
    </row>
    <row r="1145" spans="5:8">
      <c r="E1145" s="405"/>
      <c r="F1145" s="405"/>
      <c r="G1145" s="405"/>
      <c r="H1145" s="405"/>
    </row>
    <row r="1146" spans="5:8">
      <c r="E1146" s="405"/>
      <c r="F1146" s="405"/>
      <c r="G1146" s="405"/>
      <c r="H1146" s="405"/>
    </row>
    <row r="1147" spans="5:8">
      <c r="E1147" s="405"/>
      <c r="F1147" s="405"/>
      <c r="G1147" s="405"/>
      <c r="H1147" s="405"/>
    </row>
    <row r="1148" spans="5:8">
      <c r="E1148" s="405"/>
      <c r="F1148" s="405"/>
      <c r="G1148" s="405"/>
      <c r="H1148" s="405"/>
    </row>
    <row r="1149" spans="5:8">
      <c r="E1149" s="405"/>
      <c r="F1149" s="405"/>
      <c r="G1149" s="405"/>
      <c r="H1149" s="405"/>
    </row>
    <row r="1150" spans="5:8">
      <c r="E1150" s="405"/>
      <c r="F1150" s="405"/>
      <c r="G1150" s="405"/>
      <c r="H1150" s="405"/>
    </row>
    <row r="1151" spans="5:8">
      <c r="E1151" s="405"/>
      <c r="F1151" s="405"/>
      <c r="G1151" s="405"/>
      <c r="H1151" s="405"/>
    </row>
    <row r="1152" spans="5:8">
      <c r="E1152" s="405"/>
      <c r="F1152" s="405"/>
      <c r="G1152" s="405"/>
      <c r="H1152" s="405"/>
    </row>
    <row r="1153" spans="5:8">
      <c r="E1153" s="405"/>
      <c r="F1153" s="405"/>
      <c r="G1153" s="405"/>
      <c r="H1153" s="405"/>
    </row>
    <row r="1154" spans="5:8">
      <c r="E1154" s="405"/>
      <c r="F1154" s="405"/>
      <c r="G1154" s="405"/>
      <c r="H1154" s="405"/>
    </row>
    <row r="1155" spans="5:8">
      <c r="E1155" s="405"/>
      <c r="F1155" s="405"/>
      <c r="G1155" s="405"/>
      <c r="H1155" s="405"/>
    </row>
    <row r="1156" spans="5:8">
      <c r="E1156" s="405"/>
      <c r="F1156" s="405"/>
      <c r="G1156" s="405"/>
      <c r="H1156" s="405"/>
    </row>
    <row r="1157" spans="5:8">
      <c r="E1157" s="405"/>
      <c r="F1157" s="405"/>
      <c r="G1157" s="405"/>
      <c r="H1157" s="405"/>
    </row>
    <row r="1158" spans="5:8">
      <c r="E1158" s="405"/>
      <c r="F1158" s="405"/>
      <c r="G1158" s="405"/>
      <c r="H1158" s="405"/>
    </row>
    <row r="1159" spans="5:8">
      <c r="E1159" s="405"/>
      <c r="F1159" s="405"/>
      <c r="G1159" s="405"/>
      <c r="H1159" s="405"/>
    </row>
    <row r="1160" spans="5:8">
      <c r="E1160" s="405"/>
      <c r="F1160" s="405"/>
      <c r="G1160" s="405"/>
      <c r="H1160" s="405"/>
    </row>
    <row r="1161" spans="5:8">
      <c r="E1161" s="405"/>
      <c r="F1161" s="405"/>
      <c r="G1161" s="405"/>
      <c r="H1161" s="405"/>
    </row>
    <row r="1162" spans="5:8">
      <c r="E1162" s="405"/>
      <c r="F1162" s="405"/>
      <c r="G1162" s="405"/>
      <c r="H1162" s="405"/>
    </row>
    <row r="1163" spans="5:8">
      <c r="E1163" s="405"/>
      <c r="F1163" s="405"/>
      <c r="G1163" s="405"/>
      <c r="H1163" s="405"/>
    </row>
    <row r="1164" spans="5:8">
      <c r="E1164" s="405"/>
      <c r="F1164" s="405"/>
      <c r="G1164" s="405"/>
      <c r="H1164" s="405"/>
    </row>
    <row r="1165" spans="5:8">
      <c r="E1165" s="405"/>
      <c r="F1165" s="405"/>
      <c r="G1165" s="405"/>
      <c r="H1165" s="405"/>
    </row>
    <row r="1166" spans="5:8">
      <c r="E1166" s="405"/>
      <c r="F1166" s="405"/>
      <c r="G1166" s="405"/>
      <c r="H1166" s="405"/>
    </row>
    <row r="1167" spans="5:8">
      <c r="E1167" s="405"/>
      <c r="F1167" s="405"/>
      <c r="G1167" s="405"/>
      <c r="H1167" s="405"/>
    </row>
    <row r="1168" spans="5:8">
      <c r="E1168" s="405"/>
      <c r="F1168" s="405"/>
      <c r="G1168" s="405"/>
      <c r="H1168" s="405"/>
    </row>
    <row r="1169" spans="5:8">
      <c r="E1169" s="405"/>
      <c r="F1169" s="405"/>
      <c r="G1169" s="405"/>
      <c r="H1169" s="405"/>
    </row>
    <row r="1170" spans="5:8">
      <c r="E1170" s="405"/>
      <c r="F1170" s="405"/>
      <c r="G1170" s="405"/>
      <c r="H1170" s="405"/>
    </row>
    <row r="1171" spans="5:8">
      <c r="E1171" s="405"/>
      <c r="F1171" s="405"/>
      <c r="G1171" s="405"/>
      <c r="H1171" s="405"/>
    </row>
    <row r="1172" spans="5:8">
      <c r="E1172" s="405"/>
      <c r="F1172" s="405"/>
      <c r="G1172" s="405"/>
      <c r="H1172" s="405"/>
    </row>
    <row r="1173" spans="5:8">
      <c r="E1173" s="405"/>
      <c r="F1173" s="405"/>
      <c r="G1173" s="405"/>
      <c r="H1173" s="405"/>
    </row>
    <row r="1174" spans="5:8">
      <c r="E1174" s="405"/>
      <c r="F1174" s="405"/>
      <c r="G1174" s="405"/>
      <c r="H1174" s="405"/>
    </row>
    <row r="1175" spans="5:8">
      <c r="E1175" s="405"/>
      <c r="F1175" s="405"/>
      <c r="G1175" s="405"/>
      <c r="H1175" s="405"/>
    </row>
    <row r="1176" spans="5:8">
      <c r="E1176" s="405"/>
      <c r="F1176" s="405"/>
      <c r="G1176" s="405"/>
      <c r="H1176" s="405"/>
    </row>
    <row r="1177" spans="5:8">
      <c r="E1177" s="405"/>
      <c r="F1177" s="405"/>
      <c r="G1177" s="405"/>
      <c r="H1177" s="405"/>
    </row>
    <row r="1178" spans="5:8">
      <c r="E1178" s="405"/>
      <c r="F1178" s="405"/>
      <c r="G1178" s="405"/>
      <c r="H1178" s="405"/>
    </row>
    <row r="1179" spans="5:8">
      <c r="E1179" s="405"/>
      <c r="F1179" s="405"/>
      <c r="G1179" s="405"/>
      <c r="H1179" s="405"/>
    </row>
    <row r="1180" spans="5:8">
      <c r="E1180" s="405"/>
      <c r="F1180" s="405"/>
      <c r="G1180" s="405"/>
      <c r="H1180" s="405"/>
    </row>
    <row r="1181" spans="5:8">
      <c r="E1181" s="405"/>
      <c r="F1181" s="405"/>
      <c r="G1181" s="405"/>
      <c r="H1181" s="405"/>
    </row>
    <row r="1182" spans="5:8">
      <c r="E1182" s="405"/>
      <c r="F1182" s="405"/>
      <c r="G1182" s="405"/>
      <c r="H1182" s="405"/>
    </row>
    <row r="1183" spans="5:8">
      <c r="E1183" s="405"/>
      <c r="F1183" s="405"/>
      <c r="G1183" s="405"/>
      <c r="H1183" s="405"/>
    </row>
    <row r="1184" spans="5:8">
      <c r="E1184" s="405"/>
      <c r="F1184" s="405"/>
      <c r="G1184" s="405"/>
      <c r="H1184" s="405"/>
    </row>
    <row r="1185" spans="5:8">
      <c r="E1185" s="405"/>
      <c r="F1185" s="405"/>
      <c r="G1185" s="405"/>
      <c r="H1185" s="405"/>
    </row>
    <row r="1186" spans="5:8">
      <c r="E1186" s="405"/>
      <c r="F1186" s="405"/>
      <c r="G1186" s="405"/>
      <c r="H1186" s="405"/>
    </row>
    <row r="1187" spans="5:8">
      <c r="E1187" s="405"/>
      <c r="F1187" s="405"/>
      <c r="G1187" s="405"/>
      <c r="H1187" s="405"/>
    </row>
    <row r="1188" spans="5:8">
      <c r="E1188" s="405"/>
      <c r="F1188" s="405"/>
      <c r="G1188" s="405"/>
      <c r="H1188" s="405"/>
    </row>
    <row r="1189" spans="5:8">
      <c r="E1189" s="405"/>
      <c r="F1189" s="405"/>
      <c r="G1189" s="405"/>
      <c r="H1189" s="405"/>
    </row>
    <row r="1190" spans="5:8">
      <c r="E1190" s="405"/>
      <c r="F1190" s="405"/>
      <c r="G1190" s="405"/>
      <c r="H1190" s="405"/>
    </row>
    <row r="1191" spans="5:8">
      <c r="E1191" s="405"/>
      <c r="F1191" s="405"/>
      <c r="G1191" s="405"/>
      <c r="H1191" s="405"/>
    </row>
    <row r="1192" spans="5:8">
      <c r="E1192" s="405"/>
      <c r="F1192" s="405"/>
      <c r="G1192" s="405"/>
      <c r="H1192" s="405"/>
    </row>
    <row r="1193" spans="5:8">
      <c r="E1193" s="405"/>
      <c r="F1193" s="405"/>
      <c r="G1193" s="405"/>
      <c r="H1193" s="405"/>
    </row>
    <row r="1194" spans="5:8">
      <c r="E1194" s="405"/>
      <c r="F1194" s="405"/>
      <c r="G1194" s="405"/>
      <c r="H1194" s="405"/>
    </row>
    <row r="1195" spans="5:8">
      <c r="E1195" s="405"/>
      <c r="F1195" s="405"/>
      <c r="G1195" s="405"/>
      <c r="H1195" s="405"/>
    </row>
    <row r="1196" spans="5:8">
      <c r="E1196" s="405"/>
      <c r="F1196" s="405"/>
      <c r="G1196" s="405"/>
      <c r="H1196" s="405"/>
    </row>
    <row r="1197" spans="5:8">
      <c r="E1197" s="405"/>
      <c r="F1197" s="405"/>
      <c r="G1197" s="405"/>
      <c r="H1197" s="405"/>
    </row>
    <row r="1198" spans="5:8">
      <c r="E1198" s="405"/>
      <c r="F1198" s="405"/>
      <c r="G1198" s="405"/>
      <c r="H1198" s="405"/>
    </row>
    <row r="1199" spans="5:8">
      <c r="E1199" s="405"/>
      <c r="F1199" s="405"/>
      <c r="G1199" s="405"/>
      <c r="H1199" s="405"/>
    </row>
    <row r="1200" spans="5:8">
      <c r="E1200" s="405"/>
      <c r="F1200" s="405"/>
      <c r="G1200" s="405"/>
      <c r="H1200" s="405"/>
    </row>
    <row r="1201" spans="5:8">
      <c r="E1201" s="405"/>
      <c r="F1201" s="405"/>
      <c r="G1201" s="405"/>
      <c r="H1201" s="405"/>
    </row>
    <row r="1202" spans="5:8">
      <c r="E1202" s="405"/>
      <c r="F1202" s="405"/>
      <c r="G1202" s="405"/>
      <c r="H1202" s="405"/>
    </row>
    <row r="1203" spans="5:8">
      <c r="E1203" s="405"/>
      <c r="F1203" s="405"/>
      <c r="G1203" s="405"/>
      <c r="H1203" s="405"/>
    </row>
    <row r="1204" spans="5:8">
      <c r="E1204" s="405"/>
      <c r="F1204" s="405"/>
      <c r="G1204" s="405"/>
      <c r="H1204" s="405"/>
    </row>
    <row r="1205" spans="5:8">
      <c r="E1205" s="405"/>
      <c r="F1205" s="405"/>
      <c r="G1205" s="405"/>
      <c r="H1205" s="405"/>
    </row>
    <row r="1206" spans="5:8">
      <c r="E1206" s="405"/>
      <c r="F1206" s="405"/>
      <c r="G1206" s="405"/>
      <c r="H1206" s="405"/>
    </row>
    <row r="1207" spans="5:8">
      <c r="E1207" s="405"/>
      <c r="F1207" s="405"/>
      <c r="G1207" s="405"/>
      <c r="H1207" s="405"/>
    </row>
    <row r="1208" spans="5:8">
      <c r="E1208" s="405"/>
      <c r="F1208" s="405"/>
      <c r="G1208" s="405"/>
      <c r="H1208" s="405"/>
    </row>
    <row r="1209" spans="5:8">
      <c r="E1209" s="405"/>
      <c r="F1209" s="405"/>
      <c r="G1209" s="405"/>
      <c r="H1209" s="405"/>
    </row>
    <row r="1210" spans="5:8">
      <c r="E1210" s="405"/>
      <c r="F1210" s="405"/>
      <c r="G1210" s="405"/>
      <c r="H1210" s="405"/>
    </row>
    <row r="1211" spans="5:8">
      <c r="E1211" s="405"/>
      <c r="F1211" s="405"/>
      <c r="G1211" s="405"/>
      <c r="H1211" s="405"/>
    </row>
    <row r="1212" spans="5:8">
      <c r="E1212" s="405"/>
      <c r="F1212" s="405"/>
      <c r="G1212" s="405"/>
      <c r="H1212" s="405"/>
    </row>
    <row r="1213" spans="5:8">
      <c r="E1213" s="405"/>
      <c r="F1213" s="405"/>
      <c r="G1213" s="405"/>
      <c r="H1213" s="405"/>
    </row>
    <row r="1214" spans="5:8">
      <c r="E1214" s="405"/>
      <c r="F1214" s="405"/>
      <c r="G1214" s="405"/>
      <c r="H1214" s="405"/>
    </row>
    <row r="1215" spans="5:8">
      <c r="E1215" s="405"/>
      <c r="F1215" s="405"/>
      <c r="G1215" s="405"/>
      <c r="H1215" s="405"/>
    </row>
    <row r="1216" spans="5:8">
      <c r="E1216" s="405"/>
      <c r="F1216" s="405"/>
      <c r="G1216" s="405"/>
      <c r="H1216" s="405"/>
    </row>
    <row r="1217" spans="5:8">
      <c r="E1217" s="405"/>
      <c r="F1217" s="405"/>
      <c r="G1217" s="405"/>
      <c r="H1217" s="405"/>
    </row>
    <row r="1218" spans="5:8">
      <c r="E1218" s="405"/>
      <c r="F1218" s="405"/>
      <c r="G1218" s="405"/>
      <c r="H1218" s="405"/>
    </row>
    <row r="1219" spans="5:8">
      <c r="E1219" s="405"/>
      <c r="F1219" s="405"/>
      <c r="G1219" s="405"/>
      <c r="H1219" s="405"/>
    </row>
    <row r="1220" spans="5:8">
      <c r="E1220" s="405"/>
      <c r="F1220" s="405"/>
      <c r="G1220" s="405"/>
      <c r="H1220" s="405"/>
    </row>
    <row r="1221" spans="5:8">
      <c r="E1221" s="405"/>
      <c r="F1221" s="405"/>
      <c r="G1221" s="405"/>
      <c r="H1221" s="405"/>
    </row>
    <row r="1222" spans="5:8">
      <c r="E1222" s="405"/>
      <c r="F1222" s="405"/>
      <c r="G1222" s="405"/>
      <c r="H1222" s="405"/>
    </row>
    <row r="1223" spans="5:8">
      <c r="E1223" s="405"/>
      <c r="F1223" s="405"/>
      <c r="G1223" s="405"/>
      <c r="H1223" s="405"/>
    </row>
    <row r="1224" spans="5:8">
      <c r="E1224" s="405"/>
      <c r="F1224" s="405"/>
      <c r="G1224" s="405"/>
      <c r="H1224" s="405"/>
    </row>
    <row r="1225" spans="5:8">
      <c r="E1225" s="405"/>
      <c r="F1225" s="405"/>
      <c r="G1225" s="405"/>
      <c r="H1225" s="405"/>
    </row>
    <row r="1226" spans="5:8">
      <c r="E1226" s="405"/>
      <c r="F1226" s="405"/>
      <c r="G1226" s="405"/>
      <c r="H1226" s="405"/>
    </row>
    <row r="1227" spans="5:8">
      <c r="E1227" s="405"/>
      <c r="F1227" s="405"/>
      <c r="G1227" s="405"/>
      <c r="H1227" s="405"/>
    </row>
    <row r="1228" spans="5:8">
      <c r="E1228" s="405"/>
      <c r="F1228" s="405"/>
      <c r="G1228" s="405"/>
      <c r="H1228" s="405"/>
    </row>
    <row r="1229" spans="5:8">
      <c r="E1229" s="405"/>
      <c r="F1229" s="405"/>
      <c r="G1229" s="405"/>
      <c r="H1229" s="405"/>
    </row>
    <row r="1230" spans="5:8">
      <c r="E1230" s="405"/>
      <c r="F1230" s="405"/>
      <c r="G1230" s="405"/>
      <c r="H1230" s="405"/>
    </row>
    <row r="1231" spans="5:8">
      <c r="E1231" s="405"/>
      <c r="F1231" s="405"/>
      <c r="G1231" s="405"/>
      <c r="H1231" s="405"/>
    </row>
    <row r="1232" spans="5:8">
      <c r="E1232" s="405"/>
      <c r="F1232" s="405"/>
      <c r="G1232" s="405"/>
      <c r="H1232" s="405"/>
    </row>
    <row r="1233" spans="5:8">
      <c r="E1233" s="405"/>
      <c r="F1233" s="405"/>
      <c r="G1233" s="405"/>
      <c r="H1233" s="405"/>
    </row>
    <row r="1234" spans="5:8">
      <c r="E1234" s="405"/>
      <c r="F1234" s="405"/>
      <c r="G1234" s="405"/>
      <c r="H1234" s="405"/>
    </row>
    <row r="1235" spans="5:8">
      <c r="E1235" s="405"/>
      <c r="F1235" s="405"/>
      <c r="G1235" s="405"/>
      <c r="H1235" s="405"/>
    </row>
    <row r="1236" spans="5:8">
      <c r="E1236" s="405"/>
      <c r="F1236" s="405"/>
      <c r="G1236" s="405"/>
      <c r="H1236" s="405"/>
    </row>
    <row r="1237" spans="5:8">
      <c r="E1237" s="405"/>
      <c r="F1237" s="405"/>
      <c r="G1237" s="405"/>
      <c r="H1237" s="405"/>
    </row>
    <row r="1238" spans="5:8">
      <c r="E1238" s="405"/>
      <c r="F1238" s="405"/>
      <c r="G1238" s="405"/>
      <c r="H1238" s="405"/>
    </row>
    <row r="1239" spans="5:8">
      <c r="E1239" s="405"/>
      <c r="F1239" s="405"/>
      <c r="G1239" s="405"/>
      <c r="H1239" s="405"/>
    </row>
    <row r="1240" spans="5:8">
      <c r="E1240" s="405"/>
      <c r="F1240" s="405"/>
      <c r="G1240" s="405"/>
      <c r="H1240" s="405"/>
    </row>
    <row r="1241" spans="5:8">
      <c r="E1241" s="405"/>
      <c r="F1241" s="405"/>
      <c r="G1241" s="405"/>
      <c r="H1241" s="405"/>
    </row>
    <row r="1242" spans="5:8">
      <c r="E1242" s="405"/>
      <c r="F1242" s="405"/>
      <c r="G1242" s="405"/>
      <c r="H1242" s="405"/>
    </row>
    <row r="1243" spans="5:8">
      <c r="E1243" s="405"/>
      <c r="F1243" s="405"/>
      <c r="G1243" s="405"/>
      <c r="H1243" s="405"/>
    </row>
    <row r="1244" spans="5:8">
      <c r="E1244" s="405"/>
      <c r="F1244" s="405"/>
      <c r="G1244" s="405"/>
      <c r="H1244" s="405"/>
    </row>
    <row r="1245" spans="5:8">
      <c r="E1245" s="405"/>
      <c r="F1245" s="405"/>
      <c r="G1245" s="405"/>
      <c r="H1245" s="405"/>
    </row>
    <row r="1246" spans="5:8">
      <c r="E1246" s="405"/>
      <c r="F1246" s="405"/>
      <c r="G1246" s="405"/>
      <c r="H1246" s="405"/>
    </row>
    <row r="1247" spans="5:8">
      <c r="E1247" s="405"/>
      <c r="F1247" s="405"/>
      <c r="G1247" s="405"/>
      <c r="H1247" s="405"/>
    </row>
    <row r="1248" spans="5:8">
      <c r="E1248" s="405"/>
      <c r="F1248" s="405"/>
      <c r="G1248" s="405"/>
      <c r="H1248" s="405"/>
    </row>
    <row r="1249" spans="5:8">
      <c r="E1249" s="405"/>
      <c r="F1249" s="405"/>
      <c r="G1249" s="405"/>
      <c r="H1249" s="405"/>
    </row>
    <row r="1250" spans="5:8">
      <c r="E1250" s="405"/>
      <c r="F1250" s="405"/>
      <c r="G1250" s="405"/>
      <c r="H1250" s="405"/>
    </row>
    <row r="1251" spans="5:8">
      <c r="E1251" s="405"/>
      <c r="F1251" s="405"/>
      <c r="G1251" s="405"/>
      <c r="H1251" s="405"/>
    </row>
    <row r="1252" spans="5:8">
      <c r="E1252" s="405"/>
      <c r="F1252" s="405"/>
      <c r="G1252" s="405"/>
      <c r="H1252" s="405"/>
    </row>
    <row r="1253" spans="5:8">
      <c r="E1253" s="405"/>
      <c r="F1253" s="405"/>
      <c r="G1253" s="405"/>
      <c r="H1253" s="405"/>
    </row>
    <row r="1254" spans="5:8">
      <c r="E1254" s="405"/>
      <c r="F1254" s="405"/>
      <c r="G1254" s="405"/>
      <c r="H1254" s="405"/>
    </row>
    <row r="1255" spans="5:8">
      <c r="E1255" s="405"/>
      <c r="F1255" s="405"/>
      <c r="G1255" s="405"/>
      <c r="H1255" s="405"/>
    </row>
    <row r="1256" spans="5:8">
      <c r="E1256" s="405"/>
      <c r="F1256" s="405"/>
      <c r="G1256" s="405"/>
      <c r="H1256" s="405"/>
    </row>
    <row r="1257" spans="5:8">
      <c r="E1257" s="405"/>
      <c r="F1257" s="405"/>
      <c r="G1257" s="405"/>
      <c r="H1257" s="405"/>
    </row>
    <row r="1258" spans="5:8">
      <c r="E1258" s="405"/>
      <c r="F1258" s="405"/>
      <c r="G1258" s="405"/>
      <c r="H1258" s="405"/>
    </row>
    <row r="1259" spans="5:8">
      <c r="E1259" s="405"/>
      <c r="F1259" s="405"/>
      <c r="G1259" s="405"/>
      <c r="H1259" s="405"/>
    </row>
    <row r="1260" spans="5:8">
      <c r="E1260" s="405"/>
      <c r="F1260" s="405"/>
      <c r="G1260" s="405"/>
      <c r="H1260" s="405"/>
    </row>
    <row r="1261" spans="5:8">
      <c r="E1261" s="405"/>
      <c r="F1261" s="405"/>
      <c r="G1261" s="405"/>
      <c r="H1261" s="405"/>
    </row>
    <row r="1262" spans="5:8">
      <c r="E1262" s="405"/>
      <c r="F1262" s="405"/>
      <c r="G1262" s="405"/>
      <c r="H1262" s="405"/>
    </row>
    <row r="1263" spans="5:8">
      <c r="E1263" s="405"/>
      <c r="F1263" s="405"/>
      <c r="G1263" s="405"/>
      <c r="H1263" s="405"/>
    </row>
    <row r="1264" spans="5:8">
      <c r="E1264" s="405"/>
      <c r="F1264" s="405"/>
      <c r="G1264" s="405"/>
      <c r="H1264" s="405"/>
    </row>
    <row r="1265" spans="5:8">
      <c r="E1265" s="405"/>
      <c r="F1265" s="405"/>
      <c r="G1265" s="405"/>
      <c r="H1265" s="405"/>
    </row>
    <row r="1266" spans="5:8">
      <c r="E1266" s="405"/>
      <c r="F1266" s="405"/>
      <c r="G1266" s="405"/>
      <c r="H1266" s="405"/>
    </row>
    <row r="1267" spans="5:8">
      <c r="E1267" s="405"/>
      <c r="F1267" s="405"/>
      <c r="G1267" s="405"/>
      <c r="H1267" s="405"/>
    </row>
    <row r="1268" spans="5:8">
      <c r="E1268" s="405"/>
      <c r="F1268" s="405"/>
      <c r="G1268" s="405"/>
      <c r="H1268" s="405"/>
    </row>
    <row r="1269" spans="5:8">
      <c r="E1269" s="405"/>
      <c r="F1269" s="405"/>
      <c r="G1269" s="405"/>
      <c r="H1269" s="405"/>
    </row>
    <row r="1270" spans="5:8">
      <c r="E1270" s="405"/>
      <c r="F1270" s="405"/>
      <c r="G1270" s="405"/>
      <c r="H1270" s="405"/>
    </row>
    <row r="1271" spans="5:8">
      <c r="E1271" s="405"/>
      <c r="F1271" s="405"/>
      <c r="G1271" s="405"/>
      <c r="H1271" s="405"/>
    </row>
    <row r="1272" spans="5:8">
      <c r="E1272" s="405"/>
      <c r="F1272" s="405"/>
      <c r="G1272" s="405"/>
      <c r="H1272" s="405"/>
    </row>
    <row r="1273" spans="5:8">
      <c r="E1273" s="405"/>
      <c r="F1273" s="405"/>
      <c r="G1273" s="405"/>
      <c r="H1273" s="405"/>
    </row>
    <row r="1274" spans="5:8">
      <c r="E1274" s="405"/>
      <c r="F1274" s="405"/>
      <c r="G1274" s="405"/>
      <c r="H1274" s="405"/>
    </row>
    <row r="1275" spans="5:8">
      <c r="E1275" s="405"/>
      <c r="F1275" s="405"/>
      <c r="G1275" s="405"/>
      <c r="H1275" s="405"/>
    </row>
    <row r="1276" spans="5:8">
      <c r="E1276" s="405"/>
      <c r="F1276" s="405"/>
      <c r="G1276" s="405"/>
      <c r="H1276" s="405"/>
    </row>
    <row r="1277" spans="5:8">
      <c r="E1277" s="405"/>
      <c r="F1277" s="405"/>
      <c r="G1277" s="405"/>
      <c r="H1277" s="405"/>
    </row>
    <row r="1278" spans="5:8">
      <c r="E1278" s="405"/>
      <c r="F1278" s="405"/>
      <c r="G1278" s="405"/>
      <c r="H1278" s="405"/>
    </row>
    <row r="1279" spans="5:8">
      <c r="E1279" s="405"/>
      <c r="F1279" s="405"/>
      <c r="G1279" s="405"/>
      <c r="H1279" s="405"/>
    </row>
    <row r="1280" spans="5:8">
      <c r="E1280" s="405"/>
      <c r="F1280" s="405"/>
      <c r="G1280" s="405"/>
      <c r="H1280" s="405"/>
    </row>
    <row r="1281" spans="5:8">
      <c r="E1281" s="405"/>
      <c r="F1281" s="405"/>
      <c r="G1281" s="405"/>
      <c r="H1281" s="405"/>
    </row>
    <row r="1282" spans="5:8">
      <c r="E1282" s="405"/>
      <c r="F1282" s="405"/>
      <c r="G1282" s="405"/>
      <c r="H1282" s="405"/>
    </row>
    <row r="1283" spans="5:8">
      <c r="E1283" s="405"/>
      <c r="F1283" s="405"/>
      <c r="G1283" s="405"/>
      <c r="H1283" s="405"/>
    </row>
    <row r="1284" spans="5:8">
      <c r="E1284" s="405"/>
      <c r="F1284" s="405"/>
      <c r="G1284" s="405"/>
      <c r="H1284" s="405"/>
    </row>
    <row r="1285" spans="5:8">
      <c r="E1285" s="405"/>
      <c r="F1285" s="405"/>
      <c r="G1285" s="405"/>
      <c r="H1285" s="405"/>
    </row>
    <row r="1286" spans="5:8">
      <c r="E1286" s="405"/>
      <c r="F1286" s="405"/>
      <c r="G1286" s="405"/>
      <c r="H1286" s="405"/>
    </row>
    <row r="1287" spans="5:8">
      <c r="E1287" s="405"/>
      <c r="F1287" s="405"/>
      <c r="G1287" s="405"/>
      <c r="H1287" s="405"/>
    </row>
    <row r="1288" spans="5:8">
      <c r="E1288" s="405"/>
      <c r="F1288" s="405"/>
      <c r="G1288" s="405"/>
      <c r="H1288" s="405"/>
    </row>
    <row r="1289" spans="5:8">
      <c r="E1289" s="405"/>
      <c r="F1289" s="405"/>
      <c r="G1289" s="405"/>
      <c r="H1289" s="405"/>
    </row>
    <row r="1290" spans="5:8">
      <c r="E1290" s="405"/>
      <c r="F1290" s="405"/>
      <c r="G1290" s="405"/>
      <c r="H1290" s="405"/>
    </row>
    <row r="1291" spans="5:8">
      <c r="E1291" s="405"/>
      <c r="F1291" s="405"/>
      <c r="G1291" s="405"/>
      <c r="H1291" s="405"/>
    </row>
    <row r="1292" spans="5:8">
      <c r="E1292" s="405"/>
      <c r="F1292" s="405"/>
      <c r="G1292" s="405"/>
      <c r="H1292" s="405"/>
    </row>
    <row r="1293" spans="5:8">
      <c r="E1293" s="405"/>
      <c r="F1293" s="405"/>
      <c r="G1293" s="405"/>
      <c r="H1293" s="405"/>
    </row>
    <row r="1294" spans="5:8">
      <c r="E1294" s="405"/>
      <c r="F1294" s="405"/>
      <c r="G1294" s="405"/>
      <c r="H1294" s="405"/>
    </row>
    <row r="1295" spans="5:8">
      <c r="E1295" s="405"/>
      <c r="F1295" s="405"/>
      <c r="G1295" s="405"/>
      <c r="H1295" s="405"/>
    </row>
    <row r="1296" spans="5:8">
      <c r="E1296" s="405"/>
      <c r="F1296" s="405"/>
      <c r="G1296" s="405"/>
      <c r="H1296" s="405"/>
    </row>
    <row r="1297" spans="5:8">
      <c r="E1297" s="405"/>
      <c r="F1297" s="405"/>
      <c r="G1297" s="405"/>
      <c r="H1297" s="405"/>
    </row>
    <row r="1298" spans="5:8">
      <c r="E1298" s="405"/>
      <c r="F1298" s="405"/>
      <c r="G1298" s="405"/>
      <c r="H1298" s="405"/>
    </row>
    <row r="1299" spans="5:8">
      <c r="E1299" s="405"/>
      <c r="F1299" s="405"/>
      <c r="G1299" s="405"/>
      <c r="H1299" s="405"/>
    </row>
    <row r="1300" spans="5:8">
      <c r="E1300" s="405"/>
      <c r="F1300" s="405"/>
      <c r="G1300" s="405"/>
      <c r="H1300" s="405"/>
    </row>
    <row r="1301" spans="5:8">
      <c r="E1301" s="405"/>
      <c r="F1301" s="405"/>
      <c r="G1301" s="405"/>
      <c r="H1301" s="405"/>
    </row>
    <row r="1302" spans="5:8">
      <c r="E1302" s="405"/>
      <c r="F1302" s="405"/>
      <c r="G1302" s="405"/>
      <c r="H1302" s="405"/>
    </row>
    <row r="1303" spans="5:8">
      <c r="E1303" s="405"/>
      <c r="F1303" s="405"/>
      <c r="G1303" s="405"/>
      <c r="H1303" s="405"/>
    </row>
    <row r="1304" spans="5:8">
      <c r="E1304" s="405"/>
      <c r="F1304" s="405"/>
      <c r="G1304" s="405"/>
      <c r="H1304" s="405"/>
    </row>
    <row r="1305" spans="5:8">
      <c r="E1305" s="405"/>
      <c r="F1305" s="405"/>
      <c r="G1305" s="405"/>
      <c r="H1305" s="405"/>
    </row>
    <row r="1306" spans="5:8">
      <c r="E1306" s="405"/>
      <c r="F1306" s="405"/>
      <c r="G1306" s="405"/>
      <c r="H1306" s="405"/>
    </row>
    <row r="1307" spans="5:8">
      <c r="E1307" s="405"/>
      <c r="F1307" s="405"/>
      <c r="G1307" s="405"/>
      <c r="H1307" s="405"/>
    </row>
    <row r="1308" spans="5:8">
      <c r="E1308" s="405"/>
      <c r="F1308" s="405"/>
      <c r="G1308" s="405"/>
      <c r="H1308" s="405"/>
    </row>
    <row r="1309" spans="5:8">
      <c r="E1309" s="405"/>
      <c r="F1309" s="405"/>
      <c r="G1309" s="405"/>
      <c r="H1309" s="405"/>
    </row>
    <row r="1310" spans="5:8">
      <c r="E1310" s="405"/>
      <c r="F1310" s="405"/>
      <c r="G1310" s="405"/>
      <c r="H1310" s="405"/>
    </row>
    <row r="1311" spans="5:8">
      <c r="E1311" s="405"/>
      <c r="F1311" s="405"/>
      <c r="G1311" s="405"/>
      <c r="H1311" s="405"/>
    </row>
    <row r="1312" spans="5:8">
      <c r="E1312" s="405"/>
      <c r="F1312" s="405"/>
      <c r="G1312" s="405"/>
      <c r="H1312" s="405"/>
    </row>
    <row r="1313" spans="5:8">
      <c r="E1313" s="405"/>
      <c r="F1313" s="405"/>
      <c r="G1313" s="405"/>
      <c r="H1313" s="405"/>
    </row>
    <row r="1314" spans="5:8">
      <c r="E1314" s="405"/>
      <c r="F1314" s="405"/>
      <c r="G1314" s="405"/>
      <c r="H1314" s="405"/>
    </row>
    <row r="1315" spans="5:8">
      <c r="E1315" s="405"/>
      <c r="F1315" s="405"/>
      <c r="G1315" s="405"/>
      <c r="H1315" s="405"/>
    </row>
    <row r="1316" spans="5:8">
      <c r="E1316" s="405"/>
      <c r="F1316" s="405"/>
      <c r="G1316" s="405"/>
      <c r="H1316" s="405"/>
    </row>
    <row r="1317" spans="5:8">
      <c r="E1317" s="405"/>
      <c r="F1317" s="405"/>
      <c r="G1317" s="405"/>
      <c r="H1317" s="405"/>
    </row>
    <row r="1318" spans="5:8">
      <c r="E1318" s="405"/>
      <c r="F1318" s="405"/>
      <c r="G1318" s="405"/>
      <c r="H1318" s="405"/>
    </row>
    <row r="1319" spans="5:8">
      <c r="E1319" s="405"/>
      <c r="F1319" s="405"/>
      <c r="G1319" s="405"/>
      <c r="H1319" s="405"/>
    </row>
    <row r="1320" spans="5:8">
      <c r="E1320" s="405"/>
      <c r="F1320" s="405"/>
      <c r="G1320" s="405"/>
      <c r="H1320" s="405"/>
    </row>
    <row r="1321" spans="5:8">
      <c r="E1321" s="405"/>
      <c r="F1321" s="405"/>
      <c r="G1321" s="405"/>
      <c r="H1321" s="405"/>
    </row>
    <row r="1322" spans="5:8">
      <c r="E1322" s="405"/>
      <c r="F1322" s="405"/>
      <c r="G1322" s="405"/>
      <c r="H1322" s="405"/>
    </row>
    <row r="1323" spans="5:8">
      <c r="E1323" s="405"/>
      <c r="F1323" s="405"/>
      <c r="G1323" s="405"/>
      <c r="H1323" s="405"/>
    </row>
    <row r="1324" spans="5:8">
      <c r="E1324" s="405"/>
      <c r="F1324" s="405"/>
      <c r="G1324" s="405"/>
      <c r="H1324" s="405"/>
    </row>
    <row r="1325" spans="5:8">
      <c r="E1325" s="405"/>
      <c r="F1325" s="405"/>
      <c r="G1325" s="405"/>
      <c r="H1325" s="405"/>
    </row>
    <row r="1326" spans="5:8">
      <c r="E1326" s="405"/>
      <c r="F1326" s="405"/>
      <c r="G1326" s="405"/>
      <c r="H1326" s="405"/>
    </row>
    <row r="1327" spans="5:8">
      <c r="E1327" s="405"/>
      <c r="F1327" s="405"/>
      <c r="G1327" s="405"/>
      <c r="H1327" s="405"/>
    </row>
    <row r="1328" spans="5:8">
      <c r="E1328" s="405"/>
      <c r="F1328" s="405"/>
      <c r="G1328" s="405"/>
      <c r="H1328" s="405"/>
    </row>
    <row r="1329" spans="5:8">
      <c r="E1329" s="405"/>
      <c r="F1329" s="405"/>
      <c r="G1329" s="405"/>
      <c r="H1329" s="405"/>
    </row>
    <row r="1330" spans="5:8">
      <c r="E1330" s="405"/>
      <c r="F1330" s="405"/>
      <c r="G1330" s="405"/>
      <c r="H1330" s="405"/>
    </row>
    <row r="1331" spans="5:8">
      <c r="E1331" s="405"/>
      <c r="F1331" s="405"/>
      <c r="G1331" s="405"/>
      <c r="H1331" s="405"/>
    </row>
    <row r="1332" spans="5:8">
      <c r="E1332" s="405"/>
      <c r="F1332" s="405"/>
      <c r="G1332" s="405"/>
      <c r="H1332" s="405"/>
    </row>
    <row r="1333" spans="5:8">
      <c r="E1333" s="405"/>
      <c r="F1333" s="405"/>
      <c r="G1333" s="405"/>
      <c r="H1333" s="405"/>
    </row>
    <row r="1334" spans="5:8">
      <c r="E1334" s="405"/>
      <c r="F1334" s="405"/>
      <c r="G1334" s="405"/>
      <c r="H1334" s="405"/>
    </row>
    <row r="1335" spans="5:8">
      <c r="E1335" s="405"/>
      <c r="F1335" s="405"/>
      <c r="G1335" s="405"/>
      <c r="H1335" s="405"/>
    </row>
    <row r="1336" spans="5:8">
      <c r="E1336" s="405"/>
      <c r="F1336" s="405"/>
      <c r="G1336" s="405"/>
      <c r="H1336" s="405"/>
    </row>
    <row r="1337" spans="5:8">
      <c r="E1337" s="405"/>
      <c r="F1337" s="405"/>
      <c r="G1337" s="405"/>
      <c r="H1337" s="405"/>
    </row>
    <row r="1338" spans="5:8">
      <c r="E1338" s="405"/>
      <c r="F1338" s="405"/>
      <c r="G1338" s="405"/>
      <c r="H1338" s="405"/>
    </row>
    <row r="1339" spans="5:8">
      <c r="E1339" s="405"/>
      <c r="F1339" s="405"/>
      <c r="G1339" s="405"/>
      <c r="H1339" s="405"/>
    </row>
    <row r="1340" spans="5:8">
      <c r="E1340" s="405"/>
      <c r="F1340" s="405"/>
      <c r="G1340" s="405"/>
      <c r="H1340" s="405"/>
    </row>
    <row r="1341" spans="5:8">
      <c r="E1341" s="405"/>
      <c r="F1341" s="405"/>
      <c r="G1341" s="405"/>
      <c r="H1341" s="405"/>
    </row>
    <row r="1342" spans="5:8">
      <c r="E1342" s="405"/>
      <c r="F1342" s="405"/>
      <c r="G1342" s="405"/>
      <c r="H1342" s="405"/>
    </row>
    <row r="1343" spans="5:8">
      <c r="E1343" s="405"/>
      <c r="F1343" s="405"/>
      <c r="G1343" s="405"/>
      <c r="H1343" s="405"/>
    </row>
    <row r="1344" spans="5:8">
      <c r="E1344" s="405"/>
      <c r="F1344" s="405"/>
      <c r="G1344" s="405"/>
      <c r="H1344" s="405"/>
    </row>
    <row r="1345" spans="5:8">
      <c r="E1345" s="405"/>
      <c r="F1345" s="405"/>
      <c r="G1345" s="405"/>
      <c r="H1345" s="405"/>
    </row>
    <row r="1346" spans="5:8">
      <c r="E1346" s="405"/>
      <c r="F1346" s="405"/>
      <c r="G1346" s="405"/>
      <c r="H1346" s="405"/>
    </row>
    <row r="1347" spans="5:8">
      <c r="E1347" s="405"/>
      <c r="F1347" s="405"/>
      <c r="G1347" s="405"/>
      <c r="H1347" s="405"/>
    </row>
    <row r="1348" spans="5:8">
      <c r="E1348" s="405"/>
      <c r="F1348" s="405"/>
      <c r="G1348" s="405"/>
      <c r="H1348" s="405"/>
    </row>
    <row r="1349" spans="5:8">
      <c r="E1349" s="405"/>
      <c r="F1349" s="405"/>
      <c r="G1349" s="405"/>
      <c r="H1349" s="405"/>
    </row>
    <row r="1350" spans="5:8">
      <c r="E1350" s="405"/>
      <c r="F1350" s="405"/>
      <c r="G1350" s="405"/>
      <c r="H1350" s="405"/>
    </row>
    <row r="1351" spans="5:8">
      <c r="E1351" s="405"/>
      <c r="F1351" s="405"/>
      <c r="G1351" s="405"/>
      <c r="H1351" s="405"/>
    </row>
    <row r="1352" spans="5:8">
      <c r="E1352" s="405"/>
      <c r="F1352" s="405"/>
      <c r="G1352" s="405"/>
      <c r="H1352" s="405"/>
    </row>
    <row r="1353" spans="5:8">
      <c r="E1353" s="405"/>
      <c r="F1353" s="405"/>
      <c r="G1353" s="405"/>
      <c r="H1353" s="405"/>
    </row>
    <row r="1354" spans="5:8">
      <c r="E1354" s="405"/>
      <c r="F1354" s="405"/>
      <c r="G1354" s="405"/>
      <c r="H1354" s="405"/>
    </row>
    <row r="1355" spans="5:8">
      <c r="E1355" s="405"/>
      <c r="F1355" s="405"/>
      <c r="G1355" s="405"/>
      <c r="H1355" s="405"/>
    </row>
    <row r="1356" spans="5:8">
      <c r="E1356" s="405"/>
      <c r="F1356" s="405"/>
      <c r="G1356" s="405"/>
      <c r="H1356" s="405"/>
    </row>
    <row r="1357" spans="5:8">
      <c r="E1357" s="405"/>
      <c r="F1357" s="405"/>
      <c r="G1357" s="405"/>
      <c r="H1357" s="405"/>
    </row>
    <row r="1358" spans="5:8">
      <c r="E1358" s="405"/>
      <c r="F1358" s="405"/>
      <c r="G1358" s="405"/>
      <c r="H1358" s="405"/>
    </row>
    <row r="1359" spans="5:8">
      <c r="E1359" s="405"/>
      <c r="F1359" s="405"/>
      <c r="G1359" s="405"/>
      <c r="H1359" s="405"/>
    </row>
    <row r="1360" spans="5:8">
      <c r="E1360" s="405"/>
      <c r="F1360" s="405"/>
      <c r="G1360" s="405"/>
      <c r="H1360" s="405"/>
    </row>
    <row r="1361" spans="5:8">
      <c r="E1361" s="405"/>
      <c r="F1361" s="405"/>
      <c r="G1361" s="405"/>
      <c r="H1361" s="405"/>
    </row>
    <row r="1362" spans="5:8">
      <c r="E1362" s="405"/>
      <c r="F1362" s="405"/>
      <c r="G1362" s="405"/>
      <c r="H1362" s="405"/>
    </row>
    <row r="1363" spans="5:8">
      <c r="E1363" s="405"/>
      <c r="F1363" s="405"/>
      <c r="G1363" s="405"/>
      <c r="H1363" s="405"/>
    </row>
    <row r="1364" spans="5:8">
      <c r="E1364" s="405"/>
      <c r="F1364" s="405"/>
      <c r="G1364" s="405"/>
      <c r="H1364" s="405"/>
    </row>
    <row r="1365" spans="5:8">
      <c r="E1365" s="405"/>
      <c r="F1365" s="405"/>
      <c r="G1365" s="405"/>
      <c r="H1365" s="405"/>
    </row>
    <row r="1366" spans="5:8">
      <c r="E1366" s="405"/>
      <c r="F1366" s="405"/>
      <c r="G1366" s="405"/>
      <c r="H1366" s="405"/>
    </row>
    <row r="1367" spans="5:8">
      <c r="E1367" s="405"/>
      <c r="F1367" s="405"/>
      <c r="G1367" s="405"/>
      <c r="H1367" s="405"/>
    </row>
    <row r="1368" spans="5:8">
      <c r="E1368" s="405"/>
      <c r="F1368" s="405"/>
      <c r="G1368" s="405"/>
      <c r="H1368" s="405"/>
    </row>
    <row r="1369" spans="5:8">
      <c r="E1369" s="405"/>
      <c r="F1369" s="405"/>
      <c r="G1369" s="405"/>
      <c r="H1369" s="405"/>
    </row>
    <row r="1370" spans="5:8">
      <c r="E1370" s="405"/>
      <c r="F1370" s="405"/>
      <c r="G1370" s="405"/>
      <c r="H1370" s="405"/>
    </row>
    <row r="1371" spans="5:8">
      <c r="E1371" s="405"/>
      <c r="F1371" s="405"/>
      <c r="G1371" s="405"/>
      <c r="H1371" s="405"/>
    </row>
    <row r="1372" spans="5:8">
      <c r="E1372" s="405"/>
      <c r="F1372" s="405"/>
      <c r="G1372" s="405"/>
      <c r="H1372" s="405"/>
    </row>
    <row r="1373" spans="5:8">
      <c r="E1373" s="405"/>
      <c r="F1373" s="405"/>
      <c r="G1373" s="405"/>
      <c r="H1373" s="405"/>
    </row>
    <row r="1374" spans="5:8">
      <c r="E1374" s="405"/>
      <c r="F1374" s="405"/>
      <c r="G1374" s="405"/>
      <c r="H1374" s="405"/>
    </row>
    <row r="1375" spans="5:8">
      <c r="E1375" s="405"/>
      <c r="F1375" s="405"/>
      <c r="G1375" s="405"/>
      <c r="H1375" s="405"/>
    </row>
    <row r="1376" spans="5:8">
      <c r="E1376" s="405"/>
      <c r="F1376" s="405"/>
      <c r="G1376" s="405"/>
      <c r="H1376" s="405"/>
    </row>
    <row r="1377" spans="5:8">
      <c r="E1377" s="405"/>
      <c r="F1377" s="405"/>
      <c r="G1377" s="405"/>
      <c r="H1377" s="405"/>
    </row>
    <row r="1378" spans="5:8">
      <c r="E1378" s="405"/>
      <c r="F1378" s="405"/>
      <c r="G1378" s="405"/>
      <c r="H1378" s="405"/>
    </row>
    <row r="1379" spans="5:8">
      <c r="E1379" s="405"/>
      <c r="F1379" s="405"/>
      <c r="G1379" s="405"/>
      <c r="H1379" s="405"/>
    </row>
    <row r="1380" spans="5:8">
      <c r="E1380" s="405"/>
      <c r="F1380" s="405"/>
      <c r="G1380" s="405"/>
      <c r="H1380" s="405"/>
    </row>
    <row r="1381" spans="5:8">
      <c r="E1381" s="405"/>
      <c r="F1381" s="405"/>
      <c r="G1381" s="405"/>
      <c r="H1381" s="405"/>
    </row>
    <row r="1382" spans="5:8">
      <c r="E1382" s="405"/>
      <c r="F1382" s="405"/>
      <c r="G1382" s="405"/>
      <c r="H1382" s="405"/>
    </row>
    <row r="1383" spans="5:8">
      <c r="E1383" s="405"/>
      <c r="F1383" s="405"/>
      <c r="G1383" s="405"/>
      <c r="H1383" s="405"/>
    </row>
    <row r="1384" spans="5:8">
      <c r="E1384" s="405"/>
      <c r="F1384" s="405"/>
      <c r="G1384" s="405"/>
      <c r="H1384" s="405"/>
    </row>
    <row r="1385" spans="5:8">
      <c r="E1385" s="405"/>
      <c r="F1385" s="405"/>
      <c r="G1385" s="405"/>
      <c r="H1385" s="405"/>
    </row>
    <row r="1386" spans="5:8">
      <c r="E1386" s="405"/>
      <c r="F1386" s="405"/>
      <c r="G1386" s="405"/>
      <c r="H1386" s="405"/>
    </row>
    <row r="1387" spans="5:8">
      <c r="E1387" s="405"/>
      <c r="F1387" s="405"/>
      <c r="G1387" s="405"/>
      <c r="H1387" s="405"/>
    </row>
    <row r="1388" spans="5:8">
      <c r="E1388" s="405"/>
      <c r="F1388" s="405"/>
      <c r="G1388" s="405"/>
      <c r="H1388" s="405"/>
    </row>
    <row r="1389" spans="5:8">
      <c r="E1389" s="405"/>
      <c r="F1389" s="405"/>
      <c r="G1389" s="405"/>
      <c r="H1389" s="405"/>
    </row>
    <row r="1390" spans="5:8">
      <c r="E1390" s="405"/>
      <c r="F1390" s="405"/>
      <c r="G1390" s="405"/>
      <c r="H1390" s="405"/>
    </row>
    <row r="1391" spans="5:8">
      <c r="E1391" s="405"/>
      <c r="F1391" s="405"/>
      <c r="G1391" s="405"/>
      <c r="H1391" s="405"/>
    </row>
    <row r="1392" spans="5:8">
      <c r="E1392" s="405"/>
      <c r="F1392" s="405"/>
      <c r="G1392" s="405"/>
      <c r="H1392" s="405"/>
    </row>
    <row r="1393" spans="5:8">
      <c r="E1393" s="405"/>
      <c r="F1393" s="405"/>
      <c r="G1393" s="405"/>
      <c r="H1393" s="405"/>
    </row>
    <row r="1394" spans="5:8">
      <c r="E1394" s="405"/>
      <c r="F1394" s="405"/>
      <c r="G1394" s="405"/>
      <c r="H1394" s="405"/>
    </row>
    <row r="1395" spans="5:8">
      <c r="E1395" s="405"/>
      <c r="F1395" s="405"/>
      <c r="G1395" s="405"/>
      <c r="H1395" s="405"/>
    </row>
    <row r="1396" spans="5:8">
      <c r="E1396" s="405"/>
      <c r="F1396" s="405"/>
      <c r="G1396" s="405"/>
      <c r="H1396" s="405"/>
    </row>
    <row r="1397" spans="5:8">
      <c r="E1397" s="405"/>
      <c r="F1397" s="405"/>
      <c r="G1397" s="405"/>
      <c r="H1397" s="405"/>
    </row>
    <row r="1398" spans="5:8">
      <c r="E1398" s="405"/>
      <c r="F1398" s="405"/>
      <c r="G1398" s="405"/>
      <c r="H1398" s="405"/>
    </row>
    <row r="1399" spans="5:8">
      <c r="E1399" s="405"/>
      <c r="F1399" s="405"/>
      <c r="G1399" s="405"/>
      <c r="H1399" s="405"/>
    </row>
    <row r="1400" spans="5:8">
      <c r="E1400" s="405"/>
      <c r="F1400" s="405"/>
      <c r="G1400" s="405"/>
      <c r="H1400" s="405"/>
    </row>
    <row r="1401" spans="5:8">
      <c r="E1401" s="405"/>
      <c r="F1401" s="405"/>
      <c r="G1401" s="405"/>
      <c r="H1401" s="405"/>
    </row>
    <row r="1402" spans="5:8">
      <c r="E1402" s="405"/>
      <c r="F1402" s="405"/>
      <c r="G1402" s="405"/>
      <c r="H1402" s="405"/>
    </row>
    <row r="1403" spans="5:8">
      <c r="E1403" s="405"/>
      <c r="F1403" s="405"/>
      <c r="G1403" s="405"/>
      <c r="H1403" s="405"/>
    </row>
    <row r="1404" spans="5:8">
      <c r="E1404" s="405"/>
      <c r="F1404" s="405"/>
      <c r="G1404" s="405"/>
      <c r="H1404" s="405"/>
    </row>
    <row r="1405" spans="5:8">
      <c r="E1405" s="405"/>
      <c r="F1405" s="405"/>
      <c r="G1405" s="405"/>
      <c r="H1405" s="405"/>
    </row>
    <row r="1406" spans="5:8">
      <c r="E1406" s="405"/>
      <c r="F1406" s="405"/>
      <c r="G1406" s="405"/>
      <c r="H1406" s="405"/>
    </row>
    <row r="1407" spans="5:8">
      <c r="E1407" s="405"/>
      <c r="F1407" s="405"/>
      <c r="G1407" s="405"/>
      <c r="H1407" s="405"/>
    </row>
    <row r="1408" spans="5:8">
      <c r="E1408" s="405"/>
      <c r="F1408" s="405"/>
      <c r="G1408" s="405"/>
      <c r="H1408" s="405"/>
    </row>
    <row r="1409" spans="5:8">
      <c r="E1409" s="405"/>
      <c r="F1409" s="405"/>
      <c r="G1409" s="405"/>
      <c r="H1409" s="405"/>
    </row>
    <row r="1410" spans="5:8">
      <c r="E1410" s="405"/>
      <c r="F1410" s="405"/>
      <c r="G1410" s="405"/>
      <c r="H1410" s="405"/>
    </row>
    <row r="1411" spans="5:8">
      <c r="E1411" s="405"/>
      <c r="F1411" s="405"/>
      <c r="G1411" s="405"/>
      <c r="H1411" s="405"/>
    </row>
    <row r="1412" spans="5:8">
      <c r="E1412" s="405"/>
      <c r="F1412" s="405"/>
      <c r="G1412" s="405"/>
      <c r="H1412" s="405"/>
    </row>
    <row r="1413" spans="5:8">
      <c r="E1413" s="405"/>
      <c r="F1413" s="405"/>
      <c r="G1413" s="405"/>
      <c r="H1413" s="405"/>
    </row>
    <row r="1414" spans="5:8">
      <c r="E1414" s="405"/>
      <c r="F1414" s="405"/>
      <c r="G1414" s="405"/>
      <c r="H1414" s="405"/>
    </row>
    <row r="1415" spans="5:8">
      <c r="E1415" s="405"/>
      <c r="F1415" s="405"/>
      <c r="G1415" s="405"/>
      <c r="H1415" s="405"/>
    </row>
    <row r="1416" spans="5:8">
      <c r="E1416" s="405"/>
      <c r="F1416" s="405"/>
      <c r="G1416" s="405"/>
      <c r="H1416" s="405"/>
    </row>
    <row r="1417" spans="5:8">
      <c r="E1417" s="405"/>
      <c r="F1417" s="405"/>
      <c r="G1417" s="405"/>
      <c r="H1417" s="405"/>
    </row>
    <row r="1418" spans="5:8">
      <c r="E1418" s="405"/>
      <c r="F1418" s="405"/>
      <c r="G1418" s="405"/>
      <c r="H1418" s="405"/>
    </row>
    <row r="1419" spans="5:8">
      <c r="E1419" s="405"/>
      <c r="F1419" s="405"/>
      <c r="G1419" s="405"/>
      <c r="H1419" s="405"/>
    </row>
    <row r="1420" spans="5:8">
      <c r="E1420" s="405"/>
      <c r="F1420" s="405"/>
      <c r="G1420" s="405"/>
      <c r="H1420" s="405"/>
    </row>
    <row r="1421" spans="5:8">
      <c r="E1421" s="405"/>
      <c r="F1421" s="405"/>
      <c r="G1421" s="405"/>
      <c r="H1421" s="405"/>
    </row>
    <row r="1422" spans="5:8">
      <c r="E1422" s="405"/>
      <c r="F1422" s="405"/>
      <c r="G1422" s="405"/>
      <c r="H1422" s="405"/>
    </row>
    <row r="1423" spans="5:8">
      <c r="E1423" s="405"/>
      <c r="F1423" s="405"/>
      <c r="G1423" s="405"/>
      <c r="H1423" s="405"/>
    </row>
    <row r="1424" spans="5:8">
      <c r="E1424" s="405"/>
      <c r="F1424" s="405"/>
      <c r="G1424" s="405"/>
      <c r="H1424" s="405"/>
    </row>
    <row r="1425" spans="5:8">
      <c r="E1425" s="405"/>
      <c r="F1425" s="405"/>
      <c r="G1425" s="405"/>
      <c r="H1425" s="405"/>
    </row>
    <row r="1426" spans="5:8">
      <c r="E1426" s="405"/>
      <c r="F1426" s="405"/>
      <c r="G1426" s="405"/>
      <c r="H1426" s="405"/>
    </row>
    <row r="1427" spans="5:8">
      <c r="E1427" s="405"/>
      <c r="F1427" s="405"/>
      <c r="G1427" s="405"/>
      <c r="H1427" s="405"/>
    </row>
    <row r="1428" spans="5:8">
      <c r="E1428" s="405"/>
      <c r="F1428" s="405"/>
      <c r="G1428" s="405"/>
      <c r="H1428" s="405"/>
    </row>
    <row r="1429" spans="5:8">
      <c r="E1429" s="405"/>
      <c r="F1429" s="405"/>
      <c r="G1429" s="405"/>
      <c r="H1429" s="405"/>
    </row>
    <row r="1430" spans="5:8">
      <c r="E1430" s="405"/>
      <c r="F1430" s="405"/>
      <c r="G1430" s="405"/>
      <c r="H1430" s="405"/>
    </row>
    <row r="1431" spans="5:8">
      <c r="E1431" s="405"/>
      <c r="F1431" s="405"/>
      <c r="G1431" s="405"/>
      <c r="H1431" s="405"/>
    </row>
    <row r="1432" spans="5:8">
      <c r="E1432" s="405"/>
      <c r="F1432" s="405"/>
      <c r="G1432" s="405"/>
      <c r="H1432" s="405"/>
    </row>
    <row r="1433" spans="5:8">
      <c r="E1433" s="405"/>
      <c r="F1433" s="405"/>
      <c r="G1433" s="405"/>
      <c r="H1433" s="405"/>
    </row>
    <row r="1434" spans="5:8">
      <c r="E1434" s="405"/>
      <c r="F1434" s="405"/>
      <c r="G1434" s="405"/>
      <c r="H1434" s="405"/>
    </row>
    <row r="1435" spans="5:8">
      <c r="E1435" s="405"/>
      <c r="F1435" s="405"/>
      <c r="G1435" s="405"/>
      <c r="H1435" s="405"/>
    </row>
    <row r="1436" spans="5:8">
      <c r="E1436" s="405"/>
      <c r="F1436" s="405"/>
      <c r="G1436" s="405"/>
      <c r="H1436" s="405"/>
    </row>
    <row r="1437" spans="5:8">
      <c r="E1437" s="405"/>
      <c r="F1437" s="405"/>
      <c r="G1437" s="405"/>
      <c r="H1437" s="405"/>
    </row>
    <row r="1438" spans="5:8">
      <c r="E1438" s="405"/>
      <c r="F1438" s="405"/>
      <c r="G1438" s="405"/>
      <c r="H1438" s="405"/>
    </row>
    <row r="1439" spans="5:8">
      <c r="E1439" s="405"/>
      <c r="F1439" s="405"/>
      <c r="G1439" s="405"/>
      <c r="H1439" s="405"/>
    </row>
    <row r="1440" spans="5:8">
      <c r="E1440" s="405"/>
      <c r="F1440" s="405"/>
      <c r="G1440" s="405"/>
      <c r="H1440" s="405"/>
    </row>
    <row r="1441" spans="5:8">
      <c r="E1441" s="405"/>
      <c r="F1441" s="405"/>
      <c r="G1441" s="405"/>
      <c r="H1441" s="405"/>
    </row>
    <row r="1442" spans="5:8">
      <c r="E1442" s="405"/>
      <c r="F1442" s="405"/>
      <c r="G1442" s="405"/>
      <c r="H1442" s="405"/>
    </row>
    <row r="1443" spans="5:8">
      <c r="E1443" s="405"/>
      <c r="F1443" s="405"/>
      <c r="G1443" s="405"/>
      <c r="H1443" s="405"/>
    </row>
    <row r="1444" spans="5:8">
      <c r="E1444" s="405"/>
      <c r="F1444" s="405"/>
      <c r="G1444" s="405"/>
      <c r="H1444" s="405"/>
    </row>
    <row r="1445" spans="5:8">
      <c r="E1445" s="405"/>
      <c r="F1445" s="405"/>
      <c r="G1445" s="405"/>
      <c r="H1445" s="405"/>
    </row>
    <row r="1446" spans="5:8">
      <c r="E1446" s="405"/>
      <c r="F1446" s="405"/>
      <c r="G1446" s="405"/>
      <c r="H1446" s="405"/>
    </row>
    <row r="1447" spans="5:8">
      <c r="E1447" s="405"/>
      <c r="F1447" s="405"/>
      <c r="G1447" s="405"/>
      <c r="H1447" s="405"/>
    </row>
    <row r="1448" spans="5:8">
      <c r="E1448" s="405"/>
      <c r="F1448" s="405"/>
      <c r="G1448" s="405"/>
      <c r="H1448" s="405"/>
    </row>
    <row r="1449" spans="5:8">
      <c r="E1449" s="405"/>
      <c r="F1449" s="405"/>
      <c r="G1449" s="405"/>
      <c r="H1449" s="405"/>
    </row>
    <row r="1450" spans="5:8">
      <c r="E1450" s="405"/>
      <c r="F1450" s="405"/>
      <c r="G1450" s="405"/>
      <c r="H1450" s="405"/>
    </row>
    <row r="1451" spans="5:8">
      <c r="E1451" s="405"/>
      <c r="F1451" s="405"/>
      <c r="G1451" s="405"/>
      <c r="H1451" s="405"/>
    </row>
    <row r="1452" spans="5:8">
      <c r="E1452" s="405"/>
      <c r="F1452" s="405"/>
      <c r="G1452" s="405"/>
      <c r="H1452" s="405"/>
    </row>
    <row r="1453" spans="5:8">
      <c r="E1453" s="405"/>
      <c r="F1453" s="405"/>
      <c r="G1453" s="405"/>
      <c r="H1453" s="405"/>
    </row>
    <row r="1454" spans="5:8">
      <c r="E1454" s="405"/>
      <c r="F1454" s="405"/>
      <c r="G1454" s="405"/>
      <c r="H1454" s="405"/>
    </row>
    <row r="1455" spans="5:8">
      <c r="E1455" s="405"/>
      <c r="F1455" s="405"/>
      <c r="G1455" s="405"/>
      <c r="H1455" s="405"/>
    </row>
    <row r="1456" spans="5:8">
      <c r="E1456" s="405"/>
      <c r="F1456" s="405"/>
      <c r="G1456" s="405"/>
      <c r="H1456" s="405"/>
    </row>
    <row r="1457" spans="5:8">
      <c r="E1457" s="405"/>
      <c r="F1457" s="405"/>
      <c r="G1457" s="405"/>
      <c r="H1457" s="405"/>
    </row>
    <row r="1458" spans="5:8">
      <c r="E1458" s="405"/>
      <c r="F1458" s="405"/>
      <c r="G1458" s="405"/>
      <c r="H1458" s="405"/>
    </row>
    <row r="1459" spans="5:8">
      <c r="E1459" s="405"/>
      <c r="F1459" s="405"/>
      <c r="G1459" s="405"/>
      <c r="H1459" s="405"/>
    </row>
    <row r="1460" spans="5:8">
      <c r="E1460" s="405"/>
      <c r="F1460" s="405"/>
      <c r="G1460" s="405"/>
      <c r="H1460" s="405"/>
    </row>
    <row r="1461" spans="5:8">
      <c r="E1461" s="405"/>
      <c r="F1461" s="405"/>
      <c r="G1461" s="405"/>
      <c r="H1461" s="405"/>
    </row>
    <row r="1462" spans="5:8">
      <c r="E1462" s="405"/>
      <c r="F1462" s="405"/>
      <c r="G1462" s="405"/>
      <c r="H1462" s="405"/>
    </row>
    <row r="1463" spans="5:8">
      <c r="E1463" s="405"/>
      <c r="F1463" s="405"/>
      <c r="G1463" s="405"/>
      <c r="H1463" s="405"/>
    </row>
    <row r="1464" spans="5:8">
      <c r="E1464" s="405"/>
      <c r="F1464" s="405"/>
      <c r="G1464" s="405"/>
      <c r="H1464" s="405"/>
    </row>
    <row r="1465" spans="5:8">
      <c r="E1465" s="405"/>
      <c r="F1465" s="405"/>
      <c r="G1465" s="405"/>
      <c r="H1465" s="405"/>
    </row>
    <row r="1466" spans="5:8">
      <c r="E1466" s="405"/>
      <c r="F1466" s="405"/>
      <c r="G1466" s="405"/>
      <c r="H1466" s="405"/>
    </row>
    <row r="1467" spans="5:8">
      <c r="E1467" s="405"/>
      <c r="F1467" s="405"/>
      <c r="G1467" s="405"/>
      <c r="H1467" s="405"/>
    </row>
    <row r="1468" spans="5:8">
      <c r="E1468" s="405"/>
      <c r="F1468" s="405"/>
      <c r="G1468" s="405"/>
      <c r="H1468" s="405"/>
    </row>
    <row r="1469" spans="5:8">
      <c r="E1469" s="405"/>
      <c r="F1469" s="405"/>
      <c r="G1469" s="405"/>
      <c r="H1469" s="405"/>
    </row>
    <row r="1470" spans="5:8">
      <c r="E1470" s="405"/>
      <c r="F1470" s="405"/>
      <c r="G1470" s="405"/>
      <c r="H1470" s="405"/>
    </row>
    <row r="1471" spans="5:8">
      <c r="E1471" s="405"/>
      <c r="F1471" s="405"/>
      <c r="G1471" s="405"/>
      <c r="H1471" s="405"/>
    </row>
    <row r="1472" spans="5:8">
      <c r="E1472" s="405"/>
      <c r="F1472" s="405"/>
      <c r="G1472" s="405"/>
      <c r="H1472" s="405"/>
    </row>
    <row r="1473" spans="5:8">
      <c r="E1473" s="405"/>
      <c r="F1473" s="405"/>
      <c r="G1473" s="405"/>
      <c r="H1473" s="405"/>
    </row>
    <row r="1474" spans="5:8">
      <c r="E1474" s="405"/>
      <c r="F1474" s="405"/>
      <c r="G1474" s="405"/>
      <c r="H1474" s="405"/>
    </row>
    <row r="1475" spans="5:8">
      <c r="E1475" s="405"/>
      <c r="F1475" s="405"/>
      <c r="G1475" s="405"/>
      <c r="H1475" s="405"/>
    </row>
    <row r="1476" spans="5:8">
      <c r="E1476" s="405"/>
      <c r="F1476" s="405"/>
      <c r="G1476" s="405"/>
      <c r="H1476" s="405"/>
    </row>
    <row r="1477" spans="5:8">
      <c r="E1477" s="405"/>
      <c r="F1477" s="405"/>
      <c r="G1477" s="405"/>
      <c r="H1477" s="405"/>
    </row>
    <row r="1478" spans="5:8">
      <c r="E1478" s="405"/>
      <c r="F1478" s="405"/>
      <c r="G1478" s="405"/>
      <c r="H1478" s="405"/>
    </row>
    <row r="1479" spans="5:8">
      <c r="E1479" s="405"/>
      <c r="F1479" s="405"/>
      <c r="G1479" s="405"/>
      <c r="H1479" s="405"/>
    </row>
    <row r="1480" spans="5:8">
      <c r="E1480" s="405"/>
      <c r="F1480" s="405"/>
      <c r="G1480" s="405"/>
      <c r="H1480" s="405"/>
    </row>
    <row r="1481" spans="5:8">
      <c r="E1481" s="405"/>
      <c r="F1481" s="405"/>
      <c r="G1481" s="405"/>
      <c r="H1481" s="405"/>
    </row>
    <row r="1482" spans="5:8">
      <c r="E1482" s="405"/>
      <c r="F1482" s="405"/>
      <c r="G1482" s="405"/>
      <c r="H1482" s="405"/>
    </row>
    <row r="1483" spans="5:8">
      <c r="E1483" s="405"/>
      <c r="F1483" s="405"/>
      <c r="G1483" s="405"/>
      <c r="H1483" s="405"/>
    </row>
    <row r="1484" spans="5:8">
      <c r="E1484" s="405"/>
      <c r="F1484" s="405"/>
      <c r="G1484" s="405"/>
      <c r="H1484" s="405"/>
    </row>
    <row r="1485" spans="5:8">
      <c r="E1485" s="405"/>
      <c r="F1485" s="405"/>
      <c r="G1485" s="405"/>
      <c r="H1485" s="405"/>
    </row>
    <row r="1486" spans="5:8">
      <c r="E1486" s="405"/>
      <c r="F1486" s="405"/>
      <c r="G1486" s="405"/>
      <c r="H1486" s="405"/>
    </row>
    <row r="1487" spans="5:8">
      <c r="E1487" s="405"/>
      <c r="F1487" s="405"/>
      <c r="G1487" s="405"/>
      <c r="H1487" s="405"/>
    </row>
    <row r="1488" spans="5:8">
      <c r="E1488" s="405"/>
      <c r="F1488" s="405"/>
      <c r="G1488" s="405"/>
      <c r="H1488" s="405"/>
    </row>
    <row r="1489" spans="5:8">
      <c r="E1489" s="405"/>
      <c r="F1489" s="405"/>
      <c r="G1489" s="405"/>
      <c r="H1489" s="405"/>
    </row>
    <row r="1490" spans="5:8">
      <c r="E1490" s="405"/>
      <c r="F1490" s="405"/>
      <c r="G1490" s="405"/>
      <c r="H1490" s="405"/>
    </row>
    <row r="1491" spans="5:8">
      <c r="E1491" s="405"/>
      <c r="F1491" s="405"/>
      <c r="G1491" s="405"/>
      <c r="H1491" s="405"/>
    </row>
    <row r="1492" spans="5:8">
      <c r="E1492" s="405"/>
      <c r="F1492" s="405"/>
      <c r="G1492" s="405"/>
      <c r="H1492" s="405"/>
    </row>
    <row r="1493" spans="5:8">
      <c r="E1493" s="405"/>
      <c r="F1493" s="405"/>
      <c r="G1493" s="405"/>
      <c r="H1493" s="405"/>
    </row>
    <row r="1494" spans="5:8">
      <c r="E1494" s="405"/>
      <c r="F1494" s="405"/>
      <c r="G1494" s="405"/>
      <c r="H1494" s="405"/>
    </row>
    <row r="1495" spans="5:8">
      <c r="E1495" s="405"/>
      <c r="F1495" s="405"/>
      <c r="G1495" s="405"/>
      <c r="H1495" s="405"/>
    </row>
    <row r="1496" spans="5:8">
      <c r="E1496" s="405"/>
      <c r="F1496" s="405"/>
      <c r="G1496" s="405"/>
      <c r="H1496" s="405"/>
    </row>
    <row r="1497" spans="5:8">
      <c r="E1497" s="405"/>
      <c r="F1497" s="405"/>
      <c r="G1497" s="405"/>
      <c r="H1497" s="405"/>
    </row>
    <row r="1498" spans="5:8">
      <c r="E1498" s="405"/>
      <c r="F1498" s="405"/>
      <c r="G1498" s="405"/>
      <c r="H1498" s="405"/>
    </row>
    <row r="1499" spans="5:8">
      <c r="E1499" s="405"/>
      <c r="F1499" s="405"/>
      <c r="G1499" s="405"/>
      <c r="H1499" s="405"/>
    </row>
    <row r="1500" spans="5:8">
      <c r="E1500" s="405"/>
      <c r="F1500" s="405"/>
      <c r="G1500" s="405"/>
      <c r="H1500" s="405"/>
    </row>
    <row r="1501" spans="5:8">
      <c r="E1501" s="405"/>
      <c r="F1501" s="405"/>
      <c r="G1501" s="405"/>
      <c r="H1501" s="405"/>
    </row>
    <row r="1502" spans="5:8">
      <c r="E1502" s="405"/>
      <c r="F1502" s="405"/>
      <c r="G1502" s="405"/>
      <c r="H1502" s="405"/>
    </row>
    <row r="1503" spans="5:8">
      <c r="E1503" s="405"/>
      <c r="F1503" s="405"/>
      <c r="G1503" s="405"/>
      <c r="H1503" s="405"/>
    </row>
    <row r="1504" spans="5:8">
      <c r="E1504" s="405"/>
      <c r="F1504" s="405"/>
      <c r="G1504" s="405"/>
      <c r="H1504" s="405"/>
    </row>
    <row r="1505" spans="5:8">
      <c r="E1505" s="405"/>
      <c r="F1505" s="405"/>
      <c r="G1505" s="405"/>
      <c r="H1505" s="405"/>
    </row>
    <row r="1506" spans="5:8">
      <c r="E1506" s="405"/>
      <c r="F1506" s="405"/>
      <c r="G1506" s="405"/>
      <c r="H1506" s="405"/>
    </row>
    <row r="1507" spans="5:8">
      <c r="E1507" s="405"/>
      <c r="F1507" s="405"/>
      <c r="G1507" s="405"/>
      <c r="H1507" s="405"/>
    </row>
    <row r="1508" spans="5:8">
      <c r="E1508" s="405"/>
      <c r="F1508" s="405"/>
      <c r="G1508" s="405"/>
      <c r="H1508" s="405"/>
    </row>
    <row r="1509" spans="5:8">
      <c r="E1509" s="405"/>
      <c r="F1509" s="405"/>
      <c r="G1509" s="405"/>
      <c r="H1509" s="405"/>
    </row>
    <row r="1510" spans="5:8">
      <c r="E1510" s="405"/>
      <c r="F1510" s="405"/>
      <c r="G1510" s="405"/>
      <c r="H1510" s="405"/>
    </row>
    <row r="1511" spans="5:8">
      <c r="E1511" s="405"/>
      <c r="F1511" s="405"/>
      <c r="G1511" s="405"/>
      <c r="H1511" s="405"/>
    </row>
    <row r="1512" spans="5:8">
      <c r="E1512" s="405"/>
      <c r="F1512" s="405"/>
      <c r="G1512" s="405"/>
      <c r="H1512" s="405"/>
    </row>
    <row r="1513" spans="5:8">
      <c r="E1513" s="405"/>
      <c r="F1513" s="405"/>
      <c r="G1513" s="405"/>
      <c r="H1513" s="405"/>
    </row>
    <row r="1514" spans="5:8">
      <c r="E1514" s="405"/>
      <c r="F1514" s="405"/>
      <c r="G1514" s="405"/>
      <c r="H1514" s="405"/>
    </row>
    <row r="1515" spans="5:8">
      <c r="E1515" s="405"/>
      <c r="F1515" s="405"/>
      <c r="G1515" s="405"/>
      <c r="H1515" s="405"/>
    </row>
    <row r="1516" spans="5:8">
      <c r="E1516" s="405"/>
      <c r="F1516" s="405"/>
      <c r="G1516" s="405"/>
      <c r="H1516" s="405"/>
    </row>
    <row r="1517" spans="5:8">
      <c r="E1517" s="405"/>
      <c r="F1517" s="405"/>
      <c r="G1517" s="405"/>
      <c r="H1517" s="405"/>
    </row>
    <row r="1518" spans="5:8">
      <c r="E1518" s="405"/>
      <c r="F1518" s="405"/>
      <c r="G1518" s="405"/>
      <c r="H1518" s="405"/>
    </row>
    <row r="1519" spans="5:8">
      <c r="E1519" s="405"/>
      <c r="F1519" s="405"/>
      <c r="G1519" s="405"/>
      <c r="H1519" s="405"/>
    </row>
    <row r="1520" spans="5:8">
      <c r="E1520" s="405"/>
      <c r="F1520" s="405"/>
      <c r="G1520" s="405"/>
      <c r="H1520" s="405"/>
    </row>
    <row r="1521" spans="5:8">
      <c r="E1521" s="405"/>
      <c r="F1521" s="405"/>
      <c r="G1521" s="405"/>
      <c r="H1521" s="405"/>
    </row>
    <row r="1522" spans="5:8">
      <c r="E1522" s="405"/>
      <c r="F1522" s="405"/>
      <c r="G1522" s="405"/>
      <c r="H1522" s="405"/>
    </row>
    <row r="1523" spans="5:8">
      <c r="E1523" s="405"/>
      <c r="F1523" s="405"/>
      <c r="G1523" s="405"/>
      <c r="H1523" s="405"/>
    </row>
    <row r="1524" spans="5:8">
      <c r="E1524" s="405"/>
      <c r="F1524" s="405"/>
      <c r="G1524" s="405"/>
      <c r="H1524" s="405"/>
    </row>
    <row r="1525" spans="5:8">
      <c r="E1525" s="405"/>
      <c r="F1525" s="405"/>
      <c r="G1525" s="405"/>
      <c r="H1525" s="405"/>
    </row>
    <row r="1526" spans="5:8">
      <c r="E1526" s="405"/>
      <c r="F1526" s="405"/>
      <c r="G1526" s="405"/>
      <c r="H1526" s="405"/>
    </row>
    <row r="1527" spans="5:8">
      <c r="E1527" s="405"/>
      <c r="F1527" s="405"/>
      <c r="G1527" s="405"/>
      <c r="H1527" s="405"/>
    </row>
    <row r="1528" spans="5:8">
      <c r="E1528" s="405"/>
      <c r="F1528" s="405"/>
      <c r="G1528" s="405"/>
      <c r="H1528" s="405"/>
    </row>
    <row r="1529" spans="5:8">
      <c r="E1529" s="405"/>
      <c r="F1529" s="405"/>
      <c r="G1529" s="405"/>
      <c r="H1529" s="405"/>
    </row>
    <row r="1530" spans="5:8">
      <c r="E1530" s="405"/>
      <c r="F1530" s="405"/>
      <c r="G1530" s="405"/>
      <c r="H1530" s="405"/>
    </row>
    <row r="1531" spans="5:8">
      <c r="E1531" s="405"/>
      <c r="F1531" s="405"/>
      <c r="G1531" s="405"/>
      <c r="H1531" s="405"/>
    </row>
    <row r="1532" spans="5:8">
      <c r="E1532" s="405"/>
      <c r="F1532" s="405"/>
      <c r="G1532" s="405"/>
      <c r="H1532" s="405"/>
    </row>
    <row r="1533" spans="5:8">
      <c r="E1533" s="405"/>
      <c r="F1533" s="405"/>
      <c r="G1533" s="405"/>
      <c r="H1533" s="405"/>
    </row>
    <row r="1534" spans="5:8">
      <c r="E1534" s="405"/>
      <c r="F1534" s="405"/>
      <c r="G1534" s="405"/>
      <c r="H1534" s="405"/>
    </row>
    <row r="1535" spans="5:8">
      <c r="E1535" s="405"/>
      <c r="F1535" s="405"/>
      <c r="G1535" s="405"/>
      <c r="H1535" s="405"/>
    </row>
    <row r="1536" spans="5:8">
      <c r="E1536" s="405"/>
      <c r="F1536" s="405"/>
      <c r="G1536" s="405"/>
      <c r="H1536" s="405"/>
    </row>
    <row r="1537" spans="5:8">
      <c r="E1537" s="405"/>
      <c r="F1537" s="405"/>
      <c r="G1537" s="405"/>
      <c r="H1537" s="405"/>
    </row>
    <row r="1538" spans="5:8">
      <c r="E1538" s="405"/>
      <c r="F1538" s="405"/>
      <c r="G1538" s="405"/>
      <c r="H1538" s="405"/>
    </row>
    <row r="1539" spans="5:8">
      <c r="E1539" s="405"/>
      <c r="F1539" s="405"/>
      <c r="G1539" s="405"/>
      <c r="H1539" s="405"/>
    </row>
    <row r="1540" spans="5:8">
      <c r="E1540" s="405"/>
      <c r="F1540" s="405"/>
      <c r="G1540" s="405"/>
      <c r="H1540" s="405"/>
    </row>
    <row r="1541" spans="5:8">
      <c r="E1541" s="405"/>
      <c r="F1541" s="405"/>
      <c r="G1541" s="405"/>
      <c r="H1541" s="405"/>
    </row>
    <row r="1542" spans="5:8">
      <c r="E1542" s="405"/>
      <c r="F1542" s="405"/>
      <c r="G1542" s="405"/>
      <c r="H1542" s="405"/>
    </row>
    <row r="1543" spans="5:8">
      <c r="E1543" s="405"/>
      <c r="F1543" s="405"/>
      <c r="G1543" s="405"/>
      <c r="H1543" s="405"/>
    </row>
    <row r="1544" spans="5:8">
      <c r="E1544" s="405"/>
      <c r="F1544" s="405"/>
      <c r="G1544" s="405"/>
      <c r="H1544" s="405"/>
    </row>
    <row r="1545" spans="5:8">
      <c r="E1545" s="405"/>
      <c r="F1545" s="405"/>
      <c r="G1545" s="405"/>
      <c r="H1545" s="405"/>
    </row>
    <row r="1546" spans="5:8">
      <c r="E1546" s="405"/>
      <c r="F1546" s="405"/>
      <c r="G1546" s="405"/>
      <c r="H1546" s="405"/>
    </row>
    <row r="1547" spans="5:8">
      <c r="E1547" s="405"/>
      <c r="F1547" s="405"/>
      <c r="G1547" s="405"/>
      <c r="H1547" s="405"/>
    </row>
    <row r="1548" spans="5:8">
      <c r="E1548" s="405"/>
      <c r="F1548" s="405"/>
      <c r="G1548" s="405"/>
      <c r="H1548" s="405"/>
    </row>
    <row r="1549" spans="5:8">
      <c r="E1549" s="405"/>
      <c r="F1549" s="405"/>
      <c r="G1549" s="405"/>
      <c r="H1549" s="405"/>
    </row>
    <row r="1550" spans="5:8">
      <c r="E1550" s="405"/>
      <c r="F1550" s="405"/>
      <c r="G1550" s="405"/>
      <c r="H1550" s="405"/>
    </row>
    <row r="1551" spans="5:8">
      <c r="E1551" s="405"/>
      <c r="F1551" s="405"/>
      <c r="G1551" s="405"/>
      <c r="H1551" s="405"/>
    </row>
    <row r="1552" spans="5:8">
      <c r="E1552" s="405"/>
      <c r="F1552" s="405"/>
      <c r="G1552" s="405"/>
      <c r="H1552" s="405"/>
    </row>
    <row r="1553" spans="5:8">
      <c r="E1553" s="405"/>
      <c r="F1553" s="405"/>
      <c r="G1553" s="405"/>
      <c r="H1553" s="405"/>
    </row>
    <row r="1554" spans="5:8">
      <c r="E1554" s="405"/>
      <c r="F1554" s="405"/>
      <c r="G1554" s="405"/>
      <c r="H1554" s="405"/>
    </row>
    <row r="1555" spans="5:8">
      <c r="E1555" s="405"/>
      <c r="F1555" s="405"/>
      <c r="G1555" s="405"/>
      <c r="H1555" s="405"/>
    </row>
    <row r="1556" spans="5:8">
      <c r="E1556" s="405"/>
      <c r="F1556" s="405"/>
      <c r="G1556" s="405"/>
      <c r="H1556" s="405"/>
    </row>
    <row r="1557" spans="5:8">
      <c r="E1557" s="405"/>
      <c r="F1557" s="405"/>
      <c r="G1557" s="405"/>
      <c r="H1557" s="405"/>
    </row>
    <row r="1558" spans="5:8">
      <c r="E1558" s="405"/>
      <c r="F1558" s="405"/>
      <c r="G1558" s="405"/>
      <c r="H1558" s="405"/>
    </row>
    <row r="1559" spans="5:8">
      <c r="E1559" s="405"/>
      <c r="F1559" s="405"/>
      <c r="G1559" s="405"/>
      <c r="H1559" s="405"/>
    </row>
    <row r="1560" spans="5:8">
      <c r="E1560" s="405"/>
      <c r="F1560" s="405"/>
      <c r="G1560" s="405"/>
      <c r="H1560" s="405"/>
    </row>
    <row r="1561" spans="5:8">
      <c r="E1561" s="405"/>
      <c r="F1561" s="405"/>
      <c r="G1561" s="405"/>
      <c r="H1561" s="405"/>
    </row>
    <row r="1562" spans="5:8">
      <c r="E1562" s="405"/>
      <c r="F1562" s="405"/>
      <c r="G1562" s="405"/>
      <c r="H1562" s="405"/>
    </row>
    <row r="1563" spans="5:8">
      <c r="E1563" s="405"/>
      <c r="F1563" s="405"/>
      <c r="G1563" s="405"/>
      <c r="H1563" s="405"/>
    </row>
    <row r="1564" spans="5:8">
      <c r="E1564" s="405"/>
      <c r="F1564" s="405"/>
      <c r="G1564" s="405"/>
      <c r="H1564" s="405"/>
    </row>
    <row r="1565" spans="5:8">
      <c r="E1565" s="405"/>
      <c r="F1565" s="405"/>
      <c r="G1565" s="405"/>
      <c r="H1565" s="405"/>
    </row>
    <row r="1566" spans="5:8">
      <c r="E1566" s="405"/>
      <c r="F1566" s="405"/>
      <c r="G1566" s="405"/>
      <c r="H1566" s="405"/>
    </row>
    <row r="1567" spans="5:8">
      <c r="E1567" s="405"/>
      <c r="F1567" s="405"/>
      <c r="G1567" s="405"/>
      <c r="H1567" s="405"/>
    </row>
    <row r="1568" spans="5:8">
      <c r="E1568" s="405"/>
      <c r="F1568" s="405"/>
      <c r="G1568" s="405"/>
      <c r="H1568" s="405"/>
    </row>
    <row r="1569" spans="5:8">
      <c r="E1569" s="405"/>
      <c r="F1569" s="405"/>
      <c r="G1569" s="405"/>
      <c r="H1569" s="405"/>
    </row>
    <row r="1570" spans="5:8">
      <c r="E1570" s="405"/>
      <c r="F1570" s="405"/>
      <c r="G1570" s="405"/>
      <c r="H1570" s="405"/>
    </row>
    <row r="1571" spans="5:8">
      <c r="E1571" s="405"/>
      <c r="F1571" s="405"/>
      <c r="G1571" s="405"/>
      <c r="H1571" s="405"/>
    </row>
    <row r="1572" spans="5:8">
      <c r="E1572" s="405"/>
      <c r="F1572" s="405"/>
      <c r="G1572" s="405"/>
      <c r="H1572" s="405"/>
    </row>
    <row r="1573" spans="5:8">
      <c r="E1573" s="405"/>
      <c r="F1573" s="405"/>
      <c r="G1573" s="405"/>
      <c r="H1573" s="405"/>
    </row>
    <row r="1574" spans="5:8">
      <c r="E1574" s="405"/>
      <c r="F1574" s="405"/>
      <c r="G1574" s="405"/>
      <c r="H1574" s="405"/>
    </row>
    <row r="1575" spans="5:8">
      <c r="E1575" s="405"/>
      <c r="F1575" s="405"/>
      <c r="G1575" s="405"/>
      <c r="H1575" s="405"/>
    </row>
    <row r="1576" spans="5:8">
      <c r="E1576" s="405"/>
      <c r="F1576" s="405"/>
      <c r="G1576" s="405"/>
      <c r="H1576" s="405"/>
    </row>
    <row r="1577" spans="5:8">
      <c r="E1577" s="405"/>
      <c r="F1577" s="405"/>
      <c r="G1577" s="405"/>
      <c r="H1577" s="405"/>
    </row>
    <row r="1578" spans="5:8">
      <c r="E1578" s="405"/>
      <c r="F1578" s="405"/>
      <c r="G1578" s="405"/>
      <c r="H1578" s="405"/>
    </row>
    <row r="1579" spans="5:8">
      <c r="E1579" s="405"/>
      <c r="F1579" s="405"/>
      <c r="G1579" s="405"/>
      <c r="H1579" s="405"/>
    </row>
    <row r="1580" spans="5:8">
      <c r="E1580" s="405"/>
      <c r="F1580" s="405"/>
      <c r="G1580" s="405"/>
      <c r="H1580" s="405"/>
    </row>
    <row r="1581" spans="5:8">
      <c r="E1581" s="405"/>
      <c r="F1581" s="405"/>
      <c r="G1581" s="405"/>
      <c r="H1581" s="405"/>
    </row>
    <row r="1582" spans="5:8">
      <c r="E1582" s="405"/>
      <c r="F1582" s="405"/>
      <c r="G1582" s="405"/>
      <c r="H1582" s="405"/>
    </row>
    <row r="1583" spans="5:8">
      <c r="E1583" s="405"/>
      <c r="F1583" s="405"/>
      <c r="G1583" s="405"/>
      <c r="H1583" s="405"/>
    </row>
    <row r="1584" spans="5:8">
      <c r="E1584" s="405"/>
      <c r="F1584" s="405"/>
      <c r="G1584" s="405"/>
      <c r="H1584" s="405"/>
    </row>
    <row r="1585" spans="5:8">
      <c r="E1585" s="405"/>
      <c r="F1585" s="405"/>
      <c r="G1585" s="405"/>
      <c r="H1585" s="405"/>
    </row>
    <row r="1586" spans="5:8">
      <c r="E1586" s="405"/>
      <c r="F1586" s="405"/>
      <c r="G1586" s="405"/>
      <c r="H1586" s="405"/>
    </row>
    <row r="1587" spans="5:8">
      <c r="E1587" s="405"/>
      <c r="F1587" s="405"/>
      <c r="G1587" s="405"/>
      <c r="H1587" s="405"/>
    </row>
    <row r="1588" spans="5:8">
      <c r="E1588" s="405"/>
      <c r="F1588" s="405"/>
      <c r="G1588" s="405"/>
      <c r="H1588" s="405"/>
    </row>
    <row r="1589" spans="5:8">
      <c r="E1589" s="405"/>
      <c r="F1589" s="405"/>
      <c r="G1589" s="405"/>
      <c r="H1589" s="405"/>
    </row>
    <row r="1590" spans="5:8">
      <c r="E1590" s="405"/>
      <c r="F1590" s="405"/>
      <c r="G1590" s="405"/>
      <c r="H1590" s="405"/>
    </row>
    <row r="1591" spans="5:8">
      <c r="E1591" s="405"/>
      <c r="F1591" s="405"/>
      <c r="G1591" s="405"/>
      <c r="H1591" s="405"/>
    </row>
    <row r="1592" spans="5:8">
      <c r="E1592" s="405"/>
      <c r="F1592" s="405"/>
      <c r="G1592" s="405"/>
      <c r="H1592" s="405"/>
    </row>
    <row r="1593" spans="5:8">
      <c r="E1593" s="405"/>
      <c r="F1593" s="405"/>
      <c r="G1593" s="405"/>
      <c r="H1593" s="405"/>
    </row>
    <row r="1594" spans="5:8">
      <c r="E1594" s="405"/>
      <c r="F1594" s="405"/>
      <c r="G1594" s="405"/>
      <c r="H1594" s="405"/>
    </row>
    <row r="1595" spans="5:8">
      <c r="E1595" s="405"/>
      <c r="F1595" s="405"/>
      <c r="G1595" s="405"/>
      <c r="H1595" s="405"/>
    </row>
    <row r="1596" spans="5:8">
      <c r="E1596" s="405"/>
      <c r="F1596" s="405"/>
      <c r="G1596" s="405"/>
      <c r="H1596" s="405"/>
    </row>
    <row r="1597" spans="5:8">
      <c r="E1597" s="405"/>
      <c r="F1597" s="405"/>
      <c r="G1597" s="405"/>
      <c r="H1597" s="405"/>
    </row>
    <row r="1598" spans="5:8">
      <c r="E1598" s="405"/>
      <c r="F1598" s="405"/>
      <c r="G1598" s="405"/>
      <c r="H1598" s="405"/>
    </row>
    <row r="1599" spans="5:8">
      <c r="E1599" s="405"/>
      <c r="F1599" s="405"/>
      <c r="G1599" s="405"/>
      <c r="H1599" s="405"/>
    </row>
    <row r="1600" spans="5:8">
      <c r="E1600" s="405"/>
      <c r="F1600" s="405"/>
      <c r="G1600" s="405"/>
      <c r="H1600" s="405"/>
    </row>
    <row r="1601" spans="5:8">
      <c r="E1601" s="405"/>
      <c r="F1601" s="405"/>
      <c r="G1601" s="405"/>
      <c r="H1601" s="405"/>
    </row>
    <row r="1602" spans="5:8">
      <c r="E1602" s="405"/>
      <c r="F1602" s="405"/>
      <c r="G1602" s="405"/>
      <c r="H1602" s="405"/>
    </row>
    <row r="1603" spans="5:8">
      <c r="E1603" s="405"/>
      <c r="F1603" s="405"/>
      <c r="G1603" s="405"/>
      <c r="H1603" s="405"/>
    </row>
    <row r="1604" spans="5:8">
      <c r="E1604" s="405"/>
      <c r="F1604" s="405"/>
      <c r="G1604" s="405"/>
      <c r="H1604" s="405"/>
    </row>
    <row r="1605" spans="5:8">
      <c r="E1605" s="405"/>
      <c r="F1605" s="405"/>
      <c r="G1605" s="405"/>
      <c r="H1605" s="405"/>
    </row>
    <row r="1606" spans="5:8">
      <c r="E1606" s="405"/>
      <c r="F1606" s="405"/>
      <c r="G1606" s="405"/>
      <c r="H1606" s="405"/>
    </row>
    <row r="1607" spans="5:8">
      <c r="E1607" s="405"/>
      <c r="F1607" s="405"/>
      <c r="G1607" s="405"/>
      <c r="H1607" s="405"/>
    </row>
    <row r="1608" spans="5:8">
      <c r="E1608" s="405"/>
      <c r="F1608" s="405"/>
      <c r="G1608" s="405"/>
      <c r="H1608" s="405"/>
    </row>
    <row r="1609" spans="5:8">
      <c r="E1609" s="405"/>
      <c r="F1609" s="405"/>
      <c r="G1609" s="405"/>
      <c r="H1609" s="405"/>
    </row>
    <row r="1610" spans="5:8">
      <c r="E1610" s="405"/>
      <c r="F1610" s="405"/>
      <c r="G1610" s="405"/>
      <c r="H1610" s="405"/>
    </row>
    <row r="1611" spans="5:8">
      <c r="E1611" s="405"/>
      <c r="F1611" s="405"/>
      <c r="G1611" s="405"/>
      <c r="H1611" s="405"/>
    </row>
    <row r="1612" spans="5:8">
      <c r="E1612" s="405"/>
      <c r="F1612" s="405"/>
      <c r="G1612" s="405"/>
      <c r="H1612" s="405"/>
    </row>
    <row r="1613" spans="5:8">
      <c r="E1613" s="405"/>
      <c r="F1613" s="405"/>
      <c r="G1613" s="405"/>
      <c r="H1613" s="405"/>
    </row>
    <row r="1614" spans="5:8">
      <c r="E1614" s="405"/>
      <c r="F1614" s="405"/>
      <c r="G1614" s="405"/>
      <c r="H1614" s="405"/>
    </row>
    <row r="1615" spans="5:8">
      <c r="E1615" s="405"/>
      <c r="F1615" s="405"/>
      <c r="G1615" s="405"/>
      <c r="H1615" s="405"/>
    </row>
    <row r="1616" spans="5:8">
      <c r="E1616" s="405"/>
      <c r="F1616" s="405"/>
      <c r="G1616" s="405"/>
      <c r="H1616" s="405"/>
    </row>
    <row r="1617" spans="5:8">
      <c r="E1617" s="405"/>
      <c r="F1617" s="405"/>
      <c r="G1617" s="405"/>
      <c r="H1617" s="405"/>
    </row>
    <row r="1618" spans="5:8">
      <c r="E1618" s="405"/>
      <c r="F1618" s="405"/>
      <c r="G1618" s="405"/>
      <c r="H1618" s="405"/>
    </row>
    <row r="1619" spans="5:8">
      <c r="E1619" s="405"/>
      <c r="F1619" s="405"/>
      <c r="G1619" s="405"/>
      <c r="H1619" s="405"/>
    </row>
    <row r="1620" spans="5:8">
      <c r="E1620" s="405"/>
      <c r="F1620" s="405"/>
      <c r="G1620" s="405"/>
      <c r="H1620" s="405"/>
    </row>
    <row r="1621" spans="5:8">
      <c r="E1621" s="405"/>
      <c r="F1621" s="405"/>
      <c r="G1621" s="405"/>
      <c r="H1621" s="405"/>
    </row>
    <row r="1622" spans="5:8">
      <c r="E1622" s="405"/>
      <c r="F1622" s="405"/>
      <c r="G1622" s="405"/>
      <c r="H1622" s="405"/>
    </row>
    <row r="1623" spans="5:8">
      <c r="E1623" s="405"/>
      <c r="F1623" s="405"/>
      <c r="G1623" s="405"/>
      <c r="H1623" s="405"/>
    </row>
    <row r="1624" spans="5:8">
      <c r="E1624" s="405"/>
      <c r="F1624" s="405"/>
      <c r="G1624" s="405"/>
      <c r="H1624" s="405"/>
    </row>
    <row r="1625" spans="5:8">
      <c r="E1625" s="405"/>
      <c r="F1625" s="405"/>
      <c r="G1625" s="405"/>
      <c r="H1625" s="405"/>
    </row>
    <row r="1626" spans="5:8">
      <c r="E1626" s="405"/>
      <c r="F1626" s="405"/>
      <c r="G1626" s="405"/>
      <c r="H1626" s="405"/>
    </row>
    <row r="1627" spans="5:8">
      <c r="E1627" s="405"/>
      <c r="F1627" s="405"/>
      <c r="G1627" s="405"/>
      <c r="H1627" s="405"/>
    </row>
    <row r="1628" spans="5:8">
      <c r="E1628" s="405"/>
      <c r="F1628" s="405"/>
      <c r="G1628" s="405"/>
      <c r="H1628" s="405"/>
    </row>
    <row r="1629" spans="5:8">
      <c r="E1629" s="405"/>
      <c r="F1629" s="405"/>
      <c r="G1629" s="405"/>
      <c r="H1629" s="405"/>
    </row>
    <row r="1630" spans="5:8">
      <c r="E1630" s="405"/>
      <c r="F1630" s="405"/>
      <c r="G1630" s="405"/>
      <c r="H1630" s="405"/>
    </row>
    <row r="1631" spans="5:8">
      <c r="E1631" s="405"/>
      <c r="F1631" s="405"/>
      <c r="G1631" s="405"/>
      <c r="H1631" s="405"/>
    </row>
    <row r="1632" spans="5:8">
      <c r="E1632" s="405"/>
      <c r="F1632" s="405"/>
      <c r="G1632" s="405"/>
      <c r="H1632" s="405"/>
    </row>
    <row r="1633" spans="5:8">
      <c r="E1633" s="405"/>
      <c r="F1633" s="405"/>
      <c r="G1633" s="405"/>
      <c r="H1633" s="405"/>
    </row>
    <row r="1634" spans="5:8">
      <c r="E1634" s="405"/>
      <c r="F1634" s="405"/>
      <c r="G1634" s="405"/>
      <c r="H1634" s="405"/>
    </row>
    <row r="1635" spans="5:8">
      <c r="E1635" s="405"/>
      <c r="F1635" s="405"/>
      <c r="G1635" s="405"/>
      <c r="H1635" s="405"/>
    </row>
    <row r="1636" spans="5:8">
      <c r="E1636" s="405"/>
      <c r="F1636" s="405"/>
      <c r="G1636" s="405"/>
      <c r="H1636" s="405"/>
    </row>
    <row r="1637" spans="5:8">
      <c r="E1637" s="405"/>
      <c r="F1637" s="405"/>
      <c r="G1637" s="405"/>
      <c r="H1637" s="405"/>
    </row>
    <row r="1638" spans="5:8">
      <c r="E1638" s="405"/>
      <c r="F1638" s="405"/>
      <c r="G1638" s="405"/>
      <c r="H1638" s="405"/>
    </row>
    <row r="1639" spans="5:8">
      <c r="E1639" s="405"/>
      <c r="F1639" s="405"/>
      <c r="G1639" s="405"/>
      <c r="H1639" s="405"/>
    </row>
    <row r="1640" spans="5:8">
      <c r="E1640" s="405"/>
      <c r="F1640" s="405"/>
      <c r="G1640" s="405"/>
      <c r="H1640" s="405"/>
    </row>
    <row r="1641" spans="5:8">
      <c r="E1641" s="405"/>
      <c r="F1641" s="405"/>
      <c r="G1641" s="405"/>
      <c r="H1641" s="405"/>
    </row>
    <row r="1642" spans="5:8">
      <c r="E1642" s="405"/>
      <c r="F1642" s="405"/>
      <c r="G1642" s="405"/>
      <c r="H1642" s="405"/>
    </row>
    <row r="1643" spans="5:8">
      <c r="E1643" s="405"/>
      <c r="F1643" s="405"/>
      <c r="G1643" s="405"/>
      <c r="H1643" s="405"/>
    </row>
    <row r="1644" spans="5:8">
      <c r="E1644" s="405"/>
      <c r="F1644" s="405"/>
      <c r="G1644" s="405"/>
      <c r="H1644" s="405"/>
    </row>
    <row r="1645" spans="5:8">
      <c r="E1645" s="405"/>
      <c r="F1645" s="405"/>
      <c r="G1645" s="405"/>
      <c r="H1645" s="405"/>
    </row>
    <row r="1646" spans="5:8">
      <c r="E1646" s="405"/>
      <c r="F1646" s="405"/>
      <c r="G1646" s="405"/>
      <c r="H1646" s="405"/>
    </row>
    <row r="1647" spans="5:8">
      <c r="E1647" s="405"/>
      <c r="F1647" s="405"/>
      <c r="G1647" s="405"/>
      <c r="H1647" s="405"/>
    </row>
    <row r="1648" spans="5:8">
      <c r="E1648" s="405"/>
      <c r="F1648" s="405"/>
      <c r="G1648" s="405"/>
      <c r="H1648" s="405"/>
    </row>
    <row r="1649" spans="5:8">
      <c r="E1649" s="405"/>
      <c r="F1649" s="405"/>
      <c r="G1649" s="405"/>
      <c r="H1649" s="405"/>
    </row>
    <row r="1650" spans="5:8">
      <c r="E1650" s="405"/>
      <c r="F1650" s="405"/>
      <c r="G1650" s="405"/>
      <c r="H1650" s="405"/>
    </row>
    <row r="1651" spans="5:8">
      <c r="E1651" s="405"/>
      <c r="F1651" s="405"/>
      <c r="G1651" s="405"/>
      <c r="H1651" s="405"/>
    </row>
    <row r="1652" spans="5:8">
      <c r="E1652" s="405"/>
      <c r="F1652" s="405"/>
      <c r="G1652" s="405"/>
      <c r="H1652" s="405"/>
    </row>
    <row r="1653" spans="5:8">
      <c r="E1653" s="405"/>
      <c r="F1653" s="405"/>
      <c r="G1653" s="405"/>
      <c r="H1653" s="405"/>
    </row>
    <row r="1654" spans="5:8">
      <c r="E1654" s="405"/>
      <c r="F1654" s="405"/>
      <c r="G1654" s="405"/>
      <c r="H1654" s="405"/>
    </row>
    <row r="1655" spans="5:8">
      <c r="E1655" s="405"/>
      <c r="F1655" s="405"/>
      <c r="G1655" s="405"/>
      <c r="H1655" s="405"/>
    </row>
    <row r="1656" spans="5:8">
      <c r="E1656" s="405"/>
      <c r="F1656" s="405"/>
      <c r="G1656" s="405"/>
      <c r="H1656" s="405"/>
    </row>
    <row r="1657" spans="5:8">
      <c r="E1657" s="405"/>
      <c r="F1657" s="405"/>
      <c r="G1657" s="405"/>
      <c r="H1657" s="405"/>
    </row>
    <row r="1658" spans="5:8">
      <c r="E1658" s="405"/>
      <c r="F1658" s="405"/>
      <c r="G1658" s="405"/>
      <c r="H1658" s="405"/>
    </row>
    <row r="1659" spans="5:8">
      <c r="E1659" s="405"/>
      <c r="F1659" s="405"/>
      <c r="G1659" s="405"/>
      <c r="H1659" s="405"/>
    </row>
    <row r="1660" spans="5:8">
      <c r="E1660" s="405"/>
      <c r="F1660" s="405"/>
      <c r="G1660" s="405"/>
      <c r="H1660" s="405"/>
    </row>
    <row r="1661" spans="5:8">
      <c r="E1661" s="405"/>
      <c r="F1661" s="405"/>
      <c r="G1661" s="405"/>
      <c r="H1661" s="405"/>
    </row>
    <row r="1662" spans="5:8">
      <c r="E1662" s="405"/>
      <c r="F1662" s="405"/>
      <c r="G1662" s="405"/>
      <c r="H1662" s="405"/>
    </row>
    <row r="1663" spans="5:8">
      <c r="E1663" s="405"/>
      <c r="F1663" s="405"/>
      <c r="G1663" s="405"/>
      <c r="H1663" s="405"/>
    </row>
    <row r="1664" spans="5:8">
      <c r="E1664" s="405"/>
      <c r="F1664" s="405"/>
      <c r="G1664" s="405"/>
      <c r="H1664" s="405"/>
    </row>
    <row r="1665" spans="5:8">
      <c r="E1665" s="405"/>
      <c r="F1665" s="405"/>
      <c r="G1665" s="405"/>
      <c r="H1665" s="405"/>
    </row>
    <row r="1666" spans="5:8">
      <c r="E1666" s="405"/>
      <c r="F1666" s="405"/>
      <c r="G1666" s="405"/>
      <c r="H1666" s="405"/>
    </row>
    <row r="1667" spans="5:8">
      <c r="E1667" s="405"/>
      <c r="F1667" s="405"/>
      <c r="G1667" s="405"/>
      <c r="H1667" s="405"/>
    </row>
    <row r="1668" spans="5:8">
      <c r="E1668" s="405"/>
      <c r="F1668" s="405"/>
      <c r="G1668" s="405"/>
      <c r="H1668" s="405"/>
    </row>
    <row r="1669" spans="5:8">
      <c r="E1669" s="405"/>
      <c r="F1669" s="405"/>
      <c r="G1669" s="405"/>
      <c r="H1669" s="405"/>
    </row>
    <row r="1670" spans="5:8">
      <c r="E1670" s="405"/>
      <c r="F1670" s="405"/>
      <c r="G1670" s="405"/>
      <c r="H1670" s="405"/>
    </row>
    <row r="1671" spans="5:8">
      <c r="E1671" s="405"/>
      <c r="F1671" s="405"/>
      <c r="G1671" s="405"/>
      <c r="H1671" s="405"/>
    </row>
    <row r="1672" spans="5:8">
      <c r="E1672" s="405"/>
      <c r="F1672" s="405"/>
      <c r="G1672" s="405"/>
      <c r="H1672" s="405"/>
    </row>
    <row r="1673" spans="5:8">
      <c r="E1673" s="405"/>
      <c r="F1673" s="405"/>
      <c r="G1673" s="405"/>
      <c r="H1673" s="405"/>
    </row>
    <row r="1674" spans="5:8">
      <c r="E1674" s="405"/>
      <c r="F1674" s="405"/>
      <c r="G1674" s="405"/>
      <c r="H1674" s="405"/>
    </row>
    <row r="1675" spans="5:8">
      <c r="E1675" s="405"/>
      <c r="F1675" s="405"/>
      <c r="G1675" s="405"/>
      <c r="H1675" s="405"/>
    </row>
    <row r="1676" spans="5:8">
      <c r="E1676" s="405"/>
      <c r="F1676" s="405"/>
      <c r="G1676" s="405"/>
      <c r="H1676" s="405"/>
    </row>
    <row r="1677" spans="5:8">
      <c r="E1677" s="405"/>
      <c r="F1677" s="405"/>
      <c r="G1677" s="405"/>
      <c r="H1677" s="405"/>
    </row>
    <row r="1678" spans="5:8">
      <c r="E1678" s="405"/>
      <c r="F1678" s="405"/>
      <c r="G1678" s="405"/>
      <c r="H1678" s="405"/>
    </row>
    <row r="1679" spans="5:8">
      <c r="E1679" s="405"/>
      <c r="F1679" s="405"/>
      <c r="G1679" s="405"/>
      <c r="H1679" s="405"/>
    </row>
    <row r="1680" spans="5:8">
      <c r="E1680" s="405"/>
      <c r="F1680" s="405"/>
      <c r="G1680" s="405"/>
      <c r="H1680" s="405"/>
    </row>
    <row r="1681" spans="5:8">
      <c r="E1681" s="405"/>
      <c r="F1681" s="405"/>
      <c r="G1681" s="405"/>
      <c r="H1681" s="405"/>
    </row>
    <row r="1682" spans="5:8">
      <c r="E1682" s="405"/>
      <c r="F1682" s="405"/>
      <c r="G1682" s="405"/>
      <c r="H1682" s="405"/>
    </row>
    <row r="1683" spans="5:8">
      <c r="E1683" s="405"/>
      <c r="F1683" s="405"/>
      <c r="G1683" s="405"/>
      <c r="H1683" s="405"/>
    </row>
    <row r="1684" spans="5:8">
      <c r="E1684" s="405"/>
      <c r="F1684" s="405"/>
      <c r="G1684" s="405"/>
      <c r="H1684" s="405"/>
    </row>
    <row r="1685" spans="5:8">
      <c r="E1685" s="405"/>
      <c r="F1685" s="405"/>
      <c r="G1685" s="405"/>
      <c r="H1685" s="405"/>
    </row>
    <row r="1686" spans="5:8">
      <c r="E1686" s="405"/>
      <c r="F1686" s="405"/>
      <c r="G1686" s="405"/>
      <c r="H1686" s="405"/>
    </row>
    <row r="1687" spans="5:8">
      <c r="E1687" s="405"/>
      <c r="F1687" s="405"/>
      <c r="G1687" s="405"/>
      <c r="H1687" s="405"/>
    </row>
    <row r="1688" spans="5:8">
      <c r="E1688" s="405"/>
      <c r="F1688" s="405"/>
      <c r="G1688" s="405"/>
      <c r="H1688" s="405"/>
    </row>
    <row r="1689" spans="5:8">
      <c r="E1689" s="405"/>
      <c r="F1689" s="405"/>
      <c r="G1689" s="405"/>
      <c r="H1689" s="405"/>
    </row>
    <row r="1690" spans="5:8">
      <c r="E1690" s="405"/>
      <c r="F1690" s="405"/>
      <c r="G1690" s="405"/>
      <c r="H1690" s="405"/>
    </row>
    <row r="1691" spans="5:8">
      <c r="E1691" s="405"/>
      <c r="F1691" s="405"/>
      <c r="G1691" s="405"/>
      <c r="H1691" s="405"/>
    </row>
    <row r="1692" spans="5:8">
      <c r="E1692" s="405"/>
      <c r="F1692" s="405"/>
      <c r="G1692" s="405"/>
      <c r="H1692" s="405"/>
    </row>
    <row r="1693" spans="5:8">
      <c r="E1693" s="405"/>
      <c r="F1693" s="405"/>
      <c r="G1693" s="405"/>
      <c r="H1693" s="405"/>
    </row>
    <row r="1694" spans="5:8">
      <c r="E1694" s="405"/>
      <c r="F1694" s="405"/>
      <c r="G1694" s="405"/>
      <c r="H1694" s="405"/>
    </row>
    <row r="1695" spans="5:8">
      <c r="E1695" s="405"/>
      <c r="F1695" s="405"/>
      <c r="G1695" s="405"/>
      <c r="H1695" s="405"/>
    </row>
    <row r="1696" spans="5:8">
      <c r="E1696" s="405"/>
      <c r="F1696" s="405"/>
      <c r="G1696" s="405"/>
      <c r="H1696" s="405"/>
    </row>
    <row r="1697" spans="5:8">
      <c r="E1697" s="405"/>
      <c r="F1697" s="405"/>
      <c r="G1697" s="405"/>
      <c r="H1697" s="405"/>
    </row>
    <row r="1698" spans="5:8">
      <c r="E1698" s="405"/>
      <c r="F1698" s="405"/>
      <c r="G1698" s="405"/>
      <c r="H1698" s="405"/>
    </row>
    <row r="1699" spans="5:8">
      <c r="E1699" s="405"/>
      <c r="F1699" s="405"/>
      <c r="G1699" s="405"/>
      <c r="H1699" s="405"/>
    </row>
    <row r="1700" spans="5:8">
      <c r="E1700" s="405"/>
      <c r="F1700" s="405"/>
      <c r="G1700" s="405"/>
      <c r="H1700" s="405"/>
    </row>
    <row r="1701" spans="5:8">
      <c r="E1701" s="405"/>
      <c r="F1701" s="405"/>
      <c r="G1701" s="405"/>
      <c r="H1701" s="405"/>
    </row>
    <row r="1702" spans="5:8">
      <c r="E1702" s="405"/>
      <c r="F1702" s="405"/>
      <c r="G1702" s="405"/>
      <c r="H1702" s="405"/>
    </row>
    <row r="1703" spans="5:8">
      <c r="E1703" s="405"/>
      <c r="F1703" s="405"/>
      <c r="G1703" s="405"/>
      <c r="H1703" s="405"/>
    </row>
    <row r="1704" spans="5:8">
      <c r="E1704" s="405"/>
      <c r="F1704" s="405"/>
      <c r="G1704" s="405"/>
      <c r="H1704" s="405"/>
    </row>
    <row r="1705" spans="5:8">
      <c r="E1705" s="405"/>
      <c r="F1705" s="405"/>
      <c r="G1705" s="405"/>
      <c r="H1705" s="405"/>
    </row>
    <row r="1706" spans="5:8">
      <c r="E1706" s="405"/>
      <c r="F1706" s="405"/>
      <c r="G1706" s="405"/>
      <c r="H1706" s="405"/>
    </row>
    <row r="1707" spans="5:8">
      <c r="E1707" s="405"/>
      <c r="F1707" s="405"/>
      <c r="G1707" s="405"/>
      <c r="H1707" s="405"/>
    </row>
    <row r="1708" spans="5:8">
      <c r="E1708" s="405"/>
      <c r="F1708" s="405"/>
      <c r="G1708" s="405"/>
      <c r="H1708" s="405"/>
    </row>
    <row r="1709" spans="5:8">
      <c r="E1709" s="405"/>
      <c r="F1709" s="405"/>
      <c r="G1709" s="405"/>
      <c r="H1709" s="405"/>
    </row>
    <row r="1710" spans="5:8">
      <c r="E1710" s="405"/>
      <c r="F1710" s="405"/>
      <c r="G1710" s="405"/>
      <c r="H1710" s="405"/>
    </row>
    <row r="1711" spans="5:8">
      <c r="E1711" s="405"/>
      <c r="F1711" s="405"/>
      <c r="G1711" s="405"/>
      <c r="H1711" s="405"/>
    </row>
    <row r="1712" spans="5:8">
      <c r="E1712" s="405"/>
      <c r="F1712" s="405"/>
      <c r="G1712" s="405"/>
      <c r="H1712" s="405"/>
    </row>
    <row r="1713" spans="5:8">
      <c r="E1713" s="405"/>
      <c r="F1713" s="405"/>
      <c r="G1713" s="405"/>
      <c r="H1713" s="405"/>
    </row>
  </sheetData>
  <mergeCells count="11">
    <mergeCell ref="B14:I14"/>
    <mergeCell ref="B15:I15"/>
    <mergeCell ref="H98:I98"/>
    <mergeCell ref="H99:I99"/>
    <mergeCell ref="H100:I100"/>
    <mergeCell ref="A1:I1"/>
    <mergeCell ref="A2:I2"/>
    <mergeCell ref="A3:I3"/>
    <mergeCell ref="A4:I4"/>
    <mergeCell ref="C10:E10"/>
    <mergeCell ref="B13:I13"/>
  </mergeCells>
  <pageMargins left="0.69" right="0.32" top="0.87" bottom="0.69" header="0.47" footer="0.28000000000000003"/>
  <pageSetup paperSize="9" scale="75" orientation="portrait" horizontalDpi="4294967292" verticalDpi="300" r:id="rId1"/>
  <headerFooter alignWithMargins="0">
    <oddHeader>&amp;L&amp;"Arial,obyčejné"E.L.-projekt&amp;C&amp;"Arial,tučné"&amp;14&amp;A&amp;R&amp;"Arial,obyčejné"&amp;9projektová dokumentace</oddHeader>
    <oddFooter>&amp;L&amp;"Arial,obyčejné"&amp;F&amp;R&amp;"Arial,obyčejné"strana 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</xdr:col>
                <xdr:colOff>1590675</xdr:colOff>
                <xdr:row>0</xdr:row>
                <xdr:rowOff>0</xdr:rowOff>
              </to>
            </anchor>
          </objectPr>
        </oleObject>
      </mc:Choice>
      <mc:Fallback>
        <oleObject progId="Word.Picture.8" shapeId="1126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BE0B-F39B-44C3-AAEA-8BB9C5AB7D1A}">
  <dimension ref="A1:P1721"/>
  <sheetViews>
    <sheetView view="pageBreakPreview" topLeftCell="A7" zoomScaleNormal="100" workbookViewId="0">
      <selection activeCell="F31" sqref="F31"/>
    </sheetView>
  </sheetViews>
  <sheetFormatPr defaultRowHeight="12.75"/>
  <cols>
    <col min="1" max="1" width="2.83203125" style="403" customWidth="1"/>
    <col min="2" max="2" width="52.5" style="353" customWidth="1"/>
    <col min="3" max="3" width="6.1640625" style="403" customWidth="1"/>
    <col min="4" max="4" width="5.5" style="404" customWidth="1"/>
    <col min="5" max="5" width="12.5" style="354" customWidth="1"/>
    <col min="6" max="6" width="13.33203125" style="354" customWidth="1"/>
    <col min="7" max="8" width="12.5" style="354" customWidth="1"/>
    <col min="9" max="9" width="20.6640625" style="354" customWidth="1"/>
    <col min="10" max="10" width="11.33203125" style="345" customWidth="1"/>
    <col min="11" max="11" width="14.83203125" style="414" customWidth="1"/>
    <col min="12" max="12" width="12.83203125" style="353" customWidth="1"/>
    <col min="13" max="13" width="15.1640625" style="403" customWidth="1"/>
    <col min="14" max="14" width="9.33203125" style="353"/>
    <col min="15" max="15" width="9.33203125" style="353" customWidth="1"/>
    <col min="16" max="16" width="9" style="403" customWidth="1"/>
    <col min="17" max="256" width="9.33203125" style="353"/>
    <col min="257" max="257" width="2.83203125" style="353" customWidth="1"/>
    <col min="258" max="258" width="52.5" style="353" customWidth="1"/>
    <col min="259" max="259" width="6.1640625" style="353" customWidth="1"/>
    <col min="260" max="260" width="5.5" style="353" customWidth="1"/>
    <col min="261" max="261" width="12.5" style="353" customWidth="1"/>
    <col min="262" max="262" width="13.33203125" style="353" customWidth="1"/>
    <col min="263" max="264" width="12.5" style="353" customWidth="1"/>
    <col min="265" max="265" width="20.6640625" style="353" customWidth="1"/>
    <col min="266" max="266" width="11.33203125" style="353" customWidth="1"/>
    <col min="267" max="267" width="14.83203125" style="353" customWidth="1"/>
    <col min="268" max="268" width="12.83203125" style="353" customWidth="1"/>
    <col min="269" max="269" width="15.1640625" style="353" customWidth="1"/>
    <col min="270" max="271" width="9.33203125" style="353"/>
    <col min="272" max="272" width="9" style="353" customWidth="1"/>
    <col min="273" max="512" width="9.33203125" style="353"/>
    <col min="513" max="513" width="2.83203125" style="353" customWidth="1"/>
    <col min="514" max="514" width="52.5" style="353" customWidth="1"/>
    <col min="515" max="515" width="6.1640625" style="353" customWidth="1"/>
    <col min="516" max="516" width="5.5" style="353" customWidth="1"/>
    <col min="517" max="517" width="12.5" style="353" customWidth="1"/>
    <col min="518" max="518" width="13.33203125" style="353" customWidth="1"/>
    <col min="519" max="520" width="12.5" style="353" customWidth="1"/>
    <col min="521" max="521" width="20.6640625" style="353" customWidth="1"/>
    <col min="522" max="522" width="11.33203125" style="353" customWidth="1"/>
    <col min="523" max="523" width="14.83203125" style="353" customWidth="1"/>
    <col min="524" max="524" width="12.83203125" style="353" customWidth="1"/>
    <col min="525" max="525" width="15.1640625" style="353" customWidth="1"/>
    <col min="526" max="527" width="9.33203125" style="353"/>
    <col min="528" max="528" width="9" style="353" customWidth="1"/>
    <col min="529" max="768" width="9.33203125" style="353"/>
    <col min="769" max="769" width="2.83203125" style="353" customWidth="1"/>
    <col min="770" max="770" width="52.5" style="353" customWidth="1"/>
    <col min="771" max="771" width="6.1640625" style="353" customWidth="1"/>
    <col min="772" max="772" width="5.5" style="353" customWidth="1"/>
    <col min="773" max="773" width="12.5" style="353" customWidth="1"/>
    <col min="774" max="774" width="13.33203125" style="353" customWidth="1"/>
    <col min="775" max="776" width="12.5" style="353" customWidth="1"/>
    <col min="777" max="777" width="20.6640625" style="353" customWidth="1"/>
    <col min="778" max="778" width="11.33203125" style="353" customWidth="1"/>
    <col min="779" max="779" width="14.83203125" style="353" customWidth="1"/>
    <col min="780" max="780" width="12.83203125" style="353" customWidth="1"/>
    <col min="781" max="781" width="15.1640625" style="353" customWidth="1"/>
    <col min="782" max="783" width="9.33203125" style="353"/>
    <col min="784" max="784" width="9" style="353" customWidth="1"/>
    <col min="785" max="1024" width="9.33203125" style="353"/>
    <col min="1025" max="1025" width="2.83203125" style="353" customWidth="1"/>
    <col min="1026" max="1026" width="52.5" style="353" customWidth="1"/>
    <col min="1027" max="1027" width="6.1640625" style="353" customWidth="1"/>
    <col min="1028" max="1028" width="5.5" style="353" customWidth="1"/>
    <col min="1029" max="1029" width="12.5" style="353" customWidth="1"/>
    <col min="1030" max="1030" width="13.33203125" style="353" customWidth="1"/>
    <col min="1031" max="1032" width="12.5" style="353" customWidth="1"/>
    <col min="1033" max="1033" width="20.6640625" style="353" customWidth="1"/>
    <col min="1034" max="1034" width="11.33203125" style="353" customWidth="1"/>
    <col min="1035" max="1035" width="14.83203125" style="353" customWidth="1"/>
    <col min="1036" max="1036" width="12.83203125" style="353" customWidth="1"/>
    <col min="1037" max="1037" width="15.1640625" style="353" customWidth="1"/>
    <col min="1038" max="1039" width="9.33203125" style="353"/>
    <col min="1040" max="1040" width="9" style="353" customWidth="1"/>
    <col min="1041" max="1280" width="9.33203125" style="353"/>
    <col min="1281" max="1281" width="2.83203125" style="353" customWidth="1"/>
    <col min="1282" max="1282" width="52.5" style="353" customWidth="1"/>
    <col min="1283" max="1283" width="6.1640625" style="353" customWidth="1"/>
    <col min="1284" max="1284" width="5.5" style="353" customWidth="1"/>
    <col min="1285" max="1285" width="12.5" style="353" customWidth="1"/>
    <col min="1286" max="1286" width="13.33203125" style="353" customWidth="1"/>
    <col min="1287" max="1288" width="12.5" style="353" customWidth="1"/>
    <col min="1289" max="1289" width="20.6640625" style="353" customWidth="1"/>
    <col min="1290" max="1290" width="11.33203125" style="353" customWidth="1"/>
    <col min="1291" max="1291" width="14.83203125" style="353" customWidth="1"/>
    <col min="1292" max="1292" width="12.83203125" style="353" customWidth="1"/>
    <col min="1293" max="1293" width="15.1640625" style="353" customWidth="1"/>
    <col min="1294" max="1295" width="9.33203125" style="353"/>
    <col min="1296" max="1296" width="9" style="353" customWidth="1"/>
    <col min="1297" max="1536" width="9.33203125" style="353"/>
    <col min="1537" max="1537" width="2.83203125" style="353" customWidth="1"/>
    <col min="1538" max="1538" width="52.5" style="353" customWidth="1"/>
    <col min="1539" max="1539" width="6.1640625" style="353" customWidth="1"/>
    <col min="1540" max="1540" width="5.5" style="353" customWidth="1"/>
    <col min="1541" max="1541" width="12.5" style="353" customWidth="1"/>
    <col min="1542" max="1542" width="13.33203125" style="353" customWidth="1"/>
    <col min="1543" max="1544" width="12.5" style="353" customWidth="1"/>
    <col min="1545" max="1545" width="20.6640625" style="353" customWidth="1"/>
    <col min="1546" max="1546" width="11.33203125" style="353" customWidth="1"/>
    <col min="1547" max="1547" width="14.83203125" style="353" customWidth="1"/>
    <col min="1548" max="1548" width="12.83203125" style="353" customWidth="1"/>
    <col min="1549" max="1549" width="15.1640625" style="353" customWidth="1"/>
    <col min="1550" max="1551" width="9.33203125" style="353"/>
    <col min="1552" max="1552" width="9" style="353" customWidth="1"/>
    <col min="1553" max="1792" width="9.33203125" style="353"/>
    <col min="1793" max="1793" width="2.83203125" style="353" customWidth="1"/>
    <col min="1794" max="1794" width="52.5" style="353" customWidth="1"/>
    <col min="1795" max="1795" width="6.1640625" style="353" customWidth="1"/>
    <col min="1796" max="1796" width="5.5" style="353" customWidth="1"/>
    <col min="1797" max="1797" width="12.5" style="353" customWidth="1"/>
    <col min="1798" max="1798" width="13.33203125" style="353" customWidth="1"/>
    <col min="1799" max="1800" width="12.5" style="353" customWidth="1"/>
    <col min="1801" max="1801" width="20.6640625" style="353" customWidth="1"/>
    <col min="1802" max="1802" width="11.33203125" style="353" customWidth="1"/>
    <col min="1803" max="1803" width="14.83203125" style="353" customWidth="1"/>
    <col min="1804" max="1804" width="12.83203125" style="353" customWidth="1"/>
    <col min="1805" max="1805" width="15.1640625" style="353" customWidth="1"/>
    <col min="1806" max="1807" width="9.33203125" style="353"/>
    <col min="1808" max="1808" width="9" style="353" customWidth="1"/>
    <col min="1809" max="2048" width="9.33203125" style="353"/>
    <col min="2049" max="2049" width="2.83203125" style="353" customWidth="1"/>
    <col min="2050" max="2050" width="52.5" style="353" customWidth="1"/>
    <col min="2051" max="2051" width="6.1640625" style="353" customWidth="1"/>
    <col min="2052" max="2052" width="5.5" style="353" customWidth="1"/>
    <col min="2053" max="2053" width="12.5" style="353" customWidth="1"/>
    <col min="2054" max="2054" width="13.33203125" style="353" customWidth="1"/>
    <col min="2055" max="2056" width="12.5" style="353" customWidth="1"/>
    <col min="2057" max="2057" width="20.6640625" style="353" customWidth="1"/>
    <col min="2058" max="2058" width="11.33203125" style="353" customWidth="1"/>
    <col min="2059" max="2059" width="14.83203125" style="353" customWidth="1"/>
    <col min="2060" max="2060" width="12.83203125" style="353" customWidth="1"/>
    <col min="2061" max="2061" width="15.1640625" style="353" customWidth="1"/>
    <col min="2062" max="2063" width="9.33203125" style="353"/>
    <col min="2064" max="2064" width="9" style="353" customWidth="1"/>
    <col min="2065" max="2304" width="9.33203125" style="353"/>
    <col min="2305" max="2305" width="2.83203125" style="353" customWidth="1"/>
    <col min="2306" max="2306" width="52.5" style="353" customWidth="1"/>
    <col min="2307" max="2307" width="6.1640625" style="353" customWidth="1"/>
    <col min="2308" max="2308" width="5.5" style="353" customWidth="1"/>
    <col min="2309" max="2309" width="12.5" style="353" customWidth="1"/>
    <col min="2310" max="2310" width="13.33203125" style="353" customWidth="1"/>
    <col min="2311" max="2312" width="12.5" style="353" customWidth="1"/>
    <col min="2313" max="2313" width="20.6640625" style="353" customWidth="1"/>
    <col min="2314" max="2314" width="11.33203125" style="353" customWidth="1"/>
    <col min="2315" max="2315" width="14.83203125" style="353" customWidth="1"/>
    <col min="2316" max="2316" width="12.83203125" style="353" customWidth="1"/>
    <col min="2317" max="2317" width="15.1640625" style="353" customWidth="1"/>
    <col min="2318" max="2319" width="9.33203125" style="353"/>
    <col min="2320" max="2320" width="9" style="353" customWidth="1"/>
    <col min="2321" max="2560" width="9.33203125" style="353"/>
    <col min="2561" max="2561" width="2.83203125" style="353" customWidth="1"/>
    <col min="2562" max="2562" width="52.5" style="353" customWidth="1"/>
    <col min="2563" max="2563" width="6.1640625" style="353" customWidth="1"/>
    <col min="2564" max="2564" width="5.5" style="353" customWidth="1"/>
    <col min="2565" max="2565" width="12.5" style="353" customWidth="1"/>
    <col min="2566" max="2566" width="13.33203125" style="353" customWidth="1"/>
    <col min="2567" max="2568" width="12.5" style="353" customWidth="1"/>
    <col min="2569" max="2569" width="20.6640625" style="353" customWidth="1"/>
    <col min="2570" max="2570" width="11.33203125" style="353" customWidth="1"/>
    <col min="2571" max="2571" width="14.83203125" style="353" customWidth="1"/>
    <col min="2572" max="2572" width="12.83203125" style="353" customWidth="1"/>
    <col min="2573" max="2573" width="15.1640625" style="353" customWidth="1"/>
    <col min="2574" max="2575" width="9.33203125" style="353"/>
    <col min="2576" max="2576" width="9" style="353" customWidth="1"/>
    <col min="2577" max="2816" width="9.33203125" style="353"/>
    <col min="2817" max="2817" width="2.83203125" style="353" customWidth="1"/>
    <col min="2818" max="2818" width="52.5" style="353" customWidth="1"/>
    <col min="2819" max="2819" width="6.1640625" style="353" customWidth="1"/>
    <col min="2820" max="2820" width="5.5" style="353" customWidth="1"/>
    <col min="2821" max="2821" width="12.5" style="353" customWidth="1"/>
    <col min="2822" max="2822" width="13.33203125" style="353" customWidth="1"/>
    <col min="2823" max="2824" width="12.5" style="353" customWidth="1"/>
    <col min="2825" max="2825" width="20.6640625" style="353" customWidth="1"/>
    <col min="2826" max="2826" width="11.33203125" style="353" customWidth="1"/>
    <col min="2827" max="2827" width="14.83203125" style="353" customWidth="1"/>
    <col min="2828" max="2828" width="12.83203125" style="353" customWidth="1"/>
    <col min="2829" max="2829" width="15.1640625" style="353" customWidth="1"/>
    <col min="2830" max="2831" width="9.33203125" style="353"/>
    <col min="2832" max="2832" width="9" style="353" customWidth="1"/>
    <col min="2833" max="3072" width="9.33203125" style="353"/>
    <col min="3073" max="3073" width="2.83203125" style="353" customWidth="1"/>
    <col min="3074" max="3074" width="52.5" style="353" customWidth="1"/>
    <col min="3075" max="3075" width="6.1640625" style="353" customWidth="1"/>
    <col min="3076" max="3076" width="5.5" style="353" customWidth="1"/>
    <col min="3077" max="3077" width="12.5" style="353" customWidth="1"/>
    <col min="3078" max="3078" width="13.33203125" style="353" customWidth="1"/>
    <col min="3079" max="3080" width="12.5" style="353" customWidth="1"/>
    <col min="3081" max="3081" width="20.6640625" style="353" customWidth="1"/>
    <col min="3082" max="3082" width="11.33203125" style="353" customWidth="1"/>
    <col min="3083" max="3083" width="14.83203125" style="353" customWidth="1"/>
    <col min="3084" max="3084" width="12.83203125" style="353" customWidth="1"/>
    <col min="3085" max="3085" width="15.1640625" style="353" customWidth="1"/>
    <col min="3086" max="3087" width="9.33203125" style="353"/>
    <col min="3088" max="3088" width="9" style="353" customWidth="1"/>
    <col min="3089" max="3328" width="9.33203125" style="353"/>
    <col min="3329" max="3329" width="2.83203125" style="353" customWidth="1"/>
    <col min="3330" max="3330" width="52.5" style="353" customWidth="1"/>
    <col min="3331" max="3331" width="6.1640625" style="353" customWidth="1"/>
    <col min="3332" max="3332" width="5.5" style="353" customWidth="1"/>
    <col min="3333" max="3333" width="12.5" style="353" customWidth="1"/>
    <col min="3334" max="3334" width="13.33203125" style="353" customWidth="1"/>
    <col min="3335" max="3336" width="12.5" style="353" customWidth="1"/>
    <col min="3337" max="3337" width="20.6640625" style="353" customWidth="1"/>
    <col min="3338" max="3338" width="11.33203125" style="353" customWidth="1"/>
    <col min="3339" max="3339" width="14.83203125" style="353" customWidth="1"/>
    <col min="3340" max="3340" width="12.83203125" style="353" customWidth="1"/>
    <col min="3341" max="3341" width="15.1640625" style="353" customWidth="1"/>
    <col min="3342" max="3343" width="9.33203125" style="353"/>
    <col min="3344" max="3344" width="9" style="353" customWidth="1"/>
    <col min="3345" max="3584" width="9.33203125" style="353"/>
    <col min="3585" max="3585" width="2.83203125" style="353" customWidth="1"/>
    <col min="3586" max="3586" width="52.5" style="353" customWidth="1"/>
    <col min="3587" max="3587" width="6.1640625" style="353" customWidth="1"/>
    <col min="3588" max="3588" width="5.5" style="353" customWidth="1"/>
    <col min="3589" max="3589" width="12.5" style="353" customWidth="1"/>
    <col min="3590" max="3590" width="13.33203125" style="353" customWidth="1"/>
    <col min="3591" max="3592" width="12.5" style="353" customWidth="1"/>
    <col min="3593" max="3593" width="20.6640625" style="353" customWidth="1"/>
    <col min="3594" max="3594" width="11.33203125" style="353" customWidth="1"/>
    <col min="3595" max="3595" width="14.83203125" style="353" customWidth="1"/>
    <col min="3596" max="3596" width="12.83203125" style="353" customWidth="1"/>
    <col min="3597" max="3597" width="15.1640625" style="353" customWidth="1"/>
    <col min="3598" max="3599" width="9.33203125" style="353"/>
    <col min="3600" max="3600" width="9" style="353" customWidth="1"/>
    <col min="3601" max="3840" width="9.33203125" style="353"/>
    <col min="3841" max="3841" width="2.83203125" style="353" customWidth="1"/>
    <col min="3842" max="3842" width="52.5" style="353" customWidth="1"/>
    <col min="3843" max="3843" width="6.1640625" style="353" customWidth="1"/>
    <col min="3844" max="3844" width="5.5" style="353" customWidth="1"/>
    <col min="3845" max="3845" width="12.5" style="353" customWidth="1"/>
    <col min="3846" max="3846" width="13.33203125" style="353" customWidth="1"/>
    <col min="3847" max="3848" width="12.5" style="353" customWidth="1"/>
    <col min="3849" max="3849" width="20.6640625" style="353" customWidth="1"/>
    <col min="3850" max="3850" width="11.33203125" style="353" customWidth="1"/>
    <col min="3851" max="3851" width="14.83203125" style="353" customWidth="1"/>
    <col min="3852" max="3852" width="12.83203125" style="353" customWidth="1"/>
    <col min="3853" max="3853" width="15.1640625" style="353" customWidth="1"/>
    <col min="3854" max="3855" width="9.33203125" style="353"/>
    <col min="3856" max="3856" width="9" style="353" customWidth="1"/>
    <col min="3857" max="4096" width="9.33203125" style="353"/>
    <col min="4097" max="4097" width="2.83203125" style="353" customWidth="1"/>
    <col min="4098" max="4098" width="52.5" style="353" customWidth="1"/>
    <col min="4099" max="4099" width="6.1640625" style="353" customWidth="1"/>
    <col min="4100" max="4100" width="5.5" style="353" customWidth="1"/>
    <col min="4101" max="4101" width="12.5" style="353" customWidth="1"/>
    <col min="4102" max="4102" width="13.33203125" style="353" customWidth="1"/>
    <col min="4103" max="4104" width="12.5" style="353" customWidth="1"/>
    <col min="4105" max="4105" width="20.6640625" style="353" customWidth="1"/>
    <col min="4106" max="4106" width="11.33203125" style="353" customWidth="1"/>
    <col min="4107" max="4107" width="14.83203125" style="353" customWidth="1"/>
    <col min="4108" max="4108" width="12.83203125" style="353" customWidth="1"/>
    <col min="4109" max="4109" width="15.1640625" style="353" customWidth="1"/>
    <col min="4110" max="4111" width="9.33203125" style="353"/>
    <col min="4112" max="4112" width="9" style="353" customWidth="1"/>
    <col min="4113" max="4352" width="9.33203125" style="353"/>
    <col min="4353" max="4353" width="2.83203125" style="353" customWidth="1"/>
    <col min="4354" max="4354" width="52.5" style="353" customWidth="1"/>
    <col min="4355" max="4355" width="6.1640625" style="353" customWidth="1"/>
    <col min="4356" max="4356" width="5.5" style="353" customWidth="1"/>
    <col min="4357" max="4357" width="12.5" style="353" customWidth="1"/>
    <col min="4358" max="4358" width="13.33203125" style="353" customWidth="1"/>
    <col min="4359" max="4360" width="12.5" style="353" customWidth="1"/>
    <col min="4361" max="4361" width="20.6640625" style="353" customWidth="1"/>
    <col min="4362" max="4362" width="11.33203125" style="353" customWidth="1"/>
    <col min="4363" max="4363" width="14.83203125" style="353" customWidth="1"/>
    <col min="4364" max="4364" width="12.83203125" style="353" customWidth="1"/>
    <col min="4365" max="4365" width="15.1640625" style="353" customWidth="1"/>
    <col min="4366" max="4367" width="9.33203125" style="353"/>
    <col min="4368" max="4368" width="9" style="353" customWidth="1"/>
    <col min="4369" max="4608" width="9.33203125" style="353"/>
    <col min="4609" max="4609" width="2.83203125" style="353" customWidth="1"/>
    <col min="4610" max="4610" width="52.5" style="353" customWidth="1"/>
    <col min="4611" max="4611" width="6.1640625" style="353" customWidth="1"/>
    <col min="4612" max="4612" width="5.5" style="353" customWidth="1"/>
    <col min="4613" max="4613" width="12.5" style="353" customWidth="1"/>
    <col min="4614" max="4614" width="13.33203125" style="353" customWidth="1"/>
    <col min="4615" max="4616" width="12.5" style="353" customWidth="1"/>
    <col min="4617" max="4617" width="20.6640625" style="353" customWidth="1"/>
    <col min="4618" max="4618" width="11.33203125" style="353" customWidth="1"/>
    <col min="4619" max="4619" width="14.83203125" style="353" customWidth="1"/>
    <col min="4620" max="4620" width="12.83203125" style="353" customWidth="1"/>
    <col min="4621" max="4621" width="15.1640625" style="353" customWidth="1"/>
    <col min="4622" max="4623" width="9.33203125" style="353"/>
    <col min="4624" max="4624" width="9" style="353" customWidth="1"/>
    <col min="4625" max="4864" width="9.33203125" style="353"/>
    <col min="4865" max="4865" width="2.83203125" style="353" customWidth="1"/>
    <col min="4866" max="4866" width="52.5" style="353" customWidth="1"/>
    <col min="4867" max="4867" width="6.1640625" style="353" customWidth="1"/>
    <col min="4868" max="4868" width="5.5" style="353" customWidth="1"/>
    <col min="4869" max="4869" width="12.5" style="353" customWidth="1"/>
    <col min="4870" max="4870" width="13.33203125" style="353" customWidth="1"/>
    <col min="4871" max="4872" width="12.5" style="353" customWidth="1"/>
    <col min="4873" max="4873" width="20.6640625" style="353" customWidth="1"/>
    <col min="4874" max="4874" width="11.33203125" style="353" customWidth="1"/>
    <col min="4875" max="4875" width="14.83203125" style="353" customWidth="1"/>
    <col min="4876" max="4876" width="12.83203125" style="353" customWidth="1"/>
    <col min="4877" max="4877" width="15.1640625" style="353" customWidth="1"/>
    <col min="4878" max="4879" width="9.33203125" style="353"/>
    <col min="4880" max="4880" width="9" style="353" customWidth="1"/>
    <col min="4881" max="5120" width="9.33203125" style="353"/>
    <col min="5121" max="5121" width="2.83203125" style="353" customWidth="1"/>
    <col min="5122" max="5122" width="52.5" style="353" customWidth="1"/>
    <col min="5123" max="5123" width="6.1640625" style="353" customWidth="1"/>
    <col min="5124" max="5124" width="5.5" style="353" customWidth="1"/>
    <col min="5125" max="5125" width="12.5" style="353" customWidth="1"/>
    <col min="5126" max="5126" width="13.33203125" style="353" customWidth="1"/>
    <col min="5127" max="5128" width="12.5" style="353" customWidth="1"/>
    <col min="5129" max="5129" width="20.6640625" style="353" customWidth="1"/>
    <col min="5130" max="5130" width="11.33203125" style="353" customWidth="1"/>
    <col min="5131" max="5131" width="14.83203125" style="353" customWidth="1"/>
    <col min="5132" max="5132" width="12.83203125" style="353" customWidth="1"/>
    <col min="5133" max="5133" width="15.1640625" style="353" customWidth="1"/>
    <col min="5134" max="5135" width="9.33203125" style="353"/>
    <col min="5136" max="5136" width="9" style="353" customWidth="1"/>
    <col min="5137" max="5376" width="9.33203125" style="353"/>
    <col min="5377" max="5377" width="2.83203125" style="353" customWidth="1"/>
    <col min="5378" max="5378" width="52.5" style="353" customWidth="1"/>
    <col min="5379" max="5379" width="6.1640625" style="353" customWidth="1"/>
    <col min="5380" max="5380" width="5.5" style="353" customWidth="1"/>
    <col min="5381" max="5381" width="12.5" style="353" customWidth="1"/>
    <col min="5382" max="5382" width="13.33203125" style="353" customWidth="1"/>
    <col min="5383" max="5384" width="12.5" style="353" customWidth="1"/>
    <col min="5385" max="5385" width="20.6640625" style="353" customWidth="1"/>
    <col min="5386" max="5386" width="11.33203125" style="353" customWidth="1"/>
    <col min="5387" max="5387" width="14.83203125" style="353" customWidth="1"/>
    <col min="5388" max="5388" width="12.83203125" style="353" customWidth="1"/>
    <col min="5389" max="5389" width="15.1640625" style="353" customWidth="1"/>
    <col min="5390" max="5391" width="9.33203125" style="353"/>
    <col min="5392" max="5392" width="9" style="353" customWidth="1"/>
    <col min="5393" max="5632" width="9.33203125" style="353"/>
    <col min="5633" max="5633" width="2.83203125" style="353" customWidth="1"/>
    <col min="5634" max="5634" width="52.5" style="353" customWidth="1"/>
    <col min="5635" max="5635" width="6.1640625" style="353" customWidth="1"/>
    <col min="5636" max="5636" width="5.5" style="353" customWidth="1"/>
    <col min="5637" max="5637" width="12.5" style="353" customWidth="1"/>
    <col min="5638" max="5638" width="13.33203125" style="353" customWidth="1"/>
    <col min="5639" max="5640" width="12.5" style="353" customWidth="1"/>
    <col min="5641" max="5641" width="20.6640625" style="353" customWidth="1"/>
    <col min="5642" max="5642" width="11.33203125" style="353" customWidth="1"/>
    <col min="5643" max="5643" width="14.83203125" style="353" customWidth="1"/>
    <col min="5644" max="5644" width="12.83203125" style="353" customWidth="1"/>
    <col min="5645" max="5645" width="15.1640625" style="353" customWidth="1"/>
    <col min="5646" max="5647" width="9.33203125" style="353"/>
    <col min="5648" max="5648" width="9" style="353" customWidth="1"/>
    <col min="5649" max="5888" width="9.33203125" style="353"/>
    <col min="5889" max="5889" width="2.83203125" style="353" customWidth="1"/>
    <col min="5890" max="5890" width="52.5" style="353" customWidth="1"/>
    <col min="5891" max="5891" width="6.1640625" style="353" customWidth="1"/>
    <col min="5892" max="5892" width="5.5" style="353" customWidth="1"/>
    <col min="5893" max="5893" width="12.5" style="353" customWidth="1"/>
    <col min="5894" max="5894" width="13.33203125" style="353" customWidth="1"/>
    <col min="5895" max="5896" width="12.5" style="353" customWidth="1"/>
    <col min="5897" max="5897" width="20.6640625" style="353" customWidth="1"/>
    <col min="5898" max="5898" width="11.33203125" style="353" customWidth="1"/>
    <col min="5899" max="5899" width="14.83203125" style="353" customWidth="1"/>
    <col min="5900" max="5900" width="12.83203125" style="353" customWidth="1"/>
    <col min="5901" max="5901" width="15.1640625" style="353" customWidth="1"/>
    <col min="5902" max="5903" width="9.33203125" style="353"/>
    <col min="5904" max="5904" width="9" style="353" customWidth="1"/>
    <col min="5905" max="6144" width="9.33203125" style="353"/>
    <col min="6145" max="6145" width="2.83203125" style="353" customWidth="1"/>
    <col min="6146" max="6146" width="52.5" style="353" customWidth="1"/>
    <col min="6147" max="6147" width="6.1640625" style="353" customWidth="1"/>
    <col min="6148" max="6148" width="5.5" style="353" customWidth="1"/>
    <col min="6149" max="6149" width="12.5" style="353" customWidth="1"/>
    <col min="6150" max="6150" width="13.33203125" style="353" customWidth="1"/>
    <col min="6151" max="6152" width="12.5" style="353" customWidth="1"/>
    <col min="6153" max="6153" width="20.6640625" style="353" customWidth="1"/>
    <col min="6154" max="6154" width="11.33203125" style="353" customWidth="1"/>
    <col min="6155" max="6155" width="14.83203125" style="353" customWidth="1"/>
    <col min="6156" max="6156" width="12.83203125" style="353" customWidth="1"/>
    <col min="6157" max="6157" width="15.1640625" style="353" customWidth="1"/>
    <col min="6158" max="6159" width="9.33203125" style="353"/>
    <col min="6160" max="6160" width="9" style="353" customWidth="1"/>
    <col min="6161" max="6400" width="9.33203125" style="353"/>
    <col min="6401" max="6401" width="2.83203125" style="353" customWidth="1"/>
    <col min="6402" max="6402" width="52.5" style="353" customWidth="1"/>
    <col min="6403" max="6403" width="6.1640625" style="353" customWidth="1"/>
    <col min="6404" max="6404" width="5.5" style="353" customWidth="1"/>
    <col min="6405" max="6405" width="12.5" style="353" customWidth="1"/>
    <col min="6406" max="6406" width="13.33203125" style="353" customWidth="1"/>
    <col min="6407" max="6408" width="12.5" style="353" customWidth="1"/>
    <col min="6409" max="6409" width="20.6640625" style="353" customWidth="1"/>
    <col min="6410" max="6410" width="11.33203125" style="353" customWidth="1"/>
    <col min="6411" max="6411" width="14.83203125" style="353" customWidth="1"/>
    <col min="6412" max="6412" width="12.83203125" style="353" customWidth="1"/>
    <col min="6413" max="6413" width="15.1640625" style="353" customWidth="1"/>
    <col min="6414" max="6415" width="9.33203125" style="353"/>
    <col min="6416" max="6416" width="9" style="353" customWidth="1"/>
    <col min="6417" max="6656" width="9.33203125" style="353"/>
    <col min="6657" max="6657" width="2.83203125" style="353" customWidth="1"/>
    <col min="6658" max="6658" width="52.5" style="353" customWidth="1"/>
    <col min="6659" max="6659" width="6.1640625" style="353" customWidth="1"/>
    <col min="6660" max="6660" width="5.5" style="353" customWidth="1"/>
    <col min="6661" max="6661" width="12.5" style="353" customWidth="1"/>
    <col min="6662" max="6662" width="13.33203125" style="353" customWidth="1"/>
    <col min="6663" max="6664" width="12.5" style="353" customWidth="1"/>
    <col min="6665" max="6665" width="20.6640625" style="353" customWidth="1"/>
    <col min="6666" max="6666" width="11.33203125" style="353" customWidth="1"/>
    <col min="6667" max="6667" width="14.83203125" style="353" customWidth="1"/>
    <col min="6668" max="6668" width="12.83203125" style="353" customWidth="1"/>
    <col min="6669" max="6669" width="15.1640625" style="353" customWidth="1"/>
    <col min="6670" max="6671" width="9.33203125" style="353"/>
    <col min="6672" max="6672" width="9" style="353" customWidth="1"/>
    <col min="6673" max="6912" width="9.33203125" style="353"/>
    <col min="6913" max="6913" width="2.83203125" style="353" customWidth="1"/>
    <col min="6914" max="6914" width="52.5" style="353" customWidth="1"/>
    <col min="6915" max="6915" width="6.1640625" style="353" customWidth="1"/>
    <col min="6916" max="6916" width="5.5" style="353" customWidth="1"/>
    <col min="6917" max="6917" width="12.5" style="353" customWidth="1"/>
    <col min="6918" max="6918" width="13.33203125" style="353" customWidth="1"/>
    <col min="6919" max="6920" width="12.5" style="353" customWidth="1"/>
    <col min="6921" max="6921" width="20.6640625" style="353" customWidth="1"/>
    <col min="6922" max="6922" width="11.33203125" style="353" customWidth="1"/>
    <col min="6923" max="6923" width="14.83203125" style="353" customWidth="1"/>
    <col min="6924" max="6924" width="12.83203125" style="353" customWidth="1"/>
    <col min="6925" max="6925" width="15.1640625" style="353" customWidth="1"/>
    <col min="6926" max="6927" width="9.33203125" style="353"/>
    <col min="6928" max="6928" width="9" style="353" customWidth="1"/>
    <col min="6929" max="7168" width="9.33203125" style="353"/>
    <col min="7169" max="7169" width="2.83203125" style="353" customWidth="1"/>
    <col min="7170" max="7170" width="52.5" style="353" customWidth="1"/>
    <col min="7171" max="7171" width="6.1640625" style="353" customWidth="1"/>
    <col min="7172" max="7172" width="5.5" style="353" customWidth="1"/>
    <col min="7173" max="7173" width="12.5" style="353" customWidth="1"/>
    <col min="7174" max="7174" width="13.33203125" style="353" customWidth="1"/>
    <col min="7175" max="7176" width="12.5" style="353" customWidth="1"/>
    <col min="7177" max="7177" width="20.6640625" style="353" customWidth="1"/>
    <col min="7178" max="7178" width="11.33203125" style="353" customWidth="1"/>
    <col min="7179" max="7179" width="14.83203125" style="353" customWidth="1"/>
    <col min="7180" max="7180" width="12.83203125" style="353" customWidth="1"/>
    <col min="7181" max="7181" width="15.1640625" style="353" customWidth="1"/>
    <col min="7182" max="7183" width="9.33203125" style="353"/>
    <col min="7184" max="7184" width="9" style="353" customWidth="1"/>
    <col min="7185" max="7424" width="9.33203125" style="353"/>
    <col min="7425" max="7425" width="2.83203125" style="353" customWidth="1"/>
    <col min="7426" max="7426" width="52.5" style="353" customWidth="1"/>
    <col min="7427" max="7427" width="6.1640625" style="353" customWidth="1"/>
    <col min="7428" max="7428" width="5.5" style="353" customWidth="1"/>
    <col min="7429" max="7429" width="12.5" style="353" customWidth="1"/>
    <col min="7430" max="7430" width="13.33203125" style="353" customWidth="1"/>
    <col min="7431" max="7432" width="12.5" style="353" customWidth="1"/>
    <col min="7433" max="7433" width="20.6640625" style="353" customWidth="1"/>
    <col min="7434" max="7434" width="11.33203125" style="353" customWidth="1"/>
    <col min="7435" max="7435" width="14.83203125" style="353" customWidth="1"/>
    <col min="7436" max="7436" width="12.83203125" style="353" customWidth="1"/>
    <col min="7437" max="7437" width="15.1640625" style="353" customWidth="1"/>
    <col min="7438" max="7439" width="9.33203125" style="353"/>
    <col min="7440" max="7440" width="9" style="353" customWidth="1"/>
    <col min="7441" max="7680" width="9.33203125" style="353"/>
    <col min="7681" max="7681" width="2.83203125" style="353" customWidth="1"/>
    <col min="7682" max="7682" width="52.5" style="353" customWidth="1"/>
    <col min="7683" max="7683" width="6.1640625" style="353" customWidth="1"/>
    <col min="7684" max="7684" width="5.5" style="353" customWidth="1"/>
    <col min="7685" max="7685" width="12.5" style="353" customWidth="1"/>
    <col min="7686" max="7686" width="13.33203125" style="353" customWidth="1"/>
    <col min="7687" max="7688" width="12.5" style="353" customWidth="1"/>
    <col min="7689" max="7689" width="20.6640625" style="353" customWidth="1"/>
    <col min="7690" max="7690" width="11.33203125" style="353" customWidth="1"/>
    <col min="7691" max="7691" width="14.83203125" style="353" customWidth="1"/>
    <col min="7692" max="7692" width="12.83203125" style="353" customWidth="1"/>
    <col min="7693" max="7693" width="15.1640625" style="353" customWidth="1"/>
    <col min="7694" max="7695" width="9.33203125" style="353"/>
    <col min="7696" max="7696" width="9" style="353" customWidth="1"/>
    <col min="7697" max="7936" width="9.33203125" style="353"/>
    <col min="7937" max="7937" width="2.83203125" style="353" customWidth="1"/>
    <col min="7938" max="7938" width="52.5" style="353" customWidth="1"/>
    <col min="7939" max="7939" width="6.1640625" style="353" customWidth="1"/>
    <col min="7940" max="7940" width="5.5" style="353" customWidth="1"/>
    <col min="7941" max="7941" width="12.5" style="353" customWidth="1"/>
    <col min="7942" max="7942" width="13.33203125" style="353" customWidth="1"/>
    <col min="7943" max="7944" width="12.5" style="353" customWidth="1"/>
    <col min="7945" max="7945" width="20.6640625" style="353" customWidth="1"/>
    <col min="7946" max="7946" width="11.33203125" style="353" customWidth="1"/>
    <col min="7947" max="7947" width="14.83203125" style="353" customWidth="1"/>
    <col min="7948" max="7948" width="12.83203125" style="353" customWidth="1"/>
    <col min="7949" max="7949" width="15.1640625" style="353" customWidth="1"/>
    <col min="7950" max="7951" width="9.33203125" style="353"/>
    <col min="7952" max="7952" width="9" style="353" customWidth="1"/>
    <col min="7953" max="8192" width="9.33203125" style="353"/>
    <col min="8193" max="8193" width="2.83203125" style="353" customWidth="1"/>
    <col min="8194" max="8194" width="52.5" style="353" customWidth="1"/>
    <col min="8195" max="8195" width="6.1640625" style="353" customWidth="1"/>
    <col min="8196" max="8196" width="5.5" style="353" customWidth="1"/>
    <col min="8197" max="8197" width="12.5" style="353" customWidth="1"/>
    <col min="8198" max="8198" width="13.33203125" style="353" customWidth="1"/>
    <col min="8199" max="8200" width="12.5" style="353" customWidth="1"/>
    <col min="8201" max="8201" width="20.6640625" style="353" customWidth="1"/>
    <col min="8202" max="8202" width="11.33203125" style="353" customWidth="1"/>
    <col min="8203" max="8203" width="14.83203125" style="353" customWidth="1"/>
    <col min="8204" max="8204" width="12.83203125" style="353" customWidth="1"/>
    <col min="8205" max="8205" width="15.1640625" style="353" customWidth="1"/>
    <col min="8206" max="8207" width="9.33203125" style="353"/>
    <col min="8208" max="8208" width="9" style="353" customWidth="1"/>
    <col min="8209" max="8448" width="9.33203125" style="353"/>
    <col min="8449" max="8449" width="2.83203125" style="353" customWidth="1"/>
    <col min="8450" max="8450" width="52.5" style="353" customWidth="1"/>
    <col min="8451" max="8451" width="6.1640625" style="353" customWidth="1"/>
    <col min="8452" max="8452" width="5.5" style="353" customWidth="1"/>
    <col min="8453" max="8453" width="12.5" style="353" customWidth="1"/>
    <col min="8454" max="8454" width="13.33203125" style="353" customWidth="1"/>
    <col min="8455" max="8456" width="12.5" style="353" customWidth="1"/>
    <col min="8457" max="8457" width="20.6640625" style="353" customWidth="1"/>
    <col min="8458" max="8458" width="11.33203125" style="353" customWidth="1"/>
    <col min="8459" max="8459" width="14.83203125" style="353" customWidth="1"/>
    <col min="8460" max="8460" width="12.83203125" style="353" customWidth="1"/>
    <col min="8461" max="8461" width="15.1640625" style="353" customWidth="1"/>
    <col min="8462" max="8463" width="9.33203125" style="353"/>
    <col min="8464" max="8464" width="9" style="353" customWidth="1"/>
    <col min="8465" max="8704" width="9.33203125" style="353"/>
    <col min="8705" max="8705" width="2.83203125" style="353" customWidth="1"/>
    <col min="8706" max="8706" width="52.5" style="353" customWidth="1"/>
    <col min="8707" max="8707" width="6.1640625" style="353" customWidth="1"/>
    <col min="8708" max="8708" width="5.5" style="353" customWidth="1"/>
    <col min="8709" max="8709" width="12.5" style="353" customWidth="1"/>
    <col min="8710" max="8710" width="13.33203125" style="353" customWidth="1"/>
    <col min="8711" max="8712" width="12.5" style="353" customWidth="1"/>
    <col min="8713" max="8713" width="20.6640625" style="353" customWidth="1"/>
    <col min="8714" max="8714" width="11.33203125" style="353" customWidth="1"/>
    <col min="8715" max="8715" width="14.83203125" style="353" customWidth="1"/>
    <col min="8716" max="8716" width="12.83203125" style="353" customWidth="1"/>
    <col min="8717" max="8717" width="15.1640625" style="353" customWidth="1"/>
    <col min="8718" max="8719" width="9.33203125" style="353"/>
    <col min="8720" max="8720" width="9" style="353" customWidth="1"/>
    <col min="8721" max="8960" width="9.33203125" style="353"/>
    <col min="8961" max="8961" width="2.83203125" style="353" customWidth="1"/>
    <col min="8962" max="8962" width="52.5" style="353" customWidth="1"/>
    <col min="8963" max="8963" width="6.1640625" style="353" customWidth="1"/>
    <col min="8964" max="8964" width="5.5" style="353" customWidth="1"/>
    <col min="8965" max="8965" width="12.5" style="353" customWidth="1"/>
    <col min="8966" max="8966" width="13.33203125" style="353" customWidth="1"/>
    <col min="8967" max="8968" width="12.5" style="353" customWidth="1"/>
    <col min="8969" max="8969" width="20.6640625" style="353" customWidth="1"/>
    <col min="8970" max="8970" width="11.33203125" style="353" customWidth="1"/>
    <col min="8971" max="8971" width="14.83203125" style="353" customWidth="1"/>
    <col min="8972" max="8972" width="12.83203125" style="353" customWidth="1"/>
    <col min="8973" max="8973" width="15.1640625" style="353" customWidth="1"/>
    <col min="8974" max="8975" width="9.33203125" style="353"/>
    <col min="8976" max="8976" width="9" style="353" customWidth="1"/>
    <col min="8977" max="9216" width="9.33203125" style="353"/>
    <col min="9217" max="9217" width="2.83203125" style="353" customWidth="1"/>
    <col min="9218" max="9218" width="52.5" style="353" customWidth="1"/>
    <col min="9219" max="9219" width="6.1640625" style="353" customWidth="1"/>
    <col min="9220" max="9220" width="5.5" style="353" customWidth="1"/>
    <col min="9221" max="9221" width="12.5" style="353" customWidth="1"/>
    <col min="9222" max="9222" width="13.33203125" style="353" customWidth="1"/>
    <col min="9223" max="9224" width="12.5" style="353" customWidth="1"/>
    <col min="9225" max="9225" width="20.6640625" style="353" customWidth="1"/>
    <col min="9226" max="9226" width="11.33203125" style="353" customWidth="1"/>
    <col min="9227" max="9227" width="14.83203125" style="353" customWidth="1"/>
    <col min="9228" max="9228" width="12.83203125" style="353" customWidth="1"/>
    <col min="9229" max="9229" width="15.1640625" style="353" customWidth="1"/>
    <col min="9230" max="9231" width="9.33203125" style="353"/>
    <col min="9232" max="9232" width="9" style="353" customWidth="1"/>
    <col min="9233" max="9472" width="9.33203125" style="353"/>
    <col min="9473" max="9473" width="2.83203125" style="353" customWidth="1"/>
    <col min="9474" max="9474" width="52.5" style="353" customWidth="1"/>
    <col min="9475" max="9475" width="6.1640625" style="353" customWidth="1"/>
    <col min="9476" max="9476" width="5.5" style="353" customWidth="1"/>
    <col min="9477" max="9477" width="12.5" style="353" customWidth="1"/>
    <col min="9478" max="9478" width="13.33203125" style="353" customWidth="1"/>
    <col min="9479" max="9480" width="12.5" style="353" customWidth="1"/>
    <col min="9481" max="9481" width="20.6640625" style="353" customWidth="1"/>
    <col min="9482" max="9482" width="11.33203125" style="353" customWidth="1"/>
    <col min="9483" max="9483" width="14.83203125" style="353" customWidth="1"/>
    <col min="9484" max="9484" width="12.83203125" style="353" customWidth="1"/>
    <col min="9485" max="9485" width="15.1640625" style="353" customWidth="1"/>
    <col min="9486" max="9487" width="9.33203125" style="353"/>
    <col min="9488" max="9488" width="9" style="353" customWidth="1"/>
    <col min="9489" max="9728" width="9.33203125" style="353"/>
    <col min="9729" max="9729" width="2.83203125" style="353" customWidth="1"/>
    <col min="9730" max="9730" width="52.5" style="353" customWidth="1"/>
    <col min="9731" max="9731" width="6.1640625" style="353" customWidth="1"/>
    <col min="9732" max="9732" width="5.5" style="353" customWidth="1"/>
    <col min="9733" max="9733" width="12.5" style="353" customWidth="1"/>
    <col min="9734" max="9734" width="13.33203125" style="353" customWidth="1"/>
    <col min="9735" max="9736" width="12.5" style="353" customWidth="1"/>
    <col min="9737" max="9737" width="20.6640625" style="353" customWidth="1"/>
    <col min="9738" max="9738" width="11.33203125" style="353" customWidth="1"/>
    <col min="9739" max="9739" width="14.83203125" style="353" customWidth="1"/>
    <col min="9740" max="9740" width="12.83203125" style="353" customWidth="1"/>
    <col min="9741" max="9741" width="15.1640625" style="353" customWidth="1"/>
    <col min="9742" max="9743" width="9.33203125" style="353"/>
    <col min="9744" max="9744" width="9" style="353" customWidth="1"/>
    <col min="9745" max="9984" width="9.33203125" style="353"/>
    <col min="9985" max="9985" width="2.83203125" style="353" customWidth="1"/>
    <col min="9986" max="9986" width="52.5" style="353" customWidth="1"/>
    <col min="9987" max="9987" width="6.1640625" style="353" customWidth="1"/>
    <col min="9988" max="9988" width="5.5" style="353" customWidth="1"/>
    <col min="9989" max="9989" width="12.5" style="353" customWidth="1"/>
    <col min="9990" max="9990" width="13.33203125" style="353" customWidth="1"/>
    <col min="9991" max="9992" width="12.5" style="353" customWidth="1"/>
    <col min="9993" max="9993" width="20.6640625" style="353" customWidth="1"/>
    <col min="9994" max="9994" width="11.33203125" style="353" customWidth="1"/>
    <col min="9995" max="9995" width="14.83203125" style="353" customWidth="1"/>
    <col min="9996" max="9996" width="12.83203125" style="353" customWidth="1"/>
    <col min="9997" max="9997" width="15.1640625" style="353" customWidth="1"/>
    <col min="9998" max="9999" width="9.33203125" style="353"/>
    <col min="10000" max="10000" width="9" style="353" customWidth="1"/>
    <col min="10001" max="10240" width="9.33203125" style="353"/>
    <col min="10241" max="10241" width="2.83203125" style="353" customWidth="1"/>
    <col min="10242" max="10242" width="52.5" style="353" customWidth="1"/>
    <col min="10243" max="10243" width="6.1640625" style="353" customWidth="1"/>
    <col min="10244" max="10244" width="5.5" style="353" customWidth="1"/>
    <col min="10245" max="10245" width="12.5" style="353" customWidth="1"/>
    <col min="10246" max="10246" width="13.33203125" style="353" customWidth="1"/>
    <col min="10247" max="10248" width="12.5" style="353" customWidth="1"/>
    <col min="10249" max="10249" width="20.6640625" style="353" customWidth="1"/>
    <col min="10250" max="10250" width="11.33203125" style="353" customWidth="1"/>
    <col min="10251" max="10251" width="14.83203125" style="353" customWidth="1"/>
    <col min="10252" max="10252" width="12.83203125" style="353" customWidth="1"/>
    <col min="10253" max="10253" width="15.1640625" style="353" customWidth="1"/>
    <col min="10254" max="10255" width="9.33203125" style="353"/>
    <col min="10256" max="10256" width="9" style="353" customWidth="1"/>
    <col min="10257" max="10496" width="9.33203125" style="353"/>
    <col min="10497" max="10497" width="2.83203125" style="353" customWidth="1"/>
    <col min="10498" max="10498" width="52.5" style="353" customWidth="1"/>
    <col min="10499" max="10499" width="6.1640625" style="353" customWidth="1"/>
    <col min="10500" max="10500" width="5.5" style="353" customWidth="1"/>
    <col min="10501" max="10501" width="12.5" style="353" customWidth="1"/>
    <col min="10502" max="10502" width="13.33203125" style="353" customWidth="1"/>
    <col min="10503" max="10504" width="12.5" style="353" customWidth="1"/>
    <col min="10505" max="10505" width="20.6640625" style="353" customWidth="1"/>
    <col min="10506" max="10506" width="11.33203125" style="353" customWidth="1"/>
    <col min="10507" max="10507" width="14.83203125" style="353" customWidth="1"/>
    <col min="10508" max="10508" width="12.83203125" style="353" customWidth="1"/>
    <col min="10509" max="10509" width="15.1640625" style="353" customWidth="1"/>
    <col min="10510" max="10511" width="9.33203125" style="353"/>
    <col min="10512" max="10512" width="9" style="353" customWidth="1"/>
    <col min="10513" max="10752" width="9.33203125" style="353"/>
    <col min="10753" max="10753" width="2.83203125" style="353" customWidth="1"/>
    <col min="10754" max="10754" width="52.5" style="353" customWidth="1"/>
    <col min="10755" max="10755" width="6.1640625" style="353" customWidth="1"/>
    <col min="10756" max="10756" width="5.5" style="353" customWidth="1"/>
    <col min="10757" max="10757" width="12.5" style="353" customWidth="1"/>
    <col min="10758" max="10758" width="13.33203125" style="353" customWidth="1"/>
    <col min="10759" max="10760" width="12.5" style="353" customWidth="1"/>
    <col min="10761" max="10761" width="20.6640625" style="353" customWidth="1"/>
    <col min="10762" max="10762" width="11.33203125" style="353" customWidth="1"/>
    <col min="10763" max="10763" width="14.83203125" style="353" customWidth="1"/>
    <col min="10764" max="10764" width="12.83203125" style="353" customWidth="1"/>
    <col min="10765" max="10765" width="15.1640625" style="353" customWidth="1"/>
    <col min="10766" max="10767" width="9.33203125" style="353"/>
    <col min="10768" max="10768" width="9" style="353" customWidth="1"/>
    <col min="10769" max="11008" width="9.33203125" style="353"/>
    <col min="11009" max="11009" width="2.83203125" style="353" customWidth="1"/>
    <col min="11010" max="11010" width="52.5" style="353" customWidth="1"/>
    <col min="11011" max="11011" width="6.1640625" style="353" customWidth="1"/>
    <col min="11012" max="11012" width="5.5" style="353" customWidth="1"/>
    <col min="11013" max="11013" width="12.5" style="353" customWidth="1"/>
    <col min="11014" max="11014" width="13.33203125" style="353" customWidth="1"/>
    <col min="11015" max="11016" width="12.5" style="353" customWidth="1"/>
    <col min="11017" max="11017" width="20.6640625" style="353" customWidth="1"/>
    <col min="11018" max="11018" width="11.33203125" style="353" customWidth="1"/>
    <col min="11019" max="11019" width="14.83203125" style="353" customWidth="1"/>
    <col min="11020" max="11020" width="12.83203125" style="353" customWidth="1"/>
    <col min="11021" max="11021" width="15.1640625" style="353" customWidth="1"/>
    <col min="11022" max="11023" width="9.33203125" style="353"/>
    <col min="11024" max="11024" width="9" style="353" customWidth="1"/>
    <col min="11025" max="11264" width="9.33203125" style="353"/>
    <col min="11265" max="11265" width="2.83203125" style="353" customWidth="1"/>
    <col min="11266" max="11266" width="52.5" style="353" customWidth="1"/>
    <col min="11267" max="11267" width="6.1640625" style="353" customWidth="1"/>
    <col min="11268" max="11268" width="5.5" style="353" customWidth="1"/>
    <col min="11269" max="11269" width="12.5" style="353" customWidth="1"/>
    <col min="11270" max="11270" width="13.33203125" style="353" customWidth="1"/>
    <col min="11271" max="11272" width="12.5" style="353" customWidth="1"/>
    <col min="11273" max="11273" width="20.6640625" style="353" customWidth="1"/>
    <col min="11274" max="11274" width="11.33203125" style="353" customWidth="1"/>
    <col min="11275" max="11275" width="14.83203125" style="353" customWidth="1"/>
    <col min="11276" max="11276" width="12.83203125" style="353" customWidth="1"/>
    <col min="11277" max="11277" width="15.1640625" style="353" customWidth="1"/>
    <col min="11278" max="11279" width="9.33203125" style="353"/>
    <col min="11280" max="11280" width="9" style="353" customWidth="1"/>
    <col min="11281" max="11520" width="9.33203125" style="353"/>
    <col min="11521" max="11521" width="2.83203125" style="353" customWidth="1"/>
    <col min="11522" max="11522" width="52.5" style="353" customWidth="1"/>
    <col min="11523" max="11523" width="6.1640625" style="353" customWidth="1"/>
    <col min="11524" max="11524" width="5.5" style="353" customWidth="1"/>
    <col min="11525" max="11525" width="12.5" style="353" customWidth="1"/>
    <col min="11526" max="11526" width="13.33203125" style="353" customWidth="1"/>
    <col min="11527" max="11528" width="12.5" style="353" customWidth="1"/>
    <col min="11529" max="11529" width="20.6640625" style="353" customWidth="1"/>
    <col min="11530" max="11530" width="11.33203125" style="353" customWidth="1"/>
    <col min="11531" max="11531" width="14.83203125" style="353" customWidth="1"/>
    <col min="11532" max="11532" width="12.83203125" style="353" customWidth="1"/>
    <col min="11533" max="11533" width="15.1640625" style="353" customWidth="1"/>
    <col min="11534" max="11535" width="9.33203125" style="353"/>
    <col min="11536" max="11536" width="9" style="353" customWidth="1"/>
    <col min="11537" max="11776" width="9.33203125" style="353"/>
    <col min="11777" max="11777" width="2.83203125" style="353" customWidth="1"/>
    <col min="11778" max="11778" width="52.5" style="353" customWidth="1"/>
    <col min="11779" max="11779" width="6.1640625" style="353" customWidth="1"/>
    <col min="11780" max="11780" width="5.5" style="353" customWidth="1"/>
    <col min="11781" max="11781" width="12.5" style="353" customWidth="1"/>
    <col min="11782" max="11782" width="13.33203125" style="353" customWidth="1"/>
    <col min="11783" max="11784" width="12.5" style="353" customWidth="1"/>
    <col min="11785" max="11785" width="20.6640625" style="353" customWidth="1"/>
    <col min="11786" max="11786" width="11.33203125" style="353" customWidth="1"/>
    <col min="11787" max="11787" width="14.83203125" style="353" customWidth="1"/>
    <col min="11788" max="11788" width="12.83203125" style="353" customWidth="1"/>
    <col min="11789" max="11789" width="15.1640625" style="353" customWidth="1"/>
    <col min="11790" max="11791" width="9.33203125" style="353"/>
    <col min="11792" max="11792" width="9" style="353" customWidth="1"/>
    <col min="11793" max="12032" width="9.33203125" style="353"/>
    <col min="12033" max="12033" width="2.83203125" style="353" customWidth="1"/>
    <col min="12034" max="12034" width="52.5" style="353" customWidth="1"/>
    <col min="12035" max="12035" width="6.1640625" style="353" customWidth="1"/>
    <col min="12036" max="12036" width="5.5" style="353" customWidth="1"/>
    <col min="12037" max="12037" width="12.5" style="353" customWidth="1"/>
    <col min="12038" max="12038" width="13.33203125" style="353" customWidth="1"/>
    <col min="12039" max="12040" width="12.5" style="353" customWidth="1"/>
    <col min="12041" max="12041" width="20.6640625" style="353" customWidth="1"/>
    <col min="12042" max="12042" width="11.33203125" style="353" customWidth="1"/>
    <col min="12043" max="12043" width="14.83203125" style="353" customWidth="1"/>
    <col min="12044" max="12044" width="12.83203125" style="353" customWidth="1"/>
    <col min="12045" max="12045" width="15.1640625" style="353" customWidth="1"/>
    <col min="12046" max="12047" width="9.33203125" style="353"/>
    <col min="12048" max="12048" width="9" style="353" customWidth="1"/>
    <col min="12049" max="12288" width="9.33203125" style="353"/>
    <col min="12289" max="12289" width="2.83203125" style="353" customWidth="1"/>
    <col min="12290" max="12290" width="52.5" style="353" customWidth="1"/>
    <col min="12291" max="12291" width="6.1640625" style="353" customWidth="1"/>
    <col min="12292" max="12292" width="5.5" style="353" customWidth="1"/>
    <col min="12293" max="12293" width="12.5" style="353" customWidth="1"/>
    <col min="12294" max="12294" width="13.33203125" style="353" customWidth="1"/>
    <col min="12295" max="12296" width="12.5" style="353" customWidth="1"/>
    <col min="12297" max="12297" width="20.6640625" style="353" customWidth="1"/>
    <col min="12298" max="12298" width="11.33203125" style="353" customWidth="1"/>
    <col min="12299" max="12299" width="14.83203125" style="353" customWidth="1"/>
    <col min="12300" max="12300" width="12.83203125" style="353" customWidth="1"/>
    <col min="12301" max="12301" width="15.1640625" style="353" customWidth="1"/>
    <col min="12302" max="12303" width="9.33203125" style="353"/>
    <col min="12304" max="12304" width="9" style="353" customWidth="1"/>
    <col min="12305" max="12544" width="9.33203125" style="353"/>
    <col min="12545" max="12545" width="2.83203125" style="353" customWidth="1"/>
    <col min="12546" max="12546" width="52.5" style="353" customWidth="1"/>
    <col min="12547" max="12547" width="6.1640625" style="353" customWidth="1"/>
    <col min="12548" max="12548" width="5.5" style="353" customWidth="1"/>
    <col min="12549" max="12549" width="12.5" style="353" customWidth="1"/>
    <col min="12550" max="12550" width="13.33203125" style="353" customWidth="1"/>
    <col min="12551" max="12552" width="12.5" style="353" customWidth="1"/>
    <col min="12553" max="12553" width="20.6640625" style="353" customWidth="1"/>
    <col min="12554" max="12554" width="11.33203125" style="353" customWidth="1"/>
    <col min="12555" max="12555" width="14.83203125" style="353" customWidth="1"/>
    <col min="12556" max="12556" width="12.83203125" style="353" customWidth="1"/>
    <col min="12557" max="12557" width="15.1640625" style="353" customWidth="1"/>
    <col min="12558" max="12559" width="9.33203125" style="353"/>
    <col min="12560" max="12560" width="9" style="353" customWidth="1"/>
    <col min="12561" max="12800" width="9.33203125" style="353"/>
    <col min="12801" max="12801" width="2.83203125" style="353" customWidth="1"/>
    <col min="12802" max="12802" width="52.5" style="353" customWidth="1"/>
    <col min="12803" max="12803" width="6.1640625" style="353" customWidth="1"/>
    <col min="12804" max="12804" width="5.5" style="353" customWidth="1"/>
    <col min="12805" max="12805" width="12.5" style="353" customWidth="1"/>
    <col min="12806" max="12806" width="13.33203125" style="353" customWidth="1"/>
    <col min="12807" max="12808" width="12.5" style="353" customWidth="1"/>
    <col min="12809" max="12809" width="20.6640625" style="353" customWidth="1"/>
    <col min="12810" max="12810" width="11.33203125" style="353" customWidth="1"/>
    <col min="12811" max="12811" width="14.83203125" style="353" customWidth="1"/>
    <col min="12812" max="12812" width="12.83203125" style="353" customWidth="1"/>
    <col min="12813" max="12813" width="15.1640625" style="353" customWidth="1"/>
    <col min="12814" max="12815" width="9.33203125" style="353"/>
    <col min="12816" max="12816" width="9" style="353" customWidth="1"/>
    <col min="12817" max="13056" width="9.33203125" style="353"/>
    <col min="13057" max="13057" width="2.83203125" style="353" customWidth="1"/>
    <col min="13058" max="13058" width="52.5" style="353" customWidth="1"/>
    <col min="13059" max="13059" width="6.1640625" style="353" customWidth="1"/>
    <col min="13060" max="13060" width="5.5" style="353" customWidth="1"/>
    <col min="13061" max="13061" width="12.5" style="353" customWidth="1"/>
    <col min="13062" max="13062" width="13.33203125" style="353" customWidth="1"/>
    <col min="13063" max="13064" width="12.5" style="353" customWidth="1"/>
    <col min="13065" max="13065" width="20.6640625" style="353" customWidth="1"/>
    <col min="13066" max="13066" width="11.33203125" style="353" customWidth="1"/>
    <col min="13067" max="13067" width="14.83203125" style="353" customWidth="1"/>
    <col min="13068" max="13068" width="12.83203125" style="353" customWidth="1"/>
    <col min="13069" max="13069" width="15.1640625" style="353" customWidth="1"/>
    <col min="13070" max="13071" width="9.33203125" style="353"/>
    <col min="13072" max="13072" width="9" style="353" customWidth="1"/>
    <col min="13073" max="13312" width="9.33203125" style="353"/>
    <col min="13313" max="13313" width="2.83203125" style="353" customWidth="1"/>
    <col min="13314" max="13314" width="52.5" style="353" customWidth="1"/>
    <col min="13315" max="13315" width="6.1640625" style="353" customWidth="1"/>
    <col min="13316" max="13316" width="5.5" style="353" customWidth="1"/>
    <col min="13317" max="13317" width="12.5" style="353" customWidth="1"/>
    <col min="13318" max="13318" width="13.33203125" style="353" customWidth="1"/>
    <col min="13319" max="13320" width="12.5" style="353" customWidth="1"/>
    <col min="13321" max="13321" width="20.6640625" style="353" customWidth="1"/>
    <col min="13322" max="13322" width="11.33203125" style="353" customWidth="1"/>
    <col min="13323" max="13323" width="14.83203125" style="353" customWidth="1"/>
    <col min="13324" max="13324" width="12.83203125" style="353" customWidth="1"/>
    <col min="13325" max="13325" width="15.1640625" style="353" customWidth="1"/>
    <col min="13326" max="13327" width="9.33203125" style="353"/>
    <col min="13328" max="13328" width="9" style="353" customWidth="1"/>
    <col min="13329" max="13568" width="9.33203125" style="353"/>
    <col min="13569" max="13569" width="2.83203125" style="353" customWidth="1"/>
    <col min="13570" max="13570" width="52.5" style="353" customWidth="1"/>
    <col min="13571" max="13571" width="6.1640625" style="353" customWidth="1"/>
    <col min="13572" max="13572" width="5.5" style="353" customWidth="1"/>
    <col min="13573" max="13573" width="12.5" style="353" customWidth="1"/>
    <col min="13574" max="13574" width="13.33203125" style="353" customWidth="1"/>
    <col min="13575" max="13576" width="12.5" style="353" customWidth="1"/>
    <col min="13577" max="13577" width="20.6640625" style="353" customWidth="1"/>
    <col min="13578" max="13578" width="11.33203125" style="353" customWidth="1"/>
    <col min="13579" max="13579" width="14.83203125" style="353" customWidth="1"/>
    <col min="13580" max="13580" width="12.83203125" style="353" customWidth="1"/>
    <col min="13581" max="13581" width="15.1640625" style="353" customWidth="1"/>
    <col min="13582" max="13583" width="9.33203125" style="353"/>
    <col min="13584" max="13584" width="9" style="353" customWidth="1"/>
    <col min="13585" max="13824" width="9.33203125" style="353"/>
    <col min="13825" max="13825" width="2.83203125" style="353" customWidth="1"/>
    <col min="13826" max="13826" width="52.5" style="353" customWidth="1"/>
    <col min="13827" max="13827" width="6.1640625" style="353" customWidth="1"/>
    <col min="13828" max="13828" width="5.5" style="353" customWidth="1"/>
    <col min="13829" max="13829" width="12.5" style="353" customWidth="1"/>
    <col min="13830" max="13830" width="13.33203125" style="353" customWidth="1"/>
    <col min="13831" max="13832" width="12.5" style="353" customWidth="1"/>
    <col min="13833" max="13833" width="20.6640625" style="353" customWidth="1"/>
    <col min="13834" max="13834" width="11.33203125" style="353" customWidth="1"/>
    <col min="13835" max="13835" width="14.83203125" style="353" customWidth="1"/>
    <col min="13836" max="13836" width="12.83203125" style="353" customWidth="1"/>
    <col min="13837" max="13837" width="15.1640625" style="353" customWidth="1"/>
    <col min="13838" max="13839" width="9.33203125" style="353"/>
    <col min="13840" max="13840" width="9" style="353" customWidth="1"/>
    <col min="13841" max="14080" width="9.33203125" style="353"/>
    <col min="14081" max="14081" width="2.83203125" style="353" customWidth="1"/>
    <col min="14082" max="14082" width="52.5" style="353" customWidth="1"/>
    <col min="14083" max="14083" width="6.1640625" style="353" customWidth="1"/>
    <col min="14084" max="14084" width="5.5" style="353" customWidth="1"/>
    <col min="14085" max="14085" width="12.5" style="353" customWidth="1"/>
    <col min="14086" max="14086" width="13.33203125" style="353" customWidth="1"/>
    <col min="14087" max="14088" width="12.5" style="353" customWidth="1"/>
    <col min="14089" max="14089" width="20.6640625" style="353" customWidth="1"/>
    <col min="14090" max="14090" width="11.33203125" style="353" customWidth="1"/>
    <col min="14091" max="14091" width="14.83203125" style="353" customWidth="1"/>
    <col min="14092" max="14092" width="12.83203125" style="353" customWidth="1"/>
    <col min="14093" max="14093" width="15.1640625" style="353" customWidth="1"/>
    <col min="14094" max="14095" width="9.33203125" style="353"/>
    <col min="14096" max="14096" width="9" style="353" customWidth="1"/>
    <col min="14097" max="14336" width="9.33203125" style="353"/>
    <col min="14337" max="14337" width="2.83203125" style="353" customWidth="1"/>
    <col min="14338" max="14338" width="52.5" style="353" customWidth="1"/>
    <col min="14339" max="14339" width="6.1640625" style="353" customWidth="1"/>
    <col min="14340" max="14340" width="5.5" style="353" customWidth="1"/>
    <col min="14341" max="14341" width="12.5" style="353" customWidth="1"/>
    <col min="14342" max="14342" width="13.33203125" style="353" customWidth="1"/>
    <col min="14343" max="14344" width="12.5" style="353" customWidth="1"/>
    <col min="14345" max="14345" width="20.6640625" style="353" customWidth="1"/>
    <col min="14346" max="14346" width="11.33203125" style="353" customWidth="1"/>
    <col min="14347" max="14347" width="14.83203125" style="353" customWidth="1"/>
    <col min="14348" max="14348" width="12.83203125" style="353" customWidth="1"/>
    <col min="14349" max="14349" width="15.1640625" style="353" customWidth="1"/>
    <col min="14350" max="14351" width="9.33203125" style="353"/>
    <col min="14352" max="14352" width="9" style="353" customWidth="1"/>
    <col min="14353" max="14592" width="9.33203125" style="353"/>
    <col min="14593" max="14593" width="2.83203125" style="353" customWidth="1"/>
    <col min="14594" max="14594" width="52.5" style="353" customWidth="1"/>
    <col min="14595" max="14595" width="6.1640625" style="353" customWidth="1"/>
    <col min="14596" max="14596" width="5.5" style="353" customWidth="1"/>
    <col min="14597" max="14597" width="12.5" style="353" customWidth="1"/>
    <col min="14598" max="14598" width="13.33203125" style="353" customWidth="1"/>
    <col min="14599" max="14600" width="12.5" style="353" customWidth="1"/>
    <col min="14601" max="14601" width="20.6640625" style="353" customWidth="1"/>
    <col min="14602" max="14602" width="11.33203125" style="353" customWidth="1"/>
    <col min="14603" max="14603" width="14.83203125" style="353" customWidth="1"/>
    <col min="14604" max="14604" width="12.83203125" style="353" customWidth="1"/>
    <col min="14605" max="14605" width="15.1640625" style="353" customWidth="1"/>
    <col min="14606" max="14607" width="9.33203125" style="353"/>
    <col min="14608" max="14608" width="9" style="353" customWidth="1"/>
    <col min="14609" max="14848" width="9.33203125" style="353"/>
    <col min="14849" max="14849" width="2.83203125" style="353" customWidth="1"/>
    <col min="14850" max="14850" width="52.5" style="353" customWidth="1"/>
    <col min="14851" max="14851" width="6.1640625" style="353" customWidth="1"/>
    <col min="14852" max="14852" width="5.5" style="353" customWidth="1"/>
    <col min="14853" max="14853" width="12.5" style="353" customWidth="1"/>
    <col min="14854" max="14854" width="13.33203125" style="353" customWidth="1"/>
    <col min="14855" max="14856" width="12.5" style="353" customWidth="1"/>
    <col min="14857" max="14857" width="20.6640625" style="353" customWidth="1"/>
    <col min="14858" max="14858" width="11.33203125" style="353" customWidth="1"/>
    <col min="14859" max="14859" width="14.83203125" style="353" customWidth="1"/>
    <col min="14860" max="14860" width="12.83203125" style="353" customWidth="1"/>
    <col min="14861" max="14861" width="15.1640625" style="353" customWidth="1"/>
    <col min="14862" max="14863" width="9.33203125" style="353"/>
    <col min="14864" max="14864" width="9" style="353" customWidth="1"/>
    <col min="14865" max="15104" width="9.33203125" style="353"/>
    <col min="15105" max="15105" width="2.83203125" style="353" customWidth="1"/>
    <col min="15106" max="15106" width="52.5" style="353" customWidth="1"/>
    <col min="15107" max="15107" width="6.1640625" style="353" customWidth="1"/>
    <col min="15108" max="15108" width="5.5" style="353" customWidth="1"/>
    <col min="15109" max="15109" width="12.5" style="353" customWidth="1"/>
    <col min="15110" max="15110" width="13.33203125" style="353" customWidth="1"/>
    <col min="15111" max="15112" width="12.5" style="353" customWidth="1"/>
    <col min="15113" max="15113" width="20.6640625" style="353" customWidth="1"/>
    <col min="15114" max="15114" width="11.33203125" style="353" customWidth="1"/>
    <col min="15115" max="15115" width="14.83203125" style="353" customWidth="1"/>
    <col min="15116" max="15116" width="12.83203125" style="353" customWidth="1"/>
    <col min="15117" max="15117" width="15.1640625" style="353" customWidth="1"/>
    <col min="15118" max="15119" width="9.33203125" style="353"/>
    <col min="15120" max="15120" width="9" style="353" customWidth="1"/>
    <col min="15121" max="15360" width="9.33203125" style="353"/>
    <col min="15361" max="15361" width="2.83203125" style="353" customWidth="1"/>
    <col min="15362" max="15362" width="52.5" style="353" customWidth="1"/>
    <col min="15363" max="15363" width="6.1640625" style="353" customWidth="1"/>
    <col min="15364" max="15364" width="5.5" style="353" customWidth="1"/>
    <col min="15365" max="15365" width="12.5" style="353" customWidth="1"/>
    <col min="15366" max="15366" width="13.33203125" style="353" customWidth="1"/>
    <col min="15367" max="15368" width="12.5" style="353" customWidth="1"/>
    <col min="15369" max="15369" width="20.6640625" style="353" customWidth="1"/>
    <col min="15370" max="15370" width="11.33203125" style="353" customWidth="1"/>
    <col min="15371" max="15371" width="14.83203125" style="353" customWidth="1"/>
    <col min="15372" max="15372" width="12.83203125" style="353" customWidth="1"/>
    <col min="15373" max="15373" width="15.1640625" style="353" customWidth="1"/>
    <col min="15374" max="15375" width="9.33203125" style="353"/>
    <col min="15376" max="15376" width="9" style="353" customWidth="1"/>
    <col min="15377" max="15616" width="9.33203125" style="353"/>
    <col min="15617" max="15617" width="2.83203125" style="353" customWidth="1"/>
    <col min="15618" max="15618" width="52.5" style="353" customWidth="1"/>
    <col min="15619" max="15619" width="6.1640625" style="353" customWidth="1"/>
    <col min="15620" max="15620" width="5.5" style="353" customWidth="1"/>
    <col min="15621" max="15621" width="12.5" style="353" customWidth="1"/>
    <col min="15622" max="15622" width="13.33203125" style="353" customWidth="1"/>
    <col min="15623" max="15624" width="12.5" style="353" customWidth="1"/>
    <col min="15625" max="15625" width="20.6640625" style="353" customWidth="1"/>
    <col min="15626" max="15626" width="11.33203125" style="353" customWidth="1"/>
    <col min="15627" max="15627" width="14.83203125" style="353" customWidth="1"/>
    <col min="15628" max="15628" width="12.83203125" style="353" customWidth="1"/>
    <col min="15629" max="15629" width="15.1640625" style="353" customWidth="1"/>
    <col min="15630" max="15631" width="9.33203125" style="353"/>
    <col min="15632" max="15632" width="9" style="353" customWidth="1"/>
    <col min="15633" max="15872" width="9.33203125" style="353"/>
    <col min="15873" max="15873" width="2.83203125" style="353" customWidth="1"/>
    <col min="15874" max="15874" width="52.5" style="353" customWidth="1"/>
    <col min="15875" max="15875" width="6.1640625" style="353" customWidth="1"/>
    <col min="15876" max="15876" width="5.5" style="353" customWidth="1"/>
    <col min="15877" max="15877" width="12.5" style="353" customWidth="1"/>
    <col min="15878" max="15878" width="13.33203125" style="353" customWidth="1"/>
    <col min="15879" max="15880" width="12.5" style="353" customWidth="1"/>
    <col min="15881" max="15881" width="20.6640625" style="353" customWidth="1"/>
    <col min="15882" max="15882" width="11.33203125" style="353" customWidth="1"/>
    <col min="15883" max="15883" width="14.83203125" style="353" customWidth="1"/>
    <col min="15884" max="15884" width="12.83203125" style="353" customWidth="1"/>
    <col min="15885" max="15885" width="15.1640625" style="353" customWidth="1"/>
    <col min="15886" max="15887" width="9.33203125" style="353"/>
    <col min="15888" max="15888" width="9" style="353" customWidth="1"/>
    <col min="15889" max="16128" width="9.33203125" style="353"/>
    <col min="16129" max="16129" width="2.83203125" style="353" customWidth="1"/>
    <col min="16130" max="16130" width="52.5" style="353" customWidth="1"/>
    <col min="16131" max="16131" width="6.1640625" style="353" customWidth="1"/>
    <col min="16132" max="16132" width="5.5" style="353" customWidth="1"/>
    <col min="16133" max="16133" width="12.5" style="353" customWidth="1"/>
    <col min="16134" max="16134" width="13.33203125" style="353" customWidth="1"/>
    <col min="16135" max="16136" width="12.5" style="353" customWidth="1"/>
    <col min="16137" max="16137" width="20.6640625" style="353" customWidth="1"/>
    <col min="16138" max="16138" width="11.33203125" style="353" customWidth="1"/>
    <col min="16139" max="16139" width="14.83203125" style="353" customWidth="1"/>
    <col min="16140" max="16140" width="12.83203125" style="353" customWidth="1"/>
    <col min="16141" max="16141" width="15.1640625" style="353" customWidth="1"/>
    <col min="16142" max="16143" width="9.33203125" style="353"/>
    <col min="16144" max="16144" width="9" style="353" customWidth="1"/>
    <col min="16145" max="16384" width="9.33203125" style="353"/>
  </cols>
  <sheetData>
    <row r="1" spans="1:9" ht="15.75">
      <c r="A1" s="342" t="s">
        <v>1156</v>
      </c>
      <c r="B1" s="343"/>
      <c r="C1" s="343"/>
      <c r="D1" s="343"/>
      <c r="E1" s="343"/>
      <c r="F1" s="343"/>
      <c r="G1" s="343"/>
      <c r="H1" s="343"/>
      <c r="I1" s="344"/>
    </row>
    <row r="2" spans="1:9" ht="15.75">
      <c r="A2" s="346" t="s">
        <v>1157</v>
      </c>
      <c r="B2" s="347"/>
      <c r="C2" s="347"/>
      <c r="D2" s="347"/>
      <c r="E2" s="347"/>
      <c r="F2" s="347"/>
      <c r="G2" s="347"/>
      <c r="H2" s="347"/>
      <c r="I2" s="348"/>
    </row>
    <row r="3" spans="1:9" ht="15">
      <c r="A3" s="349" t="s">
        <v>1158</v>
      </c>
      <c r="B3" s="350"/>
      <c r="C3" s="350"/>
      <c r="D3" s="350"/>
      <c r="E3" s="350"/>
      <c r="F3" s="350"/>
      <c r="G3" s="350"/>
      <c r="H3" s="350"/>
      <c r="I3" s="351"/>
    </row>
    <row r="4" spans="1:9" ht="15">
      <c r="A4" s="349" t="s">
        <v>1269</v>
      </c>
      <c r="B4" s="350"/>
      <c r="C4" s="350"/>
      <c r="D4" s="350"/>
      <c r="E4" s="350"/>
      <c r="F4" s="350"/>
      <c r="G4" s="350"/>
      <c r="H4" s="350"/>
      <c r="I4" s="351"/>
    </row>
    <row r="5" spans="1:9">
      <c r="A5" s="352"/>
      <c r="C5" s="353"/>
      <c r="D5" s="354"/>
      <c r="E5" s="353"/>
      <c r="F5" s="353"/>
      <c r="G5" s="353"/>
      <c r="H5" s="353"/>
      <c r="I5" s="355" t="s">
        <v>1160</v>
      </c>
    </row>
    <row r="6" spans="1:9">
      <c r="A6" s="356"/>
      <c r="B6" s="353" t="s">
        <v>1161</v>
      </c>
      <c r="C6" s="353" t="s">
        <v>1162</v>
      </c>
      <c r="D6" s="353"/>
      <c r="E6" s="353"/>
      <c r="F6" s="357"/>
      <c r="G6" s="358"/>
      <c r="H6" s="358"/>
      <c r="I6" s="359"/>
    </row>
    <row r="7" spans="1:9">
      <c r="A7" s="356"/>
      <c r="B7" s="353" t="s">
        <v>1163</v>
      </c>
      <c r="C7" s="353" t="s">
        <v>1164</v>
      </c>
      <c r="D7" s="353"/>
      <c r="E7" s="353"/>
      <c r="F7" s="357"/>
      <c r="G7" s="353"/>
      <c r="H7" s="353"/>
      <c r="I7" s="359"/>
    </row>
    <row r="8" spans="1:9">
      <c r="A8" s="356"/>
      <c r="B8" s="353" t="s">
        <v>1165</v>
      </c>
      <c r="C8" s="353" t="s">
        <v>1166</v>
      </c>
      <c r="D8" s="353"/>
      <c r="E8" s="353"/>
      <c r="F8" s="357"/>
      <c r="G8" s="353"/>
      <c r="H8" s="353"/>
      <c r="I8" s="359"/>
    </row>
    <row r="9" spans="1:9">
      <c r="A9" s="356"/>
      <c r="C9" s="360" t="s">
        <v>1167</v>
      </c>
      <c r="D9" s="353"/>
      <c r="E9" s="353"/>
      <c r="F9" s="357"/>
      <c r="G9" s="361" t="s">
        <v>1168</v>
      </c>
      <c r="H9" s="353"/>
      <c r="I9" s="359"/>
    </row>
    <row r="10" spans="1:9">
      <c r="A10" s="356"/>
      <c r="B10" s="357" t="s">
        <v>1169</v>
      </c>
      <c r="C10" s="362">
        <v>43865</v>
      </c>
      <c r="D10" s="362"/>
      <c r="E10" s="362"/>
      <c r="F10" s="357"/>
      <c r="G10" s="353"/>
      <c r="H10" s="353"/>
      <c r="I10" s="359"/>
    </row>
    <row r="11" spans="1:9">
      <c r="A11" s="356"/>
      <c r="B11" s="357" t="s">
        <v>1170</v>
      </c>
      <c r="C11" s="353" t="s">
        <v>1171</v>
      </c>
      <c r="D11" s="353"/>
      <c r="E11" s="353"/>
      <c r="F11" s="357"/>
      <c r="G11" s="353"/>
      <c r="H11" s="353"/>
      <c r="I11" s="359"/>
    </row>
    <row r="12" spans="1:9">
      <c r="A12" s="352"/>
      <c r="B12" s="363"/>
      <c r="C12" s="363"/>
      <c r="D12" s="363"/>
      <c r="E12" s="363"/>
      <c r="F12" s="363"/>
      <c r="G12" s="363"/>
      <c r="H12" s="363"/>
      <c r="I12" s="364"/>
    </row>
    <row r="13" spans="1:9">
      <c r="A13" s="352"/>
      <c r="B13" s="365" t="s">
        <v>1172</v>
      </c>
      <c r="C13" s="365"/>
      <c r="D13" s="365"/>
      <c r="E13" s="365"/>
      <c r="F13" s="365"/>
      <c r="G13" s="365"/>
      <c r="H13" s="365"/>
      <c r="I13" s="366"/>
    </row>
    <row r="14" spans="1:9">
      <c r="A14" s="352"/>
      <c r="B14" s="365" t="s">
        <v>1173</v>
      </c>
      <c r="C14" s="365"/>
      <c r="D14" s="365"/>
      <c r="E14" s="365"/>
      <c r="F14" s="365"/>
      <c r="G14" s="365"/>
      <c r="H14" s="365"/>
      <c r="I14" s="366"/>
    </row>
    <row r="15" spans="1:9" ht="13.5" thickBot="1">
      <c r="A15" s="367"/>
      <c r="B15" s="368" t="s">
        <v>1174</v>
      </c>
      <c r="C15" s="368"/>
      <c r="D15" s="368"/>
      <c r="E15" s="368"/>
      <c r="F15" s="368"/>
      <c r="G15" s="368"/>
      <c r="H15" s="368"/>
      <c r="I15" s="369"/>
    </row>
    <row r="16" spans="1:9" ht="13.5" thickBot="1">
      <c r="A16" s="370"/>
      <c r="B16" s="371"/>
      <c r="C16" s="371"/>
      <c r="D16" s="371"/>
      <c r="E16" s="371"/>
      <c r="F16" s="371"/>
      <c r="G16" s="371"/>
      <c r="H16" s="371"/>
      <c r="I16" s="371"/>
    </row>
    <row r="17" spans="1:16" ht="13.5" thickBot="1">
      <c r="A17" s="458" t="s">
        <v>1270</v>
      </c>
      <c r="B17" s="373"/>
      <c r="C17" s="374"/>
      <c r="D17" s="375"/>
      <c r="E17" s="376"/>
      <c r="F17" s="376"/>
      <c r="G17" s="376"/>
      <c r="H17" s="376"/>
      <c r="I17" s="376"/>
    </row>
    <row r="18" spans="1:16">
      <c r="A18" s="459"/>
      <c r="B18" s="459"/>
      <c r="C18" s="459"/>
      <c r="D18" s="459"/>
      <c r="E18" s="459"/>
      <c r="F18" s="459"/>
      <c r="G18" s="459"/>
      <c r="H18" s="459"/>
      <c r="I18" s="459"/>
    </row>
    <row r="19" spans="1:16" s="434" customFormat="1" ht="12">
      <c r="A19" s="415"/>
      <c r="B19" s="416" t="s">
        <v>1271</v>
      </c>
      <c r="C19" s="417"/>
      <c r="D19" s="418"/>
      <c r="E19" s="419"/>
      <c r="F19" s="419"/>
      <c r="G19" s="419"/>
      <c r="H19" s="419"/>
      <c r="I19" s="420"/>
      <c r="J19" s="345"/>
      <c r="K19" s="414"/>
      <c r="M19" s="379"/>
      <c r="P19" s="379"/>
    </row>
    <row r="20" spans="1:16" s="434" customFormat="1" ht="12">
      <c r="A20" s="425"/>
      <c r="B20" s="426" t="s">
        <v>1211</v>
      </c>
      <c r="C20" s="427" t="s">
        <v>1212</v>
      </c>
      <c r="D20" s="428" t="s">
        <v>133</v>
      </c>
      <c r="E20" s="429" t="s">
        <v>1213</v>
      </c>
      <c r="F20" s="430" t="s">
        <v>1214</v>
      </c>
      <c r="G20" s="429" t="s">
        <v>1215</v>
      </c>
      <c r="H20" s="430" t="s">
        <v>1216</v>
      </c>
      <c r="I20" s="431" t="s">
        <v>1217</v>
      </c>
      <c r="J20" s="345"/>
      <c r="K20" s="414"/>
      <c r="M20" s="379"/>
      <c r="P20" s="379"/>
    </row>
    <row r="21" spans="1:16" ht="36">
      <c r="A21" s="382"/>
      <c r="B21" s="424" t="s">
        <v>1272</v>
      </c>
      <c r="C21" s="379">
        <v>3</v>
      </c>
      <c r="D21" s="380" t="s">
        <v>1181</v>
      </c>
      <c r="E21" s="389"/>
      <c r="F21" s="394">
        <f>C21*E21</f>
        <v>0</v>
      </c>
      <c r="G21" s="389"/>
      <c r="H21" s="394">
        <f>C21*G21</f>
        <v>0</v>
      </c>
      <c r="I21" s="394">
        <f>F21+H21</f>
        <v>0</v>
      </c>
    </row>
    <row r="22" spans="1:16">
      <c r="A22" s="382"/>
      <c r="B22" s="424"/>
      <c r="C22" s="379"/>
      <c r="D22" s="380"/>
      <c r="E22" s="394"/>
      <c r="F22" s="394"/>
      <c r="G22" s="394"/>
      <c r="H22" s="394"/>
      <c r="I22" s="394"/>
    </row>
    <row r="23" spans="1:16" ht="36">
      <c r="A23" s="382"/>
      <c r="B23" s="424" t="s">
        <v>1273</v>
      </c>
      <c r="C23" s="379">
        <v>1</v>
      </c>
      <c r="D23" s="380" t="s">
        <v>1181</v>
      </c>
      <c r="E23" s="389"/>
      <c r="F23" s="394">
        <f>C23*E23</f>
        <v>0</v>
      </c>
      <c r="G23" s="389"/>
      <c r="H23" s="394">
        <f>C23*G23</f>
        <v>0</v>
      </c>
      <c r="I23" s="394">
        <f>F23+H23</f>
        <v>0</v>
      </c>
    </row>
    <row r="24" spans="1:16">
      <c r="A24" s="440"/>
      <c r="B24" s="442"/>
      <c r="C24" s="436"/>
      <c r="D24" s="460"/>
      <c r="E24" s="394"/>
      <c r="F24" s="394"/>
      <c r="G24" s="394"/>
      <c r="H24" s="394"/>
      <c r="I24" s="394"/>
    </row>
    <row r="25" spans="1:16" s="434" customFormat="1" ht="12">
      <c r="A25" s="415"/>
      <c r="B25" s="416" t="s">
        <v>1274</v>
      </c>
      <c r="C25" s="417"/>
      <c r="D25" s="418"/>
      <c r="E25" s="419"/>
      <c r="F25" s="419"/>
      <c r="G25" s="419"/>
      <c r="H25" s="419"/>
      <c r="I25" s="420"/>
      <c r="J25" s="345"/>
      <c r="K25" s="414"/>
      <c r="M25" s="379"/>
      <c r="P25" s="379"/>
    </row>
    <row r="26" spans="1:16" s="434" customFormat="1" ht="12">
      <c r="A26" s="425"/>
      <c r="B26" s="426" t="s">
        <v>1211</v>
      </c>
      <c r="C26" s="427" t="s">
        <v>1212</v>
      </c>
      <c r="D26" s="428" t="s">
        <v>133</v>
      </c>
      <c r="E26" s="429" t="s">
        <v>1213</v>
      </c>
      <c r="F26" s="430" t="s">
        <v>1214</v>
      </c>
      <c r="G26" s="429" t="s">
        <v>1215</v>
      </c>
      <c r="H26" s="430" t="s">
        <v>1216</v>
      </c>
      <c r="I26" s="431" t="s">
        <v>1217</v>
      </c>
      <c r="J26" s="345"/>
      <c r="K26" s="414"/>
      <c r="M26" s="379"/>
      <c r="P26" s="379"/>
    </row>
    <row r="27" spans="1:16" s="434" customFormat="1" ht="12">
      <c r="A27" s="382"/>
      <c r="B27" s="461" t="s">
        <v>1275</v>
      </c>
      <c r="C27" s="436"/>
      <c r="D27" s="460"/>
      <c r="E27" s="394"/>
      <c r="F27" s="394"/>
      <c r="G27" s="394"/>
      <c r="H27" s="394"/>
      <c r="I27" s="394"/>
      <c r="J27" s="345"/>
      <c r="K27" s="414"/>
      <c r="M27" s="379"/>
      <c r="P27" s="379"/>
    </row>
    <row r="28" spans="1:16" s="434" customFormat="1" ht="12">
      <c r="A28" s="382"/>
      <c r="B28" s="461" t="s">
        <v>1276</v>
      </c>
      <c r="C28" s="436"/>
      <c r="D28" s="460"/>
      <c r="E28" s="394"/>
      <c r="F28" s="394"/>
      <c r="G28" s="394"/>
      <c r="H28" s="394"/>
      <c r="I28" s="394"/>
      <c r="J28" s="345"/>
      <c r="K28" s="414"/>
      <c r="M28" s="379"/>
      <c r="P28" s="379"/>
    </row>
    <row r="29" spans="1:16" s="434" customFormat="1" ht="12">
      <c r="A29" s="382"/>
      <c r="B29" s="442" t="s">
        <v>1277</v>
      </c>
      <c r="C29" s="436">
        <v>7</v>
      </c>
      <c r="D29" s="460" t="s">
        <v>1181</v>
      </c>
      <c r="E29" s="389"/>
      <c r="F29" s="394">
        <f>C29*E29</f>
        <v>0</v>
      </c>
      <c r="G29" s="389"/>
      <c r="H29" s="394">
        <f>C29*G29</f>
        <v>0</v>
      </c>
      <c r="I29" s="394">
        <f>F29+H29</f>
        <v>0</v>
      </c>
      <c r="J29" s="345"/>
      <c r="K29" s="414"/>
      <c r="M29" s="379"/>
      <c r="P29" s="379"/>
    </row>
    <row r="30" spans="1:16" s="434" customFormat="1" ht="12">
      <c r="A30" s="382"/>
      <c r="B30" s="442" t="s">
        <v>1278</v>
      </c>
      <c r="C30" s="436">
        <v>4</v>
      </c>
      <c r="D30" s="460" t="s">
        <v>1181</v>
      </c>
      <c r="E30" s="389"/>
      <c r="F30" s="394">
        <f>C30*E30</f>
        <v>0</v>
      </c>
      <c r="G30" s="389"/>
      <c r="H30" s="394">
        <f>C30*G30</f>
        <v>0</v>
      </c>
      <c r="I30" s="394">
        <f>F30+H30</f>
        <v>0</v>
      </c>
      <c r="J30" s="345"/>
      <c r="K30" s="414"/>
      <c r="M30" s="379"/>
      <c r="P30" s="379"/>
    </row>
    <row r="31" spans="1:16" s="434" customFormat="1" ht="12">
      <c r="A31" s="382"/>
      <c r="B31" s="462"/>
      <c r="C31" s="436"/>
      <c r="D31" s="460"/>
      <c r="E31" s="394"/>
      <c r="F31" s="394"/>
      <c r="G31" s="394"/>
      <c r="H31" s="394"/>
      <c r="I31" s="394"/>
      <c r="J31" s="345"/>
      <c r="K31" s="414"/>
      <c r="M31" s="379"/>
      <c r="P31" s="379"/>
    </row>
    <row r="32" spans="1:16" s="434" customFormat="1" ht="24">
      <c r="A32" s="382"/>
      <c r="B32" s="462" t="s">
        <v>1279</v>
      </c>
      <c r="C32" s="379">
        <v>3</v>
      </c>
      <c r="D32" s="380" t="s">
        <v>1181</v>
      </c>
      <c r="E32" s="389"/>
      <c r="F32" s="394">
        <f>C32*E32</f>
        <v>0</v>
      </c>
      <c r="G32" s="389"/>
      <c r="H32" s="394">
        <f>C32*G32</f>
        <v>0</v>
      </c>
      <c r="I32" s="394">
        <f>F32+H32</f>
        <v>0</v>
      </c>
      <c r="J32" s="345"/>
      <c r="K32" s="414"/>
      <c r="M32" s="379"/>
      <c r="P32" s="379"/>
    </row>
    <row r="33" spans="1:16" s="434" customFormat="1" ht="24">
      <c r="A33" s="382"/>
      <c r="B33" s="462" t="s">
        <v>1280</v>
      </c>
      <c r="C33" s="379">
        <v>1</v>
      </c>
      <c r="D33" s="380" t="s">
        <v>1181</v>
      </c>
      <c r="E33" s="389"/>
      <c r="F33" s="394">
        <f>C33*E33</f>
        <v>0</v>
      </c>
      <c r="G33" s="389"/>
      <c r="H33" s="394">
        <f>C33*G33</f>
        <v>0</v>
      </c>
      <c r="I33" s="394">
        <f>F33+H33</f>
        <v>0</v>
      </c>
      <c r="J33" s="345"/>
      <c r="K33" s="414"/>
      <c r="M33" s="379"/>
      <c r="P33" s="379"/>
    </row>
    <row r="34" spans="1:16" s="434" customFormat="1" ht="12">
      <c r="A34" s="382"/>
      <c r="B34" s="462"/>
      <c r="C34" s="436"/>
      <c r="D34" s="460"/>
      <c r="E34" s="394"/>
      <c r="F34" s="394"/>
      <c r="G34" s="394"/>
      <c r="H34" s="394"/>
      <c r="I34" s="394"/>
      <c r="J34" s="345"/>
      <c r="K34" s="414"/>
      <c r="M34" s="379"/>
      <c r="P34" s="379"/>
    </row>
    <row r="35" spans="1:16" s="434" customFormat="1" ht="12">
      <c r="A35" s="382"/>
      <c r="B35" s="463" t="s">
        <v>1281</v>
      </c>
      <c r="C35" s="436">
        <v>1</v>
      </c>
      <c r="D35" s="460" t="s">
        <v>1181</v>
      </c>
      <c r="E35" s="389"/>
      <c r="F35" s="394">
        <f>C35*E35</f>
        <v>0</v>
      </c>
      <c r="G35" s="389"/>
      <c r="H35" s="394">
        <f>C35*G35</f>
        <v>0</v>
      </c>
      <c r="I35" s="394">
        <f>F35+H35</f>
        <v>0</v>
      </c>
      <c r="J35" s="345"/>
      <c r="K35" s="414"/>
      <c r="M35" s="379"/>
      <c r="P35" s="379"/>
    </row>
    <row r="36" spans="1:16" s="434" customFormat="1" ht="12">
      <c r="A36" s="382"/>
      <c r="B36" s="462"/>
      <c r="C36" s="436"/>
      <c r="D36" s="460"/>
      <c r="E36" s="394"/>
      <c r="F36" s="394"/>
      <c r="G36" s="394"/>
      <c r="H36" s="394"/>
      <c r="I36" s="394"/>
      <c r="J36" s="345"/>
      <c r="K36" s="414"/>
      <c r="M36" s="379"/>
      <c r="P36" s="379"/>
    </row>
    <row r="37" spans="1:16" s="434" customFormat="1" ht="12">
      <c r="A37" s="382"/>
      <c r="B37" s="462" t="s">
        <v>1282</v>
      </c>
      <c r="C37" s="436">
        <v>1</v>
      </c>
      <c r="D37" s="460" t="s">
        <v>1181</v>
      </c>
      <c r="E37" s="389"/>
      <c r="F37" s="394">
        <f>C37*E37</f>
        <v>0</v>
      </c>
      <c r="G37" s="389"/>
      <c r="H37" s="394">
        <f>C37*G37</f>
        <v>0</v>
      </c>
      <c r="I37" s="394">
        <f>F37+H37</f>
        <v>0</v>
      </c>
      <c r="J37" s="345"/>
      <c r="K37" s="414"/>
      <c r="M37" s="379"/>
      <c r="P37" s="379"/>
    </row>
    <row r="38" spans="1:16" s="434" customFormat="1" ht="12">
      <c r="A38" s="382"/>
      <c r="B38" s="462"/>
      <c r="C38" s="436"/>
      <c r="D38" s="460"/>
      <c r="E38" s="394"/>
      <c r="F38" s="394"/>
      <c r="G38" s="394"/>
      <c r="H38" s="394"/>
      <c r="I38" s="394"/>
      <c r="J38" s="345"/>
      <c r="K38" s="414"/>
      <c r="M38" s="379"/>
      <c r="P38" s="379"/>
    </row>
    <row r="39" spans="1:16" s="434" customFormat="1" ht="12">
      <c r="A39" s="382"/>
      <c r="B39" s="461" t="s">
        <v>1283</v>
      </c>
      <c r="C39" s="436"/>
      <c r="D39" s="460"/>
      <c r="E39" s="394"/>
      <c r="F39" s="394"/>
      <c r="G39" s="394"/>
      <c r="H39" s="394"/>
      <c r="I39" s="394"/>
      <c r="J39" s="345"/>
      <c r="K39" s="414"/>
      <c r="M39" s="379"/>
      <c r="P39" s="379"/>
    </row>
    <row r="40" spans="1:16" s="434" customFormat="1" ht="12">
      <c r="A40" s="382"/>
      <c r="B40" s="442" t="s">
        <v>1284</v>
      </c>
      <c r="C40" s="436">
        <v>10</v>
      </c>
      <c r="D40" s="460" t="s">
        <v>270</v>
      </c>
      <c r="E40" s="389"/>
      <c r="F40" s="394">
        <f>C40*E40</f>
        <v>0</v>
      </c>
      <c r="G40" s="389"/>
      <c r="H40" s="394">
        <f>C40*G40</f>
        <v>0</v>
      </c>
      <c r="I40" s="394">
        <f>F40+H40</f>
        <v>0</v>
      </c>
      <c r="J40" s="345"/>
      <c r="K40" s="414"/>
      <c r="M40" s="379"/>
      <c r="P40" s="379"/>
    </row>
    <row r="41" spans="1:16" s="434" customFormat="1" ht="12">
      <c r="A41" s="382"/>
      <c r="B41" s="442"/>
      <c r="C41" s="436"/>
      <c r="D41" s="460"/>
      <c r="E41" s="394"/>
      <c r="F41" s="394"/>
      <c r="G41" s="394"/>
      <c r="H41" s="394"/>
      <c r="I41" s="394"/>
      <c r="J41" s="345"/>
      <c r="K41" s="414"/>
      <c r="M41" s="379"/>
      <c r="P41" s="379"/>
    </row>
    <row r="42" spans="1:16" s="434" customFormat="1" ht="12">
      <c r="A42" s="382"/>
      <c r="B42" s="442" t="s">
        <v>1285</v>
      </c>
      <c r="C42" s="436">
        <v>1</v>
      </c>
      <c r="D42" s="460" t="s">
        <v>1208</v>
      </c>
      <c r="E42" s="389"/>
      <c r="F42" s="394">
        <f>C42*E42</f>
        <v>0</v>
      </c>
      <c r="G42" s="394"/>
      <c r="H42" s="394"/>
      <c r="I42" s="394">
        <f>F42+H42</f>
        <v>0</v>
      </c>
      <c r="J42" s="345"/>
      <c r="K42" s="414"/>
      <c r="M42" s="379"/>
      <c r="P42" s="379"/>
    </row>
    <row r="43" spans="1:16">
      <c r="A43" s="440"/>
      <c r="B43" s="442"/>
      <c r="C43" s="436"/>
      <c r="D43" s="460"/>
      <c r="E43" s="394"/>
      <c r="F43" s="394"/>
      <c r="G43" s="394"/>
      <c r="H43" s="394"/>
      <c r="I43" s="394"/>
      <c r="J43" s="432"/>
      <c r="K43" s="433"/>
      <c r="L43" s="433"/>
      <c r="M43" s="433"/>
    </row>
    <row r="44" spans="1:16" s="434" customFormat="1" ht="12">
      <c r="A44" s="415"/>
      <c r="B44" s="416" t="s">
        <v>1286</v>
      </c>
      <c r="C44" s="417"/>
      <c r="D44" s="418"/>
      <c r="E44" s="419"/>
      <c r="F44" s="419"/>
      <c r="G44" s="419"/>
      <c r="H44" s="419"/>
      <c r="I44" s="420"/>
      <c r="J44" s="345"/>
      <c r="K44" s="414"/>
      <c r="M44" s="379"/>
      <c r="P44" s="379"/>
    </row>
    <row r="45" spans="1:16" s="434" customFormat="1" ht="12">
      <c r="A45" s="425"/>
      <c r="B45" s="426" t="s">
        <v>1211</v>
      </c>
      <c r="C45" s="427" t="s">
        <v>1212</v>
      </c>
      <c r="D45" s="428" t="s">
        <v>133</v>
      </c>
      <c r="E45" s="429" t="s">
        <v>1213</v>
      </c>
      <c r="F45" s="430" t="s">
        <v>1214</v>
      </c>
      <c r="G45" s="429" t="s">
        <v>1215</v>
      </c>
      <c r="H45" s="430" t="s">
        <v>1216</v>
      </c>
      <c r="I45" s="431" t="s">
        <v>1217</v>
      </c>
      <c r="J45" s="345"/>
      <c r="K45" s="414"/>
      <c r="M45" s="379"/>
      <c r="P45" s="379"/>
    </row>
    <row r="46" spans="1:16">
      <c r="B46" s="461" t="s">
        <v>1287</v>
      </c>
      <c r="C46" s="379"/>
      <c r="D46" s="380"/>
      <c r="E46" s="394"/>
      <c r="F46" s="394"/>
      <c r="G46" s="394"/>
      <c r="H46" s="394"/>
      <c r="I46" s="394"/>
    </row>
    <row r="47" spans="1:16">
      <c r="A47" s="440"/>
      <c r="B47" s="424" t="s">
        <v>1288</v>
      </c>
      <c r="C47" s="379">
        <v>2</v>
      </c>
      <c r="D47" s="380" t="s">
        <v>1181</v>
      </c>
      <c r="E47" s="389"/>
      <c r="F47" s="394">
        <f>C47*E47</f>
        <v>0</v>
      </c>
      <c r="G47" s="394"/>
      <c r="H47" s="394"/>
      <c r="I47" s="394">
        <f>F47+H47</f>
        <v>0</v>
      </c>
      <c r="J47" s="432"/>
      <c r="K47" s="433"/>
      <c r="L47" s="433"/>
      <c r="M47" s="433"/>
    </row>
    <row r="48" spans="1:16">
      <c r="A48" s="440"/>
      <c r="B48" s="442"/>
      <c r="C48" s="436"/>
      <c r="D48" s="460"/>
      <c r="E48" s="394"/>
      <c r="F48" s="394"/>
      <c r="G48" s="394"/>
      <c r="H48" s="394"/>
      <c r="I48" s="394"/>
      <c r="J48" s="432"/>
      <c r="K48" s="433"/>
      <c r="L48" s="433"/>
      <c r="M48" s="433"/>
    </row>
    <row r="49" spans="1:13">
      <c r="A49" s="440"/>
      <c r="B49" s="464" t="s">
        <v>1289</v>
      </c>
      <c r="C49" s="436">
        <v>0.1</v>
      </c>
      <c r="D49" s="460" t="s">
        <v>1181</v>
      </c>
      <c r="E49" s="389"/>
      <c r="F49" s="394">
        <f>C49*E49</f>
        <v>0</v>
      </c>
      <c r="G49" s="394"/>
      <c r="H49" s="394"/>
      <c r="I49" s="394">
        <f>F49+H49</f>
        <v>0</v>
      </c>
      <c r="J49" s="432"/>
      <c r="K49" s="433"/>
      <c r="L49" s="433"/>
      <c r="M49" s="433"/>
    </row>
    <row r="50" spans="1:13">
      <c r="A50" s="440"/>
      <c r="B50" s="464" t="s">
        <v>1290</v>
      </c>
      <c r="C50" s="436">
        <v>0.08</v>
      </c>
      <c r="D50" s="460" t="s">
        <v>1181</v>
      </c>
      <c r="E50" s="389"/>
      <c r="F50" s="394">
        <f>C50*E50</f>
        <v>0</v>
      </c>
      <c r="G50" s="394"/>
      <c r="H50" s="394"/>
      <c r="I50" s="394">
        <f>F50+H50</f>
        <v>0</v>
      </c>
      <c r="J50" s="432"/>
      <c r="K50" s="433"/>
      <c r="L50" s="433"/>
      <c r="M50" s="433"/>
    </row>
    <row r="51" spans="1:13">
      <c r="A51" s="440"/>
      <c r="B51" s="442"/>
      <c r="C51" s="436"/>
      <c r="D51" s="460"/>
      <c r="E51" s="394"/>
      <c r="F51" s="394"/>
      <c r="G51" s="394"/>
      <c r="H51" s="394"/>
      <c r="I51" s="394"/>
      <c r="J51" s="432"/>
      <c r="K51" s="433"/>
      <c r="L51" s="433"/>
      <c r="M51" s="433"/>
    </row>
    <row r="52" spans="1:13">
      <c r="A52" s="440"/>
      <c r="B52" s="464" t="s">
        <v>1291</v>
      </c>
      <c r="C52" s="436">
        <v>1</v>
      </c>
      <c r="D52" s="460" t="s">
        <v>1181</v>
      </c>
      <c r="E52" s="389"/>
      <c r="F52" s="394">
        <f>C52*E52</f>
        <v>0</v>
      </c>
      <c r="G52" s="394"/>
      <c r="H52" s="394"/>
      <c r="I52" s="394">
        <f>F52+H52</f>
        <v>0</v>
      </c>
      <c r="J52" s="432"/>
      <c r="K52" s="433"/>
      <c r="L52" s="433"/>
      <c r="M52" s="433"/>
    </row>
    <row r="53" spans="1:13">
      <c r="A53" s="440"/>
      <c r="B53" s="464"/>
      <c r="C53" s="436"/>
      <c r="D53" s="460"/>
      <c r="E53" s="394"/>
      <c r="F53" s="394"/>
      <c r="G53" s="394"/>
      <c r="H53" s="394"/>
      <c r="I53" s="394"/>
      <c r="J53" s="432"/>
      <c r="K53" s="433"/>
      <c r="L53" s="433"/>
      <c r="M53" s="433"/>
    </row>
    <row r="54" spans="1:13">
      <c r="A54" s="415"/>
      <c r="B54" s="416" t="s">
        <v>1255</v>
      </c>
      <c r="C54" s="417"/>
      <c r="D54" s="418"/>
      <c r="E54" s="419"/>
      <c r="F54" s="419"/>
      <c r="G54" s="419"/>
      <c r="H54" s="419"/>
      <c r="I54" s="420"/>
    </row>
    <row r="55" spans="1:13">
      <c r="A55" s="440"/>
      <c r="B55" s="392" t="s">
        <v>1292</v>
      </c>
      <c r="C55" s="379">
        <v>6</v>
      </c>
      <c r="D55" s="380" t="s">
        <v>1181</v>
      </c>
      <c r="E55" s="422"/>
      <c r="F55" s="422"/>
      <c r="G55" s="389"/>
      <c r="H55" s="394">
        <f>C55*G55</f>
        <v>0</v>
      </c>
      <c r="I55" s="394">
        <f>F55+H55</f>
        <v>0</v>
      </c>
      <c r="J55" s="432"/>
      <c r="K55" s="433"/>
      <c r="L55" s="433"/>
      <c r="M55" s="433"/>
    </row>
    <row r="56" spans="1:13">
      <c r="A56" s="440"/>
      <c r="B56" s="442"/>
      <c r="C56" s="436"/>
      <c r="D56" s="460"/>
      <c r="E56" s="394"/>
      <c r="F56" s="394"/>
      <c r="G56" s="394"/>
      <c r="H56" s="394"/>
      <c r="I56" s="394"/>
      <c r="J56" s="432"/>
      <c r="K56" s="433"/>
      <c r="L56" s="433"/>
      <c r="M56" s="433"/>
    </row>
    <row r="57" spans="1:13">
      <c r="A57" s="415"/>
      <c r="B57" s="416" t="s">
        <v>1263</v>
      </c>
      <c r="C57" s="417"/>
      <c r="D57" s="418"/>
      <c r="E57" s="419"/>
      <c r="F57" s="419"/>
      <c r="G57" s="419"/>
      <c r="H57" s="419"/>
      <c r="I57" s="420"/>
    </row>
    <row r="58" spans="1:13">
      <c r="A58" s="425"/>
      <c r="B58" s="426" t="s">
        <v>1211</v>
      </c>
      <c r="C58" s="427" t="s">
        <v>1212</v>
      </c>
      <c r="D58" s="428" t="s">
        <v>133</v>
      </c>
      <c r="E58" s="429" t="s">
        <v>1213</v>
      </c>
      <c r="F58" s="430" t="s">
        <v>1214</v>
      </c>
      <c r="G58" s="429" t="s">
        <v>1215</v>
      </c>
      <c r="H58" s="430" t="s">
        <v>1216</v>
      </c>
      <c r="I58" s="431" t="s">
        <v>1217</v>
      </c>
    </row>
    <row r="59" spans="1:13">
      <c r="A59" s="379"/>
      <c r="B59" s="392" t="s">
        <v>1293</v>
      </c>
      <c r="C59" s="379">
        <v>1</v>
      </c>
      <c r="D59" s="380"/>
      <c r="E59" s="422"/>
      <c r="F59" s="422"/>
      <c r="G59" s="394">
        <v>800</v>
      </c>
      <c r="H59" s="394">
        <f>C59*G59</f>
        <v>800</v>
      </c>
      <c r="I59" s="394">
        <f>F59+H59</f>
        <v>800</v>
      </c>
      <c r="J59" s="432"/>
      <c r="K59" s="433"/>
      <c r="L59" s="433"/>
      <c r="M59" s="433"/>
    </row>
    <row r="60" spans="1:13">
      <c r="A60" s="379"/>
      <c r="B60" s="392"/>
      <c r="C60" s="379"/>
      <c r="D60" s="380"/>
      <c r="E60" s="422"/>
      <c r="F60" s="422"/>
      <c r="G60" s="422"/>
      <c r="H60" s="422"/>
      <c r="I60" s="465"/>
    </row>
    <row r="61" spans="1:13">
      <c r="A61" s="379"/>
      <c r="B61" s="396" t="s">
        <v>1294</v>
      </c>
      <c r="C61" s="397"/>
      <c r="D61" s="398"/>
      <c r="E61" s="399"/>
      <c r="F61" s="400">
        <f>SUM(F19:F60)</f>
        <v>0</v>
      </c>
      <c r="G61" s="401"/>
      <c r="H61" s="400">
        <f>SUM(H19:H60)</f>
        <v>800</v>
      </c>
      <c r="I61" s="402">
        <f>SUM(I19:I60)</f>
        <v>800</v>
      </c>
    </row>
    <row r="62" spans="1:13" ht="13.5" thickBot="1">
      <c r="E62" s="405"/>
      <c r="F62" s="405"/>
      <c r="G62" s="405"/>
      <c r="H62" s="405"/>
    </row>
    <row r="63" spans="1:13" ht="13.5" thickBot="1">
      <c r="B63" s="406" t="s">
        <v>1196</v>
      </c>
      <c r="C63" s="407"/>
      <c r="D63" s="408"/>
      <c r="E63" s="409"/>
      <c r="F63" s="409"/>
      <c r="G63" s="409"/>
      <c r="H63" s="410">
        <f>SUM(I61)</f>
        <v>800</v>
      </c>
      <c r="I63" s="411"/>
    </row>
    <row r="64" spans="1:13" ht="13.5" thickBot="1">
      <c r="C64" s="412"/>
      <c r="E64" s="405"/>
      <c r="F64" s="405"/>
      <c r="G64" s="405"/>
      <c r="H64" s="413"/>
      <c r="I64" s="413"/>
    </row>
    <row r="65" spans="2:9" ht="13.5" thickBot="1">
      <c r="B65" s="406"/>
      <c r="C65" s="407"/>
      <c r="D65" s="408"/>
      <c r="E65" s="409"/>
      <c r="F65" s="409"/>
      <c r="G65" s="409"/>
      <c r="H65" s="410"/>
      <c r="I65" s="411"/>
    </row>
    <row r="66" spans="2:9">
      <c r="E66" s="405"/>
      <c r="F66" s="405"/>
      <c r="G66" s="405"/>
      <c r="H66" s="405"/>
    </row>
    <row r="67" spans="2:9">
      <c r="E67" s="405"/>
      <c r="F67" s="405"/>
      <c r="G67" s="405"/>
      <c r="H67" s="405"/>
    </row>
    <row r="68" spans="2:9">
      <c r="E68" s="405"/>
      <c r="F68" s="405"/>
      <c r="G68" s="405"/>
      <c r="H68" s="405"/>
    </row>
    <row r="69" spans="2:9" ht="12.75" customHeight="1">
      <c r="E69" s="405"/>
      <c r="F69" s="405"/>
      <c r="G69" s="405"/>
      <c r="H69" s="405"/>
    </row>
    <row r="70" spans="2:9">
      <c r="E70" s="405"/>
      <c r="F70" s="405"/>
      <c r="G70" s="405"/>
      <c r="H70" s="405"/>
    </row>
    <row r="71" spans="2:9">
      <c r="E71" s="405"/>
      <c r="F71" s="405"/>
      <c r="G71" s="405"/>
      <c r="H71" s="405"/>
    </row>
    <row r="72" spans="2:9">
      <c r="E72" s="405"/>
      <c r="F72" s="405"/>
      <c r="G72" s="405"/>
      <c r="H72" s="405"/>
    </row>
    <row r="73" spans="2:9">
      <c r="E73" s="405"/>
      <c r="F73" s="405"/>
      <c r="G73" s="405"/>
      <c r="H73" s="405"/>
    </row>
    <row r="74" spans="2:9">
      <c r="E74" s="405"/>
      <c r="F74" s="405"/>
      <c r="G74" s="405"/>
      <c r="H74" s="405"/>
    </row>
    <row r="75" spans="2:9">
      <c r="E75" s="405"/>
      <c r="F75" s="405"/>
      <c r="G75" s="405"/>
      <c r="H75" s="405"/>
    </row>
    <row r="76" spans="2:9">
      <c r="E76" s="405"/>
      <c r="F76" s="405"/>
      <c r="G76" s="405"/>
      <c r="H76" s="405"/>
    </row>
    <row r="77" spans="2:9">
      <c r="E77" s="405"/>
      <c r="F77" s="405"/>
      <c r="G77" s="405"/>
      <c r="H77" s="405"/>
    </row>
    <row r="78" spans="2:9">
      <c r="E78" s="405"/>
      <c r="F78" s="405"/>
      <c r="G78" s="405"/>
      <c r="H78" s="405"/>
    </row>
    <row r="79" spans="2:9">
      <c r="E79" s="405"/>
      <c r="F79" s="405"/>
      <c r="G79" s="405"/>
      <c r="H79" s="405"/>
    </row>
    <row r="80" spans="2:9">
      <c r="E80" s="405"/>
      <c r="F80" s="405"/>
      <c r="G80" s="405"/>
      <c r="H80" s="405"/>
    </row>
    <row r="81" spans="5:8">
      <c r="E81" s="405"/>
      <c r="F81" s="405"/>
      <c r="G81" s="405"/>
      <c r="H81" s="405"/>
    </row>
    <row r="82" spans="5:8">
      <c r="E82" s="405"/>
      <c r="F82" s="405"/>
      <c r="G82" s="405"/>
      <c r="H82" s="405"/>
    </row>
    <row r="83" spans="5:8">
      <c r="E83" s="405"/>
      <c r="F83" s="405"/>
      <c r="G83" s="405"/>
      <c r="H83" s="405"/>
    </row>
    <row r="84" spans="5:8">
      <c r="E84" s="405"/>
      <c r="F84" s="405"/>
      <c r="G84" s="405"/>
      <c r="H84" s="405"/>
    </row>
    <row r="85" spans="5:8">
      <c r="E85" s="405"/>
      <c r="F85" s="405"/>
      <c r="G85" s="405"/>
      <c r="H85" s="405"/>
    </row>
    <row r="86" spans="5:8">
      <c r="E86" s="405"/>
      <c r="F86" s="405"/>
      <c r="G86" s="405"/>
      <c r="H86" s="405"/>
    </row>
    <row r="87" spans="5:8">
      <c r="E87" s="405"/>
      <c r="F87" s="405"/>
      <c r="G87" s="405"/>
      <c r="H87" s="405"/>
    </row>
    <row r="88" spans="5:8">
      <c r="E88" s="405"/>
      <c r="F88" s="405"/>
      <c r="G88" s="405"/>
      <c r="H88" s="405"/>
    </row>
    <row r="89" spans="5:8">
      <c r="E89" s="405"/>
      <c r="F89" s="405"/>
      <c r="G89" s="405"/>
      <c r="H89" s="405"/>
    </row>
    <row r="90" spans="5:8">
      <c r="E90" s="405"/>
      <c r="F90" s="405"/>
      <c r="G90" s="405"/>
      <c r="H90" s="405"/>
    </row>
    <row r="91" spans="5:8">
      <c r="E91" s="405"/>
      <c r="F91" s="405"/>
      <c r="G91" s="405"/>
      <c r="H91" s="405"/>
    </row>
    <row r="92" spans="5:8">
      <c r="E92" s="405"/>
      <c r="F92" s="405"/>
      <c r="G92" s="405"/>
      <c r="H92" s="405"/>
    </row>
    <row r="93" spans="5:8">
      <c r="E93" s="405"/>
      <c r="F93" s="405"/>
      <c r="G93" s="405"/>
      <c r="H93" s="405"/>
    </row>
    <row r="94" spans="5:8">
      <c r="E94" s="405"/>
      <c r="F94" s="405"/>
      <c r="G94" s="405"/>
      <c r="H94" s="405"/>
    </row>
    <row r="95" spans="5:8">
      <c r="E95" s="405"/>
      <c r="F95" s="405"/>
      <c r="G95" s="405"/>
      <c r="H95" s="405"/>
    </row>
    <row r="96" spans="5:8">
      <c r="E96" s="405"/>
      <c r="F96" s="405"/>
      <c r="G96" s="405"/>
      <c r="H96" s="405"/>
    </row>
    <row r="97" spans="5:8">
      <c r="E97" s="405"/>
      <c r="F97" s="405"/>
      <c r="G97" s="405"/>
      <c r="H97" s="405"/>
    </row>
    <row r="98" spans="5:8">
      <c r="E98" s="405"/>
      <c r="F98" s="405"/>
      <c r="G98" s="405"/>
      <c r="H98" s="405"/>
    </row>
    <row r="99" spans="5:8">
      <c r="E99" s="405"/>
      <c r="F99" s="405"/>
      <c r="G99" s="405"/>
      <c r="H99" s="405"/>
    </row>
    <row r="100" spans="5:8">
      <c r="E100" s="405"/>
      <c r="F100" s="405"/>
      <c r="G100" s="405"/>
      <c r="H100" s="405"/>
    </row>
    <row r="101" spans="5:8">
      <c r="E101" s="405"/>
      <c r="F101" s="405"/>
      <c r="G101" s="405"/>
      <c r="H101" s="405"/>
    </row>
    <row r="102" spans="5:8">
      <c r="E102" s="405"/>
      <c r="F102" s="405"/>
      <c r="G102" s="405"/>
      <c r="H102" s="405"/>
    </row>
    <row r="103" spans="5:8">
      <c r="E103" s="405"/>
      <c r="F103" s="405"/>
      <c r="G103" s="405"/>
      <c r="H103" s="405"/>
    </row>
    <row r="104" spans="5:8">
      <c r="E104" s="405"/>
      <c r="F104" s="405"/>
      <c r="G104" s="405"/>
      <c r="H104" s="405"/>
    </row>
    <row r="105" spans="5:8">
      <c r="E105" s="405"/>
      <c r="F105" s="405"/>
      <c r="G105" s="405"/>
      <c r="H105" s="405"/>
    </row>
    <row r="106" spans="5:8">
      <c r="E106" s="405"/>
      <c r="F106" s="405"/>
      <c r="G106" s="405"/>
      <c r="H106" s="405"/>
    </row>
    <row r="107" spans="5:8">
      <c r="E107" s="405"/>
      <c r="F107" s="405"/>
      <c r="G107" s="405"/>
      <c r="H107" s="405"/>
    </row>
    <row r="108" spans="5:8">
      <c r="E108" s="405"/>
      <c r="F108" s="405"/>
      <c r="G108" s="405"/>
      <c r="H108" s="405"/>
    </row>
    <row r="109" spans="5:8">
      <c r="E109" s="405"/>
      <c r="F109" s="405"/>
      <c r="G109" s="405"/>
      <c r="H109" s="405"/>
    </row>
    <row r="110" spans="5:8">
      <c r="E110" s="405"/>
      <c r="F110" s="405"/>
      <c r="G110" s="405"/>
      <c r="H110" s="405"/>
    </row>
    <row r="111" spans="5:8">
      <c r="E111" s="405"/>
      <c r="F111" s="405"/>
      <c r="G111" s="405"/>
      <c r="H111" s="405"/>
    </row>
    <row r="112" spans="5:8">
      <c r="E112" s="405"/>
      <c r="F112" s="405"/>
      <c r="G112" s="405"/>
      <c r="H112" s="405"/>
    </row>
    <row r="113" spans="5:8">
      <c r="E113" s="405"/>
      <c r="F113" s="405"/>
      <c r="G113" s="405"/>
      <c r="H113" s="405"/>
    </row>
    <row r="114" spans="5:8">
      <c r="E114" s="405"/>
      <c r="F114" s="405"/>
      <c r="G114" s="405"/>
      <c r="H114" s="405"/>
    </row>
    <row r="115" spans="5:8">
      <c r="E115" s="405"/>
      <c r="F115" s="405"/>
      <c r="G115" s="405"/>
      <c r="H115" s="405"/>
    </row>
    <row r="116" spans="5:8">
      <c r="E116" s="405"/>
      <c r="F116" s="405"/>
      <c r="G116" s="405"/>
      <c r="H116" s="405"/>
    </row>
    <row r="117" spans="5:8">
      <c r="E117" s="405"/>
      <c r="F117" s="405"/>
      <c r="G117" s="405"/>
      <c r="H117" s="405"/>
    </row>
    <row r="118" spans="5:8">
      <c r="E118" s="405"/>
      <c r="F118" s="405"/>
      <c r="G118" s="405"/>
      <c r="H118" s="405"/>
    </row>
    <row r="119" spans="5:8">
      <c r="E119" s="405"/>
      <c r="F119" s="405"/>
      <c r="G119" s="405"/>
      <c r="H119" s="405"/>
    </row>
    <row r="120" spans="5:8">
      <c r="E120" s="405"/>
      <c r="F120" s="405"/>
      <c r="G120" s="405"/>
      <c r="H120" s="405"/>
    </row>
    <row r="121" spans="5:8">
      <c r="E121" s="405"/>
      <c r="F121" s="405"/>
      <c r="G121" s="405"/>
      <c r="H121" s="405"/>
    </row>
    <row r="122" spans="5:8">
      <c r="E122" s="405"/>
      <c r="F122" s="405"/>
      <c r="G122" s="405"/>
      <c r="H122" s="405"/>
    </row>
    <row r="123" spans="5:8">
      <c r="E123" s="405"/>
      <c r="F123" s="405"/>
      <c r="G123" s="405"/>
      <c r="H123" s="405"/>
    </row>
    <row r="124" spans="5:8">
      <c r="E124" s="405"/>
      <c r="F124" s="405"/>
      <c r="G124" s="405"/>
      <c r="H124" s="405"/>
    </row>
    <row r="125" spans="5:8">
      <c r="E125" s="405"/>
      <c r="F125" s="405"/>
      <c r="G125" s="405"/>
      <c r="H125" s="405"/>
    </row>
    <row r="126" spans="5:8">
      <c r="E126" s="405"/>
      <c r="F126" s="405"/>
      <c r="G126" s="405"/>
      <c r="H126" s="405"/>
    </row>
    <row r="127" spans="5:8">
      <c r="E127" s="405"/>
      <c r="F127" s="405"/>
      <c r="G127" s="405"/>
      <c r="H127" s="405"/>
    </row>
    <row r="128" spans="5:8">
      <c r="E128" s="405"/>
      <c r="F128" s="405"/>
      <c r="G128" s="405"/>
      <c r="H128" s="405"/>
    </row>
    <row r="129" spans="5:8">
      <c r="E129" s="405"/>
      <c r="F129" s="405"/>
      <c r="G129" s="405"/>
      <c r="H129" s="405"/>
    </row>
    <row r="130" spans="5:8">
      <c r="E130" s="405"/>
      <c r="F130" s="405"/>
      <c r="G130" s="405"/>
      <c r="H130" s="405"/>
    </row>
    <row r="131" spans="5:8">
      <c r="E131" s="405"/>
      <c r="F131" s="405"/>
      <c r="G131" s="405"/>
      <c r="H131" s="405"/>
    </row>
    <row r="132" spans="5:8">
      <c r="E132" s="405"/>
      <c r="F132" s="405"/>
      <c r="G132" s="405"/>
      <c r="H132" s="405"/>
    </row>
    <row r="133" spans="5:8">
      <c r="E133" s="405"/>
      <c r="F133" s="405"/>
      <c r="G133" s="405"/>
      <c r="H133" s="405"/>
    </row>
    <row r="134" spans="5:8">
      <c r="E134" s="405"/>
      <c r="F134" s="405"/>
      <c r="G134" s="405"/>
      <c r="H134" s="405"/>
    </row>
    <row r="135" spans="5:8">
      <c r="E135" s="405"/>
      <c r="F135" s="405"/>
      <c r="G135" s="405"/>
      <c r="H135" s="405"/>
    </row>
    <row r="136" spans="5:8">
      <c r="E136" s="405"/>
      <c r="F136" s="405"/>
      <c r="G136" s="405"/>
      <c r="H136" s="405"/>
    </row>
    <row r="137" spans="5:8">
      <c r="E137" s="405"/>
      <c r="F137" s="405"/>
      <c r="G137" s="405"/>
      <c r="H137" s="405"/>
    </row>
    <row r="138" spans="5:8">
      <c r="E138" s="405"/>
      <c r="F138" s="405"/>
      <c r="G138" s="405"/>
      <c r="H138" s="405"/>
    </row>
    <row r="139" spans="5:8">
      <c r="E139" s="405"/>
      <c r="F139" s="405"/>
      <c r="G139" s="405"/>
      <c r="H139" s="405"/>
    </row>
    <row r="140" spans="5:8">
      <c r="E140" s="405"/>
      <c r="F140" s="405"/>
      <c r="G140" s="405"/>
      <c r="H140" s="405"/>
    </row>
    <row r="141" spans="5:8">
      <c r="E141" s="405"/>
      <c r="F141" s="405"/>
      <c r="G141" s="405"/>
      <c r="H141" s="405"/>
    </row>
    <row r="142" spans="5:8">
      <c r="E142" s="405"/>
      <c r="F142" s="405"/>
      <c r="G142" s="405"/>
      <c r="H142" s="405"/>
    </row>
    <row r="143" spans="5:8">
      <c r="E143" s="405"/>
      <c r="F143" s="405"/>
      <c r="G143" s="405"/>
      <c r="H143" s="405"/>
    </row>
    <row r="144" spans="5:8">
      <c r="E144" s="405"/>
      <c r="F144" s="405"/>
      <c r="G144" s="405"/>
      <c r="H144" s="405"/>
    </row>
    <row r="145" spans="5:8">
      <c r="E145" s="405"/>
      <c r="F145" s="405"/>
      <c r="G145" s="405"/>
      <c r="H145" s="405"/>
    </row>
    <row r="146" spans="5:8">
      <c r="E146" s="405"/>
      <c r="F146" s="405"/>
      <c r="G146" s="405"/>
      <c r="H146" s="405"/>
    </row>
    <row r="147" spans="5:8">
      <c r="E147" s="405"/>
      <c r="F147" s="405"/>
      <c r="G147" s="405"/>
      <c r="H147" s="405"/>
    </row>
    <row r="148" spans="5:8">
      <c r="E148" s="405"/>
      <c r="F148" s="405"/>
      <c r="G148" s="405"/>
      <c r="H148" s="405"/>
    </row>
    <row r="149" spans="5:8">
      <c r="E149" s="405"/>
      <c r="F149" s="405"/>
      <c r="G149" s="405"/>
      <c r="H149" s="405"/>
    </row>
    <row r="150" spans="5:8">
      <c r="E150" s="405"/>
      <c r="F150" s="405"/>
      <c r="G150" s="405"/>
      <c r="H150" s="405"/>
    </row>
    <row r="151" spans="5:8">
      <c r="E151" s="405"/>
      <c r="F151" s="405"/>
      <c r="G151" s="405"/>
      <c r="H151" s="405"/>
    </row>
    <row r="152" spans="5:8">
      <c r="E152" s="405"/>
      <c r="F152" s="405"/>
      <c r="G152" s="405"/>
      <c r="H152" s="405"/>
    </row>
    <row r="153" spans="5:8">
      <c r="E153" s="405"/>
      <c r="F153" s="405"/>
      <c r="G153" s="405"/>
      <c r="H153" s="405"/>
    </row>
    <row r="154" spans="5:8">
      <c r="E154" s="405"/>
      <c r="F154" s="405"/>
      <c r="G154" s="405"/>
      <c r="H154" s="405"/>
    </row>
    <row r="155" spans="5:8">
      <c r="E155" s="405"/>
      <c r="F155" s="405"/>
      <c r="G155" s="405"/>
      <c r="H155" s="405"/>
    </row>
    <row r="156" spans="5:8">
      <c r="E156" s="405"/>
      <c r="F156" s="405"/>
      <c r="G156" s="405"/>
      <c r="H156" s="405"/>
    </row>
    <row r="157" spans="5:8">
      <c r="E157" s="405"/>
      <c r="F157" s="405"/>
      <c r="G157" s="405"/>
      <c r="H157" s="405"/>
    </row>
    <row r="158" spans="5:8">
      <c r="E158" s="405"/>
      <c r="F158" s="405"/>
      <c r="G158" s="405"/>
      <c r="H158" s="405"/>
    </row>
    <row r="159" spans="5:8">
      <c r="E159" s="405"/>
      <c r="F159" s="405"/>
      <c r="G159" s="405"/>
      <c r="H159" s="405"/>
    </row>
    <row r="160" spans="5:8">
      <c r="E160" s="405"/>
      <c r="F160" s="405"/>
      <c r="G160" s="405"/>
      <c r="H160" s="405"/>
    </row>
    <row r="161" spans="5:8">
      <c r="E161" s="405"/>
      <c r="F161" s="405"/>
      <c r="G161" s="405"/>
      <c r="H161" s="405"/>
    </row>
    <row r="162" spans="5:8">
      <c r="E162" s="405"/>
      <c r="F162" s="405"/>
      <c r="G162" s="405"/>
      <c r="H162" s="405"/>
    </row>
    <row r="163" spans="5:8">
      <c r="E163" s="405"/>
      <c r="F163" s="405"/>
      <c r="G163" s="405"/>
      <c r="H163" s="405"/>
    </row>
    <row r="164" spans="5:8">
      <c r="E164" s="405"/>
      <c r="F164" s="405"/>
      <c r="G164" s="405"/>
      <c r="H164" s="405"/>
    </row>
    <row r="165" spans="5:8">
      <c r="E165" s="405"/>
      <c r="F165" s="405"/>
      <c r="G165" s="405"/>
      <c r="H165" s="405"/>
    </row>
    <row r="166" spans="5:8">
      <c r="E166" s="405"/>
      <c r="F166" s="405"/>
      <c r="G166" s="405"/>
      <c r="H166" s="405"/>
    </row>
    <row r="167" spans="5:8">
      <c r="E167" s="405"/>
      <c r="F167" s="405"/>
      <c r="G167" s="405"/>
      <c r="H167" s="405"/>
    </row>
    <row r="168" spans="5:8">
      <c r="E168" s="405"/>
      <c r="F168" s="405"/>
      <c r="G168" s="405"/>
      <c r="H168" s="405"/>
    </row>
    <row r="169" spans="5:8">
      <c r="E169" s="405"/>
      <c r="F169" s="405"/>
      <c r="G169" s="405"/>
      <c r="H169" s="405"/>
    </row>
    <row r="170" spans="5:8">
      <c r="E170" s="405"/>
      <c r="F170" s="405"/>
      <c r="G170" s="405"/>
      <c r="H170" s="405"/>
    </row>
    <row r="171" spans="5:8">
      <c r="E171" s="405"/>
      <c r="F171" s="405"/>
      <c r="G171" s="405"/>
      <c r="H171" s="405"/>
    </row>
    <row r="172" spans="5:8">
      <c r="E172" s="405"/>
      <c r="F172" s="405"/>
      <c r="G172" s="405"/>
      <c r="H172" s="405"/>
    </row>
    <row r="173" spans="5:8">
      <c r="E173" s="405"/>
      <c r="F173" s="405"/>
      <c r="G173" s="405"/>
      <c r="H173" s="405"/>
    </row>
    <row r="174" spans="5:8">
      <c r="E174" s="405"/>
      <c r="F174" s="405"/>
      <c r="G174" s="405"/>
      <c r="H174" s="405"/>
    </row>
    <row r="175" spans="5:8">
      <c r="E175" s="405"/>
      <c r="F175" s="405"/>
      <c r="G175" s="405"/>
      <c r="H175" s="405"/>
    </row>
    <row r="176" spans="5:8">
      <c r="E176" s="405"/>
      <c r="F176" s="405"/>
      <c r="G176" s="405"/>
      <c r="H176" s="405"/>
    </row>
    <row r="177" spans="5:8">
      <c r="E177" s="405"/>
      <c r="F177" s="405"/>
      <c r="G177" s="405"/>
      <c r="H177" s="405"/>
    </row>
    <row r="178" spans="5:8">
      <c r="E178" s="405"/>
      <c r="F178" s="405"/>
      <c r="G178" s="405"/>
      <c r="H178" s="405"/>
    </row>
    <row r="179" spans="5:8">
      <c r="E179" s="405"/>
      <c r="F179" s="405"/>
      <c r="G179" s="405"/>
      <c r="H179" s="405"/>
    </row>
    <row r="180" spans="5:8">
      <c r="E180" s="405"/>
      <c r="F180" s="405"/>
      <c r="G180" s="405"/>
      <c r="H180" s="405"/>
    </row>
    <row r="181" spans="5:8">
      <c r="E181" s="405"/>
      <c r="F181" s="405"/>
      <c r="G181" s="405"/>
      <c r="H181" s="405"/>
    </row>
    <row r="182" spans="5:8">
      <c r="E182" s="405"/>
      <c r="F182" s="405"/>
      <c r="G182" s="405"/>
      <c r="H182" s="405"/>
    </row>
    <row r="183" spans="5:8">
      <c r="E183" s="405"/>
      <c r="F183" s="405"/>
      <c r="G183" s="405"/>
      <c r="H183" s="405"/>
    </row>
    <row r="184" spans="5:8">
      <c r="E184" s="405"/>
      <c r="F184" s="405"/>
      <c r="G184" s="405"/>
      <c r="H184" s="405"/>
    </row>
    <row r="185" spans="5:8">
      <c r="E185" s="405"/>
      <c r="F185" s="405"/>
      <c r="G185" s="405"/>
      <c r="H185" s="405"/>
    </row>
    <row r="186" spans="5:8">
      <c r="E186" s="405"/>
      <c r="F186" s="405"/>
      <c r="G186" s="405"/>
      <c r="H186" s="405"/>
    </row>
    <row r="187" spans="5:8">
      <c r="E187" s="405"/>
      <c r="F187" s="405"/>
      <c r="G187" s="405"/>
      <c r="H187" s="405"/>
    </row>
    <row r="188" spans="5:8">
      <c r="E188" s="405"/>
      <c r="F188" s="405"/>
      <c r="G188" s="405"/>
      <c r="H188" s="405"/>
    </row>
    <row r="189" spans="5:8">
      <c r="E189" s="405"/>
      <c r="F189" s="405"/>
      <c r="G189" s="405"/>
      <c r="H189" s="405"/>
    </row>
    <row r="190" spans="5:8">
      <c r="E190" s="405"/>
      <c r="F190" s="405"/>
      <c r="G190" s="405"/>
      <c r="H190" s="405"/>
    </row>
    <row r="191" spans="5:8">
      <c r="E191" s="405"/>
      <c r="F191" s="405"/>
      <c r="G191" s="405"/>
      <c r="H191" s="405"/>
    </row>
    <row r="192" spans="5:8">
      <c r="E192" s="405"/>
      <c r="F192" s="405"/>
      <c r="G192" s="405"/>
      <c r="H192" s="405"/>
    </row>
    <row r="193" spans="5:8">
      <c r="E193" s="405"/>
      <c r="F193" s="405"/>
      <c r="G193" s="405"/>
      <c r="H193" s="405"/>
    </row>
    <row r="194" spans="5:8">
      <c r="E194" s="405"/>
      <c r="F194" s="405"/>
      <c r="G194" s="405"/>
      <c r="H194" s="405"/>
    </row>
    <row r="195" spans="5:8">
      <c r="E195" s="405"/>
      <c r="F195" s="405"/>
      <c r="G195" s="405"/>
      <c r="H195" s="405"/>
    </row>
    <row r="196" spans="5:8">
      <c r="E196" s="405"/>
      <c r="F196" s="405"/>
      <c r="G196" s="405"/>
      <c r="H196" s="405"/>
    </row>
    <row r="197" spans="5:8">
      <c r="E197" s="405"/>
      <c r="F197" s="405"/>
      <c r="G197" s="405"/>
      <c r="H197" s="405"/>
    </row>
    <row r="198" spans="5:8">
      <c r="E198" s="405"/>
      <c r="F198" s="405"/>
      <c r="G198" s="405"/>
      <c r="H198" s="405"/>
    </row>
    <row r="199" spans="5:8">
      <c r="E199" s="405"/>
      <c r="F199" s="405"/>
      <c r="G199" s="405"/>
      <c r="H199" s="405"/>
    </row>
    <row r="200" spans="5:8">
      <c r="E200" s="405"/>
      <c r="F200" s="405"/>
      <c r="G200" s="405"/>
      <c r="H200" s="405"/>
    </row>
    <row r="201" spans="5:8">
      <c r="E201" s="405"/>
      <c r="F201" s="405"/>
      <c r="G201" s="405"/>
      <c r="H201" s="405"/>
    </row>
    <row r="202" spans="5:8">
      <c r="E202" s="405"/>
      <c r="F202" s="405"/>
      <c r="G202" s="405"/>
      <c r="H202" s="405"/>
    </row>
    <row r="203" spans="5:8">
      <c r="E203" s="405"/>
      <c r="F203" s="405"/>
      <c r="G203" s="405"/>
      <c r="H203" s="405"/>
    </row>
    <row r="204" spans="5:8">
      <c r="E204" s="405"/>
      <c r="F204" s="405"/>
      <c r="G204" s="405"/>
      <c r="H204" s="405"/>
    </row>
    <row r="205" spans="5:8">
      <c r="E205" s="405"/>
      <c r="F205" s="405"/>
      <c r="G205" s="405"/>
      <c r="H205" s="405"/>
    </row>
    <row r="206" spans="5:8">
      <c r="E206" s="405"/>
      <c r="F206" s="405"/>
      <c r="G206" s="405"/>
      <c r="H206" s="405"/>
    </row>
    <row r="207" spans="5:8">
      <c r="E207" s="405"/>
      <c r="F207" s="405"/>
      <c r="G207" s="405"/>
      <c r="H207" s="405"/>
    </row>
    <row r="208" spans="5:8">
      <c r="E208" s="405"/>
      <c r="F208" s="405"/>
      <c r="G208" s="405"/>
      <c r="H208" s="405"/>
    </row>
    <row r="209" spans="5:8">
      <c r="E209" s="405"/>
      <c r="F209" s="405"/>
      <c r="G209" s="405"/>
      <c r="H209" s="405"/>
    </row>
    <row r="210" spans="5:8">
      <c r="E210" s="405"/>
      <c r="F210" s="405"/>
      <c r="G210" s="405"/>
      <c r="H210" s="405"/>
    </row>
    <row r="211" spans="5:8">
      <c r="E211" s="405"/>
      <c r="F211" s="405"/>
      <c r="G211" s="405"/>
      <c r="H211" s="405"/>
    </row>
    <row r="212" spans="5:8">
      <c r="E212" s="405"/>
      <c r="F212" s="405"/>
      <c r="G212" s="405"/>
      <c r="H212" s="405"/>
    </row>
    <row r="213" spans="5:8">
      <c r="E213" s="405"/>
      <c r="F213" s="405"/>
      <c r="G213" s="405"/>
      <c r="H213" s="405"/>
    </row>
    <row r="214" spans="5:8">
      <c r="E214" s="405"/>
      <c r="F214" s="405"/>
      <c r="G214" s="405"/>
      <c r="H214" s="405"/>
    </row>
    <row r="215" spans="5:8">
      <c r="E215" s="405"/>
      <c r="F215" s="405"/>
      <c r="G215" s="405"/>
      <c r="H215" s="405"/>
    </row>
    <row r="216" spans="5:8">
      <c r="E216" s="405"/>
      <c r="F216" s="405"/>
      <c r="G216" s="405"/>
      <c r="H216" s="405"/>
    </row>
    <row r="217" spans="5:8">
      <c r="E217" s="405"/>
      <c r="F217" s="405"/>
      <c r="G217" s="405"/>
      <c r="H217" s="405"/>
    </row>
    <row r="218" spans="5:8">
      <c r="E218" s="405"/>
      <c r="F218" s="405"/>
      <c r="G218" s="405"/>
      <c r="H218" s="405"/>
    </row>
    <row r="219" spans="5:8">
      <c r="E219" s="405"/>
      <c r="F219" s="405"/>
      <c r="G219" s="405"/>
      <c r="H219" s="405"/>
    </row>
    <row r="220" spans="5:8">
      <c r="E220" s="405"/>
      <c r="F220" s="405"/>
      <c r="G220" s="405"/>
      <c r="H220" s="405"/>
    </row>
    <row r="221" spans="5:8">
      <c r="E221" s="405"/>
      <c r="F221" s="405"/>
      <c r="G221" s="405"/>
      <c r="H221" s="405"/>
    </row>
    <row r="222" spans="5:8">
      <c r="E222" s="405"/>
      <c r="F222" s="405"/>
      <c r="G222" s="405"/>
      <c r="H222" s="405"/>
    </row>
    <row r="223" spans="5:8">
      <c r="E223" s="405"/>
      <c r="F223" s="405"/>
      <c r="G223" s="405"/>
      <c r="H223" s="405"/>
    </row>
    <row r="224" spans="5:8">
      <c r="E224" s="405"/>
      <c r="F224" s="405"/>
      <c r="G224" s="405"/>
      <c r="H224" s="405"/>
    </row>
    <row r="225" spans="5:8">
      <c r="E225" s="405"/>
      <c r="F225" s="405"/>
      <c r="G225" s="405"/>
      <c r="H225" s="405"/>
    </row>
    <row r="226" spans="5:8">
      <c r="E226" s="405"/>
      <c r="F226" s="405"/>
      <c r="G226" s="405"/>
      <c r="H226" s="405"/>
    </row>
    <row r="227" spans="5:8">
      <c r="E227" s="405"/>
      <c r="F227" s="405"/>
      <c r="G227" s="405"/>
      <c r="H227" s="405"/>
    </row>
    <row r="228" spans="5:8">
      <c r="E228" s="405"/>
      <c r="F228" s="405"/>
      <c r="G228" s="405"/>
      <c r="H228" s="405"/>
    </row>
    <row r="229" spans="5:8">
      <c r="E229" s="405"/>
      <c r="F229" s="405"/>
      <c r="G229" s="405"/>
      <c r="H229" s="405"/>
    </row>
    <row r="230" spans="5:8">
      <c r="E230" s="405"/>
      <c r="F230" s="405"/>
      <c r="G230" s="405"/>
      <c r="H230" s="405"/>
    </row>
    <row r="231" spans="5:8">
      <c r="E231" s="405"/>
      <c r="F231" s="405"/>
      <c r="G231" s="405"/>
      <c r="H231" s="405"/>
    </row>
    <row r="232" spans="5:8">
      <c r="E232" s="405"/>
      <c r="F232" s="405"/>
      <c r="G232" s="405"/>
      <c r="H232" s="405"/>
    </row>
    <row r="233" spans="5:8">
      <c r="E233" s="405"/>
      <c r="F233" s="405"/>
      <c r="G233" s="405"/>
      <c r="H233" s="405"/>
    </row>
    <row r="234" spans="5:8">
      <c r="E234" s="405"/>
      <c r="F234" s="405"/>
      <c r="G234" s="405"/>
      <c r="H234" s="405"/>
    </row>
    <row r="235" spans="5:8">
      <c r="E235" s="405"/>
      <c r="F235" s="405"/>
      <c r="G235" s="405"/>
      <c r="H235" s="405"/>
    </row>
    <row r="236" spans="5:8">
      <c r="E236" s="405"/>
      <c r="F236" s="405"/>
      <c r="G236" s="405"/>
      <c r="H236" s="405"/>
    </row>
    <row r="237" spans="5:8">
      <c r="E237" s="405"/>
      <c r="F237" s="405"/>
      <c r="G237" s="405"/>
      <c r="H237" s="405"/>
    </row>
    <row r="238" spans="5:8">
      <c r="E238" s="405"/>
      <c r="F238" s="405"/>
      <c r="G238" s="405"/>
      <c r="H238" s="405"/>
    </row>
    <row r="239" spans="5:8">
      <c r="E239" s="405"/>
      <c r="F239" s="405"/>
      <c r="G239" s="405"/>
      <c r="H239" s="405"/>
    </row>
    <row r="240" spans="5:8">
      <c r="E240" s="405"/>
      <c r="F240" s="405"/>
      <c r="G240" s="405"/>
      <c r="H240" s="405"/>
    </row>
    <row r="241" spans="5:8">
      <c r="E241" s="405"/>
      <c r="F241" s="405"/>
      <c r="G241" s="405"/>
      <c r="H241" s="405"/>
    </row>
    <row r="242" spans="5:8">
      <c r="E242" s="405"/>
      <c r="F242" s="405"/>
      <c r="G242" s="405"/>
      <c r="H242" s="405"/>
    </row>
    <row r="243" spans="5:8">
      <c r="E243" s="405"/>
      <c r="F243" s="405"/>
      <c r="G243" s="405"/>
      <c r="H243" s="405"/>
    </row>
    <row r="244" spans="5:8">
      <c r="E244" s="405"/>
      <c r="F244" s="405"/>
      <c r="G244" s="405"/>
      <c r="H244" s="405"/>
    </row>
    <row r="245" spans="5:8">
      <c r="E245" s="405"/>
      <c r="F245" s="405"/>
      <c r="G245" s="405"/>
      <c r="H245" s="405"/>
    </row>
    <row r="246" spans="5:8">
      <c r="E246" s="405"/>
      <c r="F246" s="405"/>
      <c r="G246" s="405"/>
      <c r="H246" s="405"/>
    </row>
    <row r="247" spans="5:8">
      <c r="E247" s="405"/>
      <c r="F247" s="405"/>
      <c r="G247" s="405"/>
      <c r="H247" s="405"/>
    </row>
    <row r="248" spans="5:8">
      <c r="E248" s="405"/>
      <c r="F248" s="405"/>
      <c r="G248" s="405"/>
      <c r="H248" s="405"/>
    </row>
    <row r="249" spans="5:8">
      <c r="E249" s="405"/>
      <c r="F249" s="405"/>
      <c r="G249" s="405"/>
      <c r="H249" s="405"/>
    </row>
    <row r="250" spans="5:8">
      <c r="E250" s="405"/>
      <c r="F250" s="405"/>
      <c r="G250" s="405"/>
      <c r="H250" s="405"/>
    </row>
    <row r="251" spans="5:8">
      <c r="E251" s="405"/>
      <c r="F251" s="405"/>
      <c r="G251" s="405"/>
      <c r="H251" s="405"/>
    </row>
    <row r="252" spans="5:8">
      <c r="E252" s="405"/>
      <c r="F252" s="405"/>
      <c r="G252" s="405"/>
      <c r="H252" s="405"/>
    </row>
    <row r="253" spans="5:8">
      <c r="E253" s="405"/>
      <c r="F253" s="405"/>
      <c r="G253" s="405"/>
      <c r="H253" s="405"/>
    </row>
    <row r="254" spans="5:8">
      <c r="E254" s="405"/>
      <c r="F254" s="405"/>
      <c r="G254" s="405"/>
      <c r="H254" s="405"/>
    </row>
    <row r="255" spans="5:8">
      <c r="E255" s="405"/>
      <c r="F255" s="405"/>
      <c r="G255" s="405"/>
      <c r="H255" s="405"/>
    </row>
    <row r="256" spans="5:8">
      <c r="E256" s="405"/>
      <c r="F256" s="405"/>
      <c r="G256" s="405"/>
      <c r="H256" s="405"/>
    </row>
    <row r="257" spans="5:8">
      <c r="E257" s="405"/>
      <c r="F257" s="405"/>
      <c r="G257" s="405"/>
      <c r="H257" s="405"/>
    </row>
    <row r="258" spans="5:8">
      <c r="E258" s="405"/>
      <c r="F258" s="405"/>
      <c r="G258" s="405"/>
      <c r="H258" s="405"/>
    </row>
    <row r="259" spans="5:8">
      <c r="E259" s="405"/>
      <c r="F259" s="405"/>
      <c r="G259" s="405"/>
      <c r="H259" s="405"/>
    </row>
    <row r="260" spans="5:8">
      <c r="E260" s="405"/>
      <c r="F260" s="405"/>
      <c r="G260" s="405"/>
      <c r="H260" s="405"/>
    </row>
    <row r="261" spans="5:8">
      <c r="E261" s="405"/>
      <c r="F261" s="405"/>
      <c r="G261" s="405"/>
      <c r="H261" s="405"/>
    </row>
    <row r="262" spans="5:8">
      <c r="E262" s="405"/>
      <c r="F262" s="405"/>
      <c r="G262" s="405"/>
      <c r="H262" s="405"/>
    </row>
    <row r="263" spans="5:8">
      <c r="E263" s="405"/>
      <c r="F263" s="405"/>
      <c r="G263" s="405"/>
      <c r="H263" s="405"/>
    </row>
    <row r="264" spans="5:8">
      <c r="E264" s="405"/>
      <c r="F264" s="405"/>
      <c r="G264" s="405"/>
      <c r="H264" s="405"/>
    </row>
    <row r="265" spans="5:8">
      <c r="E265" s="405"/>
      <c r="F265" s="405"/>
      <c r="G265" s="405"/>
      <c r="H265" s="405"/>
    </row>
    <row r="266" spans="5:8">
      <c r="E266" s="405"/>
      <c r="F266" s="405"/>
      <c r="G266" s="405"/>
      <c r="H266" s="405"/>
    </row>
    <row r="267" spans="5:8">
      <c r="E267" s="405"/>
      <c r="F267" s="405"/>
      <c r="G267" s="405"/>
      <c r="H267" s="405"/>
    </row>
    <row r="268" spans="5:8">
      <c r="E268" s="405"/>
      <c r="F268" s="405"/>
      <c r="G268" s="405"/>
      <c r="H268" s="405"/>
    </row>
    <row r="269" spans="5:8">
      <c r="E269" s="405"/>
      <c r="F269" s="405"/>
      <c r="G269" s="405"/>
      <c r="H269" s="405"/>
    </row>
    <row r="270" spans="5:8">
      <c r="E270" s="405"/>
      <c r="F270" s="405"/>
      <c r="G270" s="405"/>
      <c r="H270" s="405"/>
    </row>
    <row r="271" spans="5:8">
      <c r="E271" s="405"/>
      <c r="F271" s="405"/>
      <c r="G271" s="405"/>
      <c r="H271" s="405"/>
    </row>
    <row r="272" spans="5:8">
      <c r="E272" s="405"/>
      <c r="F272" s="405"/>
      <c r="G272" s="405"/>
      <c r="H272" s="405"/>
    </row>
    <row r="273" spans="5:8">
      <c r="E273" s="405"/>
      <c r="F273" s="405"/>
      <c r="G273" s="405"/>
      <c r="H273" s="405"/>
    </row>
    <row r="274" spans="5:8">
      <c r="E274" s="405"/>
      <c r="F274" s="405"/>
      <c r="G274" s="405"/>
      <c r="H274" s="405"/>
    </row>
    <row r="275" spans="5:8">
      <c r="E275" s="405"/>
      <c r="F275" s="405"/>
      <c r="G275" s="405"/>
      <c r="H275" s="405"/>
    </row>
    <row r="276" spans="5:8">
      <c r="E276" s="405"/>
      <c r="F276" s="405"/>
      <c r="G276" s="405"/>
      <c r="H276" s="405"/>
    </row>
    <row r="277" spans="5:8">
      <c r="E277" s="405"/>
      <c r="F277" s="405"/>
      <c r="G277" s="405"/>
      <c r="H277" s="405"/>
    </row>
    <row r="278" spans="5:8">
      <c r="E278" s="405"/>
      <c r="F278" s="405"/>
      <c r="G278" s="405"/>
      <c r="H278" s="405"/>
    </row>
    <row r="279" spans="5:8">
      <c r="E279" s="405"/>
      <c r="F279" s="405"/>
      <c r="G279" s="405"/>
      <c r="H279" s="405"/>
    </row>
    <row r="280" spans="5:8">
      <c r="E280" s="405"/>
      <c r="F280" s="405"/>
      <c r="G280" s="405"/>
      <c r="H280" s="405"/>
    </row>
    <row r="281" spans="5:8">
      <c r="E281" s="405"/>
      <c r="F281" s="405"/>
      <c r="G281" s="405"/>
      <c r="H281" s="405"/>
    </row>
    <row r="282" spans="5:8">
      <c r="E282" s="405"/>
      <c r="F282" s="405"/>
      <c r="G282" s="405"/>
      <c r="H282" s="405"/>
    </row>
    <row r="283" spans="5:8">
      <c r="E283" s="405"/>
      <c r="F283" s="405"/>
      <c r="G283" s="405"/>
      <c r="H283" s="405"/>
    </row>
    <row r="284" spans="5:8">
      <c r="E284" s="405"/>
      <c r="F284" s="405"/>
      <c r="G284" s="405"/>
      <c r="H284" s="405"/>
    </row>
    <row r="285" spans="5:8">
      <c r="E285" s="405"/>
      <c r="F285" s="405"/>
      <c r="G285" s="405"/>
      <c r="H285" s="405"/>
    </row>
    <row r="286" spans="5:8">
      <c r="E286" s="405"/>
      <c r="F286" s="405"/>
      <c r="G286" s="405"/>
      <c r="H286" s="405"/>
    </row>
    <row r="287" spans="5:8">
      <c r="E287" s="405"/>
      <c r="F287" s="405"/>
      <c r="G287" s="405"/>
      <c r="H287" s="405"/>
    </row>
    <row r="288" spans="5:8">
      <c r="E288" s="405"/>
      <c r="F288" s="405"/>
      <c r="G288" s="405"/>
      <c r="H288" s="405"/>
    </row>
    <row r="289" spans="5:8">
      <c r="E289" s="405"/>
      <c r="F289" s="405"/>
      <c r="G289" s="405"/>
      <c r="H289" s="405"/>
    </row>
    <row r="290" spans="5:8">
      <c r="E290" s="405"/>
      <c r="F290" s="405"/>
      <c r="G290" s="405"/>
      <c r="H290" s="405"/>
    </row>
    <row r="291" spans="5:8">
      <c r="E291" s="405"/>
      <c r="F291" s="405"/>
      <c r="G291" s="405"/>
      <c r="H291" s="405"/>
    </row>
    <row r="292" spans="5:8">
      <c r="E292" s="405"/>
      <c r="F292" s="405"/>
      <c r="G292" s="405"/>
      <c r="H292" s="405"/>
    </row>
    <row r="293" spans="5:8">
      <c r="E293" s="405"/>
      <c r="F293" s="405"/>
      <c r="G293" s="405"/>
      <c r="H293" s="405"/>
    </row>
    <row r="294" spans="5:8">
      <c r="E294" s="405"/>
      <c r="F294" s="405"/>
      <c r="G294" s="405"/>
      <c r="H294" s="405"/>
    </row>
    <row r="295" spans="5:8">
      <c r="E295" s="405"/>
      <c r="F295" s="405"/>
      <c r="G295" s="405"/>
      <c r="H295" s="405"/>
    </row>
    <row r="296" spans="5:8">
      <c r="E296" s="405"/>
      <c r="F296" s="405"/>
      <c r="G296" s="405"/>
      <c r="H296" s="405"/>
    </row>
    <row r="297" spans="5:8">
      <c r="E297" s="405"/>
      <c r="F297" s="405"/>
      <c r="G297" s="405"/>
      <c r="H297" s="405"/>
    </row>
    <row r="298" spans="5:8">
      <c r="E298" s="405"/>
      <c r="F298" s="405"/>
      <c r="G298" s="405"/>
      <c r="H298" s="405"/>
    </row>
    <row r="299" spans="5:8">
      <c r="E299" s="405"/>
      <c r="F299" s="405"/>
      <c r="G299" s="405"/>
      <c r="H299" s="405"/>
    </row>
    <row r="300" spans="5:8">
      <c r="E300" s="405"/>
      <c r="F300" s="405"/>
      <c r="G300" s="405"/>
      <c r="H300" s="405"/>
    </row>
    <row r="301" spans="5:8">
      <c r="E301" s="405"/>
      <c r="F301" s="405"/>
      <c r="G301" s="405"/>
      <c r="H301" s="405"/>
    </row>
    <row r="302" spans="5:8">
      <c r="E302" s="405"/>
      <c r="F302" s="405"/>
      <c r="G302" s="405"/>
      <c r="H302" s="405"/>
    </row>
    <row r="303" spans="5:8">
      <c r="E303" s="405"/>
      <c r="F303" s="405"/>
      <c r="G303" s="405"/>
      <c r="H303" s="405"/>
    </row>
    <row r="304" spans="5:8">
      <c r="E304" s="405"/>
      <c r="F304" s="405"/>
      <c r="G304" s="405"/>
      <c r="H304" s="405"/>
    </row>
    <row r="305" spans="5:8">
      <c r="E305" s="405"/>
      <c r="F305" s="405"/>
      <c r="G305" s="405"/>
      <c r="H305" s="405"/>
    </row>
    <row r="306" spans="5:8">
      <c r="E306" s="405"/>
      <c r="F306" s="405"/>
      <c r="G306" s="405"/>
      <c r="H306" s="405"/>
    </row>
    <row r="307" spans="5:8">
      <c r="E307" s="405"/>
      <c r="F307" s="405"/>
      <c r="G307" s="405"/>
      <c r="H307" s="405"/>
    </row>
    <row r="308" spans="5:8">
      <c r="E308" s="405"/>
      <c r="F308" s="405"/>
      <c r="G308" s="405"/>
      <c r="H308" s="405"/>
    </row>
    <row r="309" spans="5:8">
      <c r="E309" s="405"/>
      <c r="F309" s="405"/>
      <c r="G309" s="405"/>
      <c r="H309" s="405"/>
    </row>
    <row r="310" spans="5:8">
      <c r="E310" s="405"/>
      <c r="F310" s="405"/>
      <c r="G310" s="405"/>
      <c r="H310" s="405"/>
    </row>
    <row r="311" spans="5:8">
      <c r="E311" s="405"/>
      <c r="F311" s="405"/>
      <c r="G311" s="405"/>
      <c r="H311" s="405"/>
    </row>
    <row r="312" spans="5:8">
      <c r="E312" s="405"/>
      <c r="F312" s="405"/>
      <c r="G312" s="405"/>
      <c r="H312" s="405"/>
    </row>
    <row r="313" spans="5:8">
      <c r="E313" s="405"/>
      <c r="F313" s="405"/>
      <c r="G313" s="405"/>
      <c r="H313" s="405"/>
    </row>
    <row r="314" spans="5:8">
      <c r="E314" s="405"/>
      <c r="F314" s="405"/>
      <c r="G314" s="405"/>
      <c r="H314" s="405"/>
    </row>
    <row r="315" spans="5:8">
      <c r="E315" s="405"/>
      <c r="F315" s="405"/>
      <c r="G315" s="405"/>
      <c r="H315" s="405"/>
    </row>
    <row r="316" spans="5:8">
      <c r="E316" s="405"/>
      <c r="F316" s="405"/>
      <c r="G316" s="405"/>
      <c r="H316" s="405"/>
    </row>
    <row r="317" spans="5:8">
      <c r="E317" s="405"/>
      <c r="F317" s="405"/>
      <c r="G317" s="405"/>
      <c r="H317" s="405"/>
    </row>
    <row r="318" spans="5:8">
      <c r="E318" s="405"/>
      <c r="F318" s="405"/>
      <c r="G318" s="405"/>
      <c r="H318" s="405"/>
    </row>
    <row r="319" spans="5:8">
      <c r="E319" s="405"/>
      <c r="F319" s="405"/>
      <c r="G319" s="405"/>
      <c r="H319" s="405"/>
    </row>
    <row r="320" spans="5:8">
      <c r="E320" s="405"/>
      <c r="F320" s="405"/>
      <c r="G320" s="405"/>
      <c r="H320" s="405"/>
    </row>
    <row r="321" spans="5:8">
      <c r="E321" s="405"/>
      <c r="F321" s="405"/>
      <c r="G321" s="405"/>
      <c r="H321" s="405"/>
    </row>
    <row r="322" spans="5:8">
      <c r="E322" s="405"/>
      <c r="F322" s="405"/>
      <c r="G322" s="405"/>
      <c r="H322" s="405"/>
    </row>
    <row r="323" spans="5:8">
      <c r="E323" s="405"/>
      <c r="F323" s="405"/>
      <c r="G323" s="405"/>
      <c r="H323" s="405"/>
    </row>
    <row r="324" spans="5:8">
      <c r="E324" s="405"/>
      <c r="F324" s="405"/>
      <c r="G324" s="405"/>
      <c r="H324" s="405"/>
    </row>
    <row r="325" spans="5:8">
      <c r="E325" s="405"/>
      <c r="F325" s="405"/>
      <c r="G325" s="405"/>
      <c r="H325" s="405"/>
    </row>
    <row r="326" spans="5:8">
      <c r="E326" s="405"/>
      <c r="F326" s="405"/>
      <c r="G326" s="405"/>
      <c r="H326" s="405"/>
    </row>
    <row r="327" spans="5:8">
      <c r="E327" s="405"/>
      <c r="F327" s="405"/>
      <c r="G327" s="405"/>
      <c r="H327" s="405"/>
    </row>
    <row r="328" spans="5:8">
      <c r="E328" s="405"/>
      <c r="F328" s="405"/>
      <c r="G328" s="405"/>
      <c r="H328" s="405"/>
    </row>
    <row r="329" spans="5:8">
      <c r="E329" s="405"/>
      <c r="F329" s="405"/>
      <c r="G329" s="405"/>
      <c r="H329" s="405"/>
    </row>
    <row r="330" spans="5:8">
      <c r="E330" s="405"/>
      <c r="F330" s="405"/>
      <c r="G330" s="405"/>
      <c r="H330" s="405"/>
    </row>
    <row r="331" spans="5:8">
      <c r="E331" s="405"/>
      <c r="F331" s="405"/>
      <c r="G331" s="405"/>
      <c r="H331" s="405"/>
    </row>
    <row r="332" spans="5:8">
      <c r="E332" s="405"/>
      <c r="F332" s="405"/>
      <c r="G332" s="405"/>
      <c r="H332" s="405"/>
    </row>
    <row r="333" spans="5:8">
      <c r="E333" s="405"/>
      <c r="F333" s="405"/>
      <c r="G333" s="405"/>
      <c r="H333" s="405"/>
    </row>
    <row r="334" spans="5:8">
      <c r="E334" s="405"/>
      <c r="F334" s="405"/>
      <c r="G334" s="405"/>
      <c r="H334" s="405"/>
    </row>
    <row r="335" spans="5:8">
      <c r="E335" s="405"/>
      <c r="F335" s="405"/>
      <c r="G335" s="405"/>
      <c r="H335" s="405"/>
    </row>
    <row r="336" spans="5:8">
      <c r="E336" s="405"/>
      <c r="F336" s="405"/>
      <c r="G336" s="405"/>
      <c r="H336" s="405"/>
    </row>
    <row r="337" spans="5:8">
      <c r="E337" s="405"/>
      <c r="F337" s="405"/>
      <c r="G337" s="405"/>
      <c r="H337" s="405"/>
    </row>
    <row r="338" spans="5:8">
      <c r="E338" s="405"/>
      <c r="F338" s="405"/>
      <c r="G338" s="405"/>
      <c r="H338" s="405"/>
    </row>
    <row r="339" spans="5:8">
      <c r="E339" s="405"/>
      <c r="F339" s="405"/>
      <c r="G339" s="405"/>
      <c r="H339" s="405"/>
    </row>
    <row r="340" spans="5:8">
      <c r="E340" s="405"/>
      <c r="F340" s="405"/>
      <c r="G340" s="405"/>
      <c r="H340" s="405"/>
    </row>
    <row r="341" spans="5:8">
      <c r="E341" s="405"/>
      <c r="F341" s="405"/>
      <c r="G341" s="405"/>
      <c r="H341" s="405"/>
    </row>
    <row r="342" spans="5:8">
      <c r="E342" s="405"/>
      <c r="F342" s="405"/>
      <c r="G342" s="405"/>
      <c r="H342" s="405"/>
    </row>
    <row r="343" spans="5:8">
      <c r="E343" s="405"/>
      <c r="F343" s="405"/>
      <c r="G343" s="405"/>
      <c r="H343" s="405"/>
    </row>
    <row r="344" spans="5:8">
      <c r="E344" s="405"/>
      <c r="F344" s="405"/>
      <c r="G344" s="405"/>
      <c r="H344" s="405"/>
    </row>
    <row r="345" spans="5:8">
      <c r="E345" s="405"/>
      <c r="F345" s="405"/>
      <c r="G345" s="405"/>
      <c r="H345" s="405"/>
    </row>
    <row r="346" spans="5:8">
      <c r="E346" s="405"/>
      <c r="F346" s="405"/>
      <c r="G346" s="405"/>
      <c r="H346" s="405"/>
    </row>
    <row r="347" spans="5:8">
      <c r="E347" s="405"/>
      <c r="F347" s="405"/>
      <c r="G347" s="405"/>
      <c r="H347" s="405"/>
    </row>
    <row r="348" spans="5:8">
      <c r="E348" s="405"/>
      <c r="F348" s="405"/>
      <c r="G348" s="405"/>
      <c r="H348" s="405"/>
    </row>
    <row r="349" spans="5:8">
      <c r="E349" s="405"/>
      <c r="F349" s="405"/>
      <c r="G349" s="405"/>
      <c r="H349" s="405"/>
    </row>
    <row r="350" spans="5:8">
      <c r="E350" s="405"/>
      <c r="F350" s="405"/>
      <c r="G350" s="405"/>
      <c r="H350" s="405"/>
    </row>
    <row r="351" spans="5:8">
      <c r="E351" s="405"/>
      <c r="F351" s="405"/>
      <c r="G351" s="405"/>
      <c r="H351" s="405"/>
    </row>
    <row r="352" spans="5:8">
      <c r="E352" s="405"/>
      <c r="F352" s="405"/>
      <c r="G352" s="405"/>
      <c r="H352" s="405"/>
    </row>
    <row r="353" spans="5:8">
      <c r="E353" s="405"/>
      <c r="F353" s="405"/>
      <c r="G353" s="405"/>
      <c r="H353" s="405"/>
    </row>
    <row r="354" spans="5:8">
      <c r="E354" s="405"/>
      <c r="F354" s="405"/>
      <c r="G354" s="405"/>
      <c r="H354" s="405"/>
    </row>
    <row r="355" spans="5:8">
      <c r="E355" s="405"/>
      <c r="F355" s="405"/>
      <c r="G355" s="405"/>
      <c r="H355" s="405"/>
    </row>
    <row r="356" spans="5:8">
      <c r="E356" s="405"/>
      <c r="F356" s="405"/>
      <c r="G356" s="405"/>
      <c r="H356" s="405"/>
    </row>
    <row r="357" spans="5:8">
      <c r="E357" s="405"/>
      <c r="F357" s="405"/>
      <c r="G357" s="405"/>
      <c r="H357" s="405"/>
    </row>
    <row r="358" spans="5:8">
      <c r="E358" s="405"/>
      <c r="F358" s="405"/>
      <c r="G358" s="405"/>
      <c r="H358" s="405"/>
    </row>
    <row r="359" spans="5:8">
      <c r="E359" s="405"/>
      <c r="F359" s="405"/>
      <c r="G359" s="405"/>
      <c r="H359" s="405"/>
    </row>
    <row r="360" spans="5:8">
      <c r="E360" s="405"/>
      <c r="F360" s="405"/>
      <c r="G360" s="405"/>
      <c r="H360" s="405"/>
    </row>
    <row r="361" spans="5:8">
      <c r="E361" s="405"/>
      <c r="F361" s="405"/>
      <c r="G361" s="405"/>
      <c r="H361" s="405"/>
    </row>
    <row r="362" spans="5:8">
      <c r="E362" s="405"/>
      <c r="F362" s="405"/>
      <c r="G362" s="405"/>
      <c r="H362" s="405"/>
    </row>
    <row r="363" spans="5:8">
      <c r="E363" s="405"/>
      <c r="F363" s="405"/>
      <c r="G363" s="405"/>
      <c r="H363" s="405"/>
    </row>
    <row r="364" spans="5:8">
      <c r="E364" s="405"/>
      <c r="F364" s="405"/>
      <c r="G364" s="405"/>
      <c r="H364" s="405"/>
    </row>
    <row r="365" spans="5:8">
      <c r="E365" s="405"/>
      <c r="F365" s="405"/>
      <c r="G365" s="405"/>
      <c r="H365" s="405"/>
    </row>
    <row r="366" spans="5:8">
      <c r="E366" s="405"/>
      <c r="F366" s="405"/>
      <c r="G366" s="405"/>
      <c r="H366" s="405"/>
    </row>
    <row r="367" spans="5:8">
      <c r="E367" s="405"/>
      <c r="F367" s="405"/>
      <c r="G367" s="405"/>
      <c r="H367" s="405"/>
    </row>
    <row r="368" spans="5:8">
      <c r="E368" s="405"/>
      <c r="F368" s="405"/>
      <c r="G368" s="405"/>
      <c r="H368" s="405"/>
    </row>
    <row r="369" spans="5:8">
      <c r="E369" s="405"/>
      <c r="F369" s="405"/>
      <c r="G369" s="405"/>
      <c r="H369" s="405"/>
    </row>
    <row r="370" spans="5:8">
      <c r="E370" s="405"/>
      <c r="F370" s="405"/>
      <c r="G370" s="405"/>
      <c r="H370" s="405"/>
    </row>
    <row r="371" spans="5:8">
      <c r="E371" s="405"/>
      <c r="F371" s="405"/>
      <c r="G371" s="405"/>
      <c r="H371" s="405"/>
    </row>
    <row r="372" spans="5:8">
      <c r="E372" s="405"/>
      <c r="F372" s="405"/>
      <c r="G372" s="405"/>
      <c r="H372" s="405"/>
    </row>
    <row r="373" spans="5:8">
      <c r="E373" s="405"/>
      <c r="F373" s="405"/>
      <c r="G373" s="405"/>
      <c r="H373" s="405"/>
    </row>
    <row r="374" spans="5:8">
      <c r="E374" s="405"/>
      <c r="F374" s="405"/>
      <c r="G374" s="405"/>
      <c r="H374" s="405"/>
    </row>
    <row r="375" spans="5:8">
      <c r="E375" s="405"/>
      <c r="F375" s="405"/>
      <c r="G375" s="405"/>
      <c r="H375" s="405"/>
    </row>
    <row r="376" spans="5:8">
      <c r="E376" s="405"/>
      <c r="F376" s="405"/>
      <c r="G376" s="405"/>
      <c r="H376" s="405"/>
    </row>
    <row r="377" spans="5:8">
      <c r="E377" s="405"/>
      <c r="F377" s="405"/>
      <c r="G377" s="405"/>
      <c r="H377" s="405"/>
    </row>
    <row r="378" spans="5:8">
      <c r="E378" s="405"/>
      <c r="F378" s="405"/>
      <c r="G378" s="405"/>
      <c r="H378" s="405"/>
    </row>
    <row r="379" spans="5:8">
      <c r="E379" s="405"/>
      <c r="F379" s="405"/>
      <c r="G379" s="405"/>
      <c r="H379" s="405"/>
    </row>
    <row r="380" spans="5:8">
      <c r="E380" s="405"/>
      <c r="F380" s="405"/>
      <c r="G380" s="405"/>
      <c r="H380" s="405"/>
    </row>
    <row r="381" spans="5:8">
      <c r="E381" s="405"/>
      <c r="F381" s="405"/>
      <c r="G381" s="405"/>
      <c r="H381" s="405"/>
    </row>
    <row r="382" spans="5:8">
      <c r="E382" s="405"/>
      <c r="F382" s="405"/>
      <c r="G382" s="405"/>
      <c r="H382" s="405"/>
    </row>
    <row r="383" spans="5:8">
      <c r="E383" s="405"/>
      <c r="F383" s="405"/>
      <c r="G383" s="405"/>
      <c r="H383" s="405"/>
    </row>
    <row r="384" spans="5:8">
      <c r="E384" s="405"/>
      <c r="F384" s="405"/>
      <c r="G384" s="405"/>
      <c r="H384" s="405"/>
    </row>
    <row r="385" spans="5:8">
      <c r="E385" s="405"/>
      <c r="F385" s="405"/>
      <c r="G385" s="405"/>
      <c r="H385" s="405"/>
    </row>
    <row r="386" spans="5:8">
      <c r="E386" s="405"/>
      <c r="F386" s="405"/>
      <c r="G386" s="405"/>
      <c r="H386" s="405"/>
    </row>
    <row r="387" spans="5:8">
      <c r="E387" s="405"/>
      <c r="F387" s="405"/>
      <c r="G387" s="405"/>
      <c r="H387" s="405"/>
    </row>
    <row r="388" spans="5:8">
      <c r="E388" s="405"/>
      <c r="F388" s="405"/>
      <c r="G388" s="405"/>
      <c r="H388" s="405"/>
    </row>
    <row r="389" spans="5:8">
      <c r="E389" s="405"/>
      <c r="F389" s="405"/>
      <c r="G389" s="405"/>
      <c r="H389" s="405"/>
    </row>
    <row r="390" spans="5:8">
      <c r="E390" s="405"/>
      <c r="F390" s="405"/>
      <c r="G390" s="405"/>
      <c r="H390" s="405"/>
    </row>
    <row r="391" spans="5:8">
      <c r="E391" s="405"/>
      <c r="F391" s="405"/>
      <c r="G391" s="405"/>
      <c r="H391" s="405"/>
    </row>
    <row r="392" spans="5:8">
      <c r="E392" s="405"/>
      <c r="F392" s="405"/>
      <c r="G392" s="405"/>
      <c r="H392" s="405"/>
    </row>
    <row r="393" spans="5:8">
      <c r="E393" s="405"/>
      <c r="F393" s="405"/>
      <c r="G393" s="405"/>
      <c r="H393" s="405"/>
    </row>
    <row r="394" spans="5:8">
      <c r="E394" s="405"/>
      <c r="F394" s="405"/>
      <c r="G394" s="405"/>
      <c r="H394" s="405"/>
    </row>
    <row r="395" spans="5:8">
      <c r="E395" s="405"/>
      <c r="F395" s="405"/>
      <c r="G395" s="405"/>
      <c r="H395" s="405"/>
    </row>
    <row r="396" spans="5:8">
      <c r="E396" s="405"/>
      <c r="F396" s="405"/>
      <c r="G396" s="405"/>
      <c r="H396" s="405"/>
    </row>
    <row r="397" spans="5:8">
      <c r="E397" s="405"/>
      <c r="F397" s="405"/>
      <c r="G397" s="405"/>
      <c r="H397" s="405"/>
    </row>
    <row r="398" spans="5:8">
      <c r="E398" s="405"/>
      <c r="F398" s="405"/>
      <c r="G398" s="405"/>
      <c r="H398" s="405"/>
    </row>
    <row r="399" spans="5:8">
      <c r="E399" s="405"/>
      <c r="F399" s="405"/>
      <c r="G399" s="405"/>
      <c r="H399" s="405"/>
    </row>
    <row r="400" spans="5:8">
      <c r="E400" s="405"/>
      <c r="F400" s="405"/>
      <c r="G400" s="405"/>
      <c r="H400" s="405"/>
    </row>
    <row r="401" spans="5:8">
      <c r="E401" s="405"/>
      <c r="F401" s="405"/>
      <c r="G401" s="405"/>
      <c r="H401" s="405"/>
    </row>
    <row r="402" spans="5:8">
      <c r="E402" s="405"/>
      <c r="F402" s="405"/>
      <c r="G402" s="405"/>
      <c r="H402" s="405"/>
    </row>
    <row r="403" spans="5:8">
      <c r="E403" s="405"/>
      <c r="F403" s="405"/>
      <c r="G403" s="405"/>
      <c r="H403" s="405"/>
    </row>
    <row r="404" spans="5:8">
      <c r="E404" s="405"/>
      <c r="F404" s="405"/>
      <c r="G404" s="405"/>
      <c r="H404" s="405"/>
    </row>
    <row r="405" spans="5:8">
      <c r="E405" s="405"/>
      <c r="F405" s="405"/>
      <c r="G405" s="405"/>
      <c r="H405" s="405"/>
    </row>
    <row r="406" spans="5:8">
      <c r="E406" s="405"/>
      <c r="F406" s="405"/>
      <c r="G406" s="405"/>
      <c r="H406" s="405"/>
    </row>
    <row r="407" spans="5:8">
      <c r="E407" s="405"/>
      <c r="F407" s="405"/>
      <c r="G407" s="405"/>
      <c r="H407" s="405"/>
    </row>
    <row r="408" spans="5:8">
      <c r="E408" s="405"/>
      <c r="F408" s="405"/>
      <c r="G408" s="405"/>
      <c r="H408" s="405"/>
    </row>
    <row r="409" spans="5:8">
      <c r="E409" s="405"/>
      <c r="F409" s="405"/>
      <c r="G409" s="405"/>
      <c r="H409" s="405"/>
    </row>
    <row r="410" spans="5:8">
      <c r="E410" s="405"/>
      <c r="F410" s="405"/>
      <c r="G410" s="405"/>
      <c r="H410" s="405"/>
    </row>
    <row r="411" spans="5:8">
      <c r="E411" s="405"/>
      <c r="F411" s="405"/>
      <c r="G411" s="405"/>
      <c r="H411" s="405"/>
    </row>
    <row r="412" spans="5:8">
      <c r="E412" s="405"/>
      <c r="F412" s="405"/>
      <c r="G412" s="405"/>
      <c r="H412" s="405"/>
    </row>
    <row r="413" spans="5:8">
      <c r="E413" s="405"/>
      <c r="F413" s="405"/>
      <c r="G413" s="405"/>
      <c r="H413" s="405"/>
    </row>
    <row r="414" spans="5:8">
      <c r="E414" s="405"/>
      <c r="F414" s="405"/>
      <c r="G414" s="405"/>
      <c r="H414" s="405"/>
    </row>
    <row r="415" spans="5:8">
      <c r="E415" s="405"/>
      <c r="F415" s="405"/>
      <c r="G415" s="405"/>
      <c r="H415" s="405"/>
    </row>
    <row r="416" spans="5:8">
      <c r="E416" s="405"/>
      <c r="F416" s="405"/>
      <c r="G416" s="405"/>
      <c r="H416" s="405"/>
    </row>
    <row r="417" spans="5:8">
      <c r="E417" s="405"/>
      <c r="F417" s="405"/>
      <c r="G417" s="405"/>
      <c r="H417" s="405"/>
    </row>
    <row r="418" spans="5:8">
      <c r="E418" s="405"/>
      <c r="F418" s="405"/>
      <c r="G418" s="405"/>
      <c r="H418" s="405"/>
    </row>
    <row r="419" spans="5:8">
      <c r="E419" s="405"/>
      <c r="F419" s="405"/>
      <c r="G419" s="405"/>
      <c r="H419" s="405"/>
    </row>
    <row r="420" spans="5:8">
      <c r="E420" s="405"/>
      <c r="F420" s="405"/>
      <c r="G420" s="405"/>
      <c r="H420" s="405"/>
    </row>
    <row r="421" spans="5:8">
      <c r="E421" s="405"/>
      <c r="F421" s="405"/>
      <c r="G421" s="405"/>
      <c r="H421" s="405"/>
    </row>
    <row r="422" spans="5:8">
      <c r="E422" s="405"/>
      <c r="F422" s="405"/>
      <c r="G422" s="405"/>
      <c r="H422" s="405"/>
    </row>
    <row r="423" spans="5:8">
      <c r="E423" s="405"/>
      <c r="F423" s="405"/>
      <c r="G423" s="405"/>
      <c r="H423" s="405"/>
    </row>
    <row r="424" spans="5:8">
      <c r="E424" s="405"/>
      <c r="F424" s="405"/>
      <c r="G424" s="405"/>
      <c r="H424" s="405"/>
    </row>
    <row r="425" spans="5:8">
      <c r="E425" s="405"/>
      <c r="F425" s="405"/>
      <c r="G425" s="405"/>
      <c r="H425" s="405"/>
    </row>
    <row r="426" spans="5:8">
      <c r="E426" s="405"/>
      <c r="F426" s="405"/>
      <c r="G426" s="405"/>
      <c r="H426" s="405"/>
    </row>
    <row r="427" spans="5:8">
      <c r="E427" s="405"/>
      <c r="F427" s="405"/>
      <c r="G427" s="405"/>
      <c r="H427" s="405"/>
    </row>
    <row r="428" spans="5:8">
      <c r="E428" s="405"/>
      <c r="F428" s="405"/>
      <c r="G428" s="405"/>
      <c r="H428" s="405"/>
    </row>
    <row r="429" spans="5:8">
      <c r="E429" s="405"/>
      <c r="F429" s="405"/>
      <c r="G429" s="405"/>
      <c r="H429" s="405"/>
    </row>
    <row r="430" spans="5:8">
      <c r="E430" s="405"/>
      <c r="F430" s="405"/>
      <c r="G430" s="405"/>
      <c r="H430" s="405"/>
    </row>
    <row r="431" spans="5:8">
      <c r="E431" s="405"/>
      <c r="F431" s="405"/>
      <c r="G431" s="405"/>
      <c r="H431" s="405"/>
    </row>
    <row r="432" spans="5:8">
      <c r="E432" s="405"/>
      <c r="F432" s="405"/>
      <c r="G432" s="405"/>
      <c r="H432" s="405"/>
    </row>
    <row r="433" spans="5:8">
      <c r="E433" s="405"/>
      <c r="F433" s="405"/>
      <c r="G433" s="405"/>
      <c r="H433" s="405"/>
    </row>
    <row r="434" spans="5:8">
      <c r="E434" s="405"/>
      <c r="F434" s="405"/>
      <c r="G434" s="405"/>
      <c r="H434" s="405"/>
    </row>
    <row r="435" spans="5:8">
      <c r="E435" s="405"/>
      <c r="F435" s="405"/>
      <c r="G435" s="405"/>
      <c r="H435" s="405"/>
    </row>
    <row r="436" spans="5:8">
      <c r="E436" s="405"/>
      <c r="F436" s="405"/>
      <c r="G436" s="405"/>
      <c r="H436" s="405"/>
    </row>
    <row r="437" spans="5:8">
      <c r="E437" s="405"/>
      <c r="F437" s="405"/>
      <c r="G437" s="405"/>
      <c r="H437" s="405"/>
    </row>
    <row r="438" spans="5:8">
      <c r="E438" s="405"/>
      <c r="F438" s="405"/>
      <c r="G438" s="405"/>
      <c r="H438" s="405"/>
    </row>
    <row r="439" spans="5:8">
      <c r="E439" s="405"/>
      <c r="F439" s="405"/>
      <c r="G439" s="405"/>
      <c r="H439" s="405"/>
    </row>
    <row r="440" spans="5:8">
      <c r="E440" s="405"/>
      <c r="F440" s="405"/>
      <c r="G440" s="405"/>
      <c r="H440" s="405"/>
    </row>
    <row r="441" spans="5:8">
      <c r="E441" s="405"/>
      <c r="F441" s="405"/>
      <c r="G441" s="405"/>
      <c r="H441" s="405"/>
    </row>
    <row r="442" spans="5:8">
      <c r="E442" s="405"/>
      <c r="F442" s="405"/>
      <c r="G442" s="405"/>
      <c r="H442" s="405"/>
    </row>
    <row r="443" spans="5:8">
      <c r="E443" s="405"/>
      <c r="F443" s="405"/>
      <c r="G443" s="405"/>
      <c r="H443" s="405"/>
    </row>
    <row r="444" spans="5:8">
      <c r="E444" s="405"/>
      <c r="F444" s="405"/>
      <c r="G444" s="405"/>
      <c r="H444" s="405"/>
    </row>
    <row r="445" spans="5:8">
      <c r="E445" s="405"/>
      <c r="F445" s="405"/>
      <c r="G445" s="405"/>
      <c r="H445" s="405"/>
    </row>
    <row r="446" spans="5:8">
      <c r="E446" s="405"/>
      <c r="F446" s="405"/>
      <c r="G446" s="405"/>
      <c r="H446" s="405"/>
    </row>
    <row r="447" spans="5:8">
      <c r="E447" s="405"/>
      <c r="F447" s="405"/>
      <c r="G447" s="405"/>
      <c r="H447" s="405"/>
    </row>
    <row r="448" spans="5:8">
      <c r="E448" s="405"/>
      <c r="F448" s="405"/>
      <c r="G448" s="405"/>
      <c r="H448" s="405"/>
    </row>
    <row r="449" spans="5:8">
      <c r="E449" s="405"/>
      <c r="F449" s="405"/>
      <c r="G449" s="405"/>
      <c r="H449" s="405"/>
    </row>
    <row r="450" spans="5:8">
      <c r="E450" s="405"/>
      <c r="F450" s="405"/>
      <c r="G450" s="405"/>
      <c r="H450" s="405"/>
    </row>
    <row r="451" spans="5:8">
      <c r="E451" s="405"/>
      <c r="F451" s="405"/>
      <c r="G451" s="405"/>
      <c r="H451" s="405"/>
    </row>
    <row r="452" spans="5:8">
      <c r="E452" s="405"/>
      <c r="F452" s="405"/>
      <c r="G452" s="405"/>
      <c r="H452" s="405"/>
    </row>
    <row r="453" spans="5:8">
      <c r="E453" s="405"/>
      <c r="F453" s="405"/>
      <c r="G453" s="405"/>
      <c r="H453" s="405"/>
    </row>
    <row r="454" spans="5:8">
      <c r="E454" s="405"/>
      <c r="F454" s="405"/>
      <c r="G454" s="405"/>
      <c r="H454" s="405"/>
    </row>
    <row r="455" spans="5:8">
      <c r="E455" s="405"/>
      <c r="F455" s="405"/>
      <c r="G455" s="405"/>
      <c r="H455" s="405"/>
    </row>
    <row r="456" spans="5:8">
      <c r="E456" s="405"/>
      <c r="F456" s="405"/>
      <c r="G456" s="405"/>
      <c r="H456" s="405"/>
    </row>
    <row r="457" spans="5:8">
      <c r="E457" s="405"/>
      <c r="F457" s="405"/>
      <c r="G457" s="405"/>
      <c r="H457" s="405"/>
    </row>
    <row r="458" spans="5:8">
      <c r="E458" s="405"/>
      <c r="F458" s="405"/>
      <c r="G458" s="405"/>
      <c r="H458" s="405"/>
    </row>
    <row r="459" spans="5:8">
      <c r="E459" s="405"/>
      <c r="F459" s="405"/>
      <c r="G459" s="405"/>
      <c r="H459" s="405"/>
    </row>
    <row r="460" spans="5:8">
      <c r="E460" s="405"/>
      <c r="F460" s="405"/>
      <c r="G460" s="405"/>
      <c r="H460" s="405"/>
    </row>
    <row r="461" spans="5:8">
      <c r="E461" s="405"/>
      <c r="F461" s="405"/>
      <c r="G461" s="405"/>
      <c r="H461" s="405"/>
    </row>
    <row r="462" spans="5:8">
      <c r="E462" s="405"/>
      <c r="F462" s="405"/>
      <c r="G462" s="405"/>
      <c r="H462" s="405"/>
    </row>
    <row r="463" spans="5:8">
      <c r="E463" s="405"/>
      <c r="F463" s="405"/>
      <c r="G463" s="405"/>
      <c r="H463" s="405"/>
    </row>
    <row r="464" spans="5:8">
      <c r="E464" s="405"/>
      <c r="F464" s="405"/>
      <c r="G464" s="405"/>
      <c r="H464" s="405"/>
    </row>
    <row r="465" spans="5:8">
      <c r="E465" s="405"/>
      <c r="F465" s="405"/>
      <c r="G465" s="405"/>
      <c r="H465" s="405"/>
    </row>
    <row r="466" spans="5:8">
      <c r="E466" s="405"/>
      <c r="F466" s="405"/>
      <c r="G466" s="405"/>
      <c r="H466" s="405"/>
    </row>
    <row r="467" spans="5:8">
      <c r="E467" s="405"/>
      <c r="F467" s="405"/>
      <c r="G467" s="405"/>
      <c r="H467" s="405"/>
    </row>
    <row r="468" spans="5:8">
      <c r="E468" s="405"/>
      <c r="F468" s="405"/>
      <c r="G468" s="405"/>
      <c r="H468" s="405"/>
    </row>
    <row r="469" spans="5:8">
      <c r="E469" s="405"/>
      <c r="F469" s="405"/>
      <c r="G469" s="405"/>
      <c r="H469" s="405"/>
    </row>
    <row r="470" spans="5:8">
      <c r="E470" s="405"/>
      <c r="F470" s="405"/>
      <c r="G470" s="405"/>
      <c r="H470" s="405"/>
    </row>
    <row r="471" spans="5:8">
      <c r="E471" s="405"/>
      <c r="F471" s="405"/>
      <c r="G471" s="405"/>
      <c r="H471" s="405"/>
    </row>
    <row r="472" spans="5:8">
      <c r="E472" s="405"/>
      <c r="F472" s="405"/>
      <c r="G472" s="405"/>
      <c r="H472" s="405"/>
    </row>
    <row r="473" spans="5:8">
      <c r="E473" s="405"/>
      <c r="F473" s="405"/>
      <c r="G473" s="405"/>
      <c r="H473" s="405"/>
    </row>
    <row r="474" spans="5:8">
      <c r="E474" s="405"/>
      <c r="F474" s="405"/>
      <c r="G474" s="405"/>
      <c r="H474" s="405"/>
    </row>
    <row r="475" spans="5:8">
      <c r="E475" s="405"/>
      <c r="F475" s="405"/>
      <c r="G475" s="405"/>
      <c r="H475" s="405"/>
    </row>
    <row r="476" spans="5:8">
      <c r="E476" s="405"/>
      <c r="F476" s="405"/>
      <c r="G476" s="405"/>
      <c r="H476" s="405"/>
    </row>
    <row r="477" spans="5:8">
      <c r="E477" s="405"/>
      <c r="F477" s="405"/>
      <c r="G477" s="405"/>
      <c r="H477" s="405"/>
    </row>
    <row r="478" spans="5:8">
      <c r="E478" s="405"/>
      <c r="F478" s="405"/>
      <c r="G478" s="405"/>
      <c r="H478" s="405"/>
    </row>
    <row r="479" spans="5:8">
      <c r="E479" s="405"/>
      <c r="F479" s="405"/>
      <c r="G479" s="405"/>
      <c r="H479" s="405"/>
    </row>
    <row r="480" spans="5:8">
      <c r="E480" s="405"/>
      <c r="F480" s="405"/>
      <c r="G480" s="405"/>
      <c r="H480" s="405"/>
    </row>
    <row r="481" spans="5:8">
      <c r="E481" s="405"/>
      <c r="F481" s="405"/>
      <c r="G481" s="405"/>
      <c r="H481" s="405"/>
    </row>
    <row r="482" spans="5:8">
      <c r="E482" s="405"/>
      <c r="F482" s="405"/>
      <c r="G482" s="405"/>
      <c r="H482" s="405"/>
    </row>
    <row r="483" spans="5:8">
      <c r="E483" s="405"/>
      <c r="F483" s="405"/>
      <c r="G483" s="405"/>
      <c r="H483" s="405"/>
    </row>
    <row r="484" spans="5:8">
      <c r="E484" s="405"/>
      <c r="F484" s="405"/>
      <c r="G484" s="405"/>
      <c r="H484" s="405"/>
    </row>
    <row r="485" spans="5:8">
      <c r="E485" s="405"/>
      <c r="F485" s="405"/>
      <c r="G485" s="405"/>
      <c r="H485" s="405"/>
    </row>
    <row r="486" spans="5:8">
      <c r="E486" s="405"/>
      <c r="F486" s="405"/>
      <c r="G486" s="405"/>
      <c r="H486" s="405"/>
    </row>
    <row r="487" spans="5:8">
      <c r="E487" s="405"/>
      <c r="F487" s="405"/>
      <c r="G487" s="405"/>
      <c r="H487" s="405"/>
    </row>
    <row r="488" spans="5:8">
      <c r="E488" s="405"/>
      <c r="F488" s="405"/>
      <c r="G488" s="405"/>
      <c r="H488" s="405"/>
    </row>
    <row r="489" spans="5:8">
      <c r="E489" s="405"/>
      <c r="F489" s="405"/>
      <c r="G489" s="405"/>
      <c r="H489" s="405"/>
    </row>
    <row r="490" spans="5:8">
      <c r="E490" s="405"/>
      <c r="F490" s="405"/>
      <c r="G490" s="405"/>
      <c r="H490" s="405"/>
    </row>
    <row r="491" spans="5:8">
      <c r="E491" s="405"/>
      <c r="F491" s="405"/>
      <c r="G491" s="405"/>
      <c r="H491" s="405"/>
    </row>
    <row r="492" spans="5:8">
      <c r="E492" s="405"/>
      <c r="F492" s="405"/>
      <c r="G492" s="405"/>
      <c r="H492" s="405"/>
    </row>
    <row r="493" spans="5:8">
      <c r="E493" s="405"/>
      <c r="F493" s="405"/>
      <c r="G493" s="405"/>
      <c r="H493" s="405"/>
    </row>
    <row r="494" spans="5:8">
      <c r="E494" s="405"/>
      <c r="F494" s="405"/>
      <c r="G494" s="405"/>
      <c r="H494" s="405"/>
    </row>
    <row r="495" spans="5:8">
      <c r="E495" s="405"/>
      <c r="F495" s="405"/>
      <c r="G495" s="405"/>
      <c r="H495" s="405"/>
    </row>
    <row r="496" spans="5:8">
      <c r="E496" s="405"/>
      <c r="F496" s="405"/>
      <c r="G496" s="405"/>
      <c r="H496" s="405"/>
    </row>
    <row r="497" spans="5:8">
      <c r="E497" s="405"/>
      <c r="F497" s="405"/>
      <c r="G497" s="405"/>
      <c r="H497" s="405"/>
    </row>
    <row r="498" spans="5:8">
      <c r="E498" s="405"/>
      <c r="F498" s="405"/>
      <c r="G498" s="405"/>
      <c r="H498" s="405"/>
    </row>
    <row r="499" spans="5:8">
      <c r="E499" s="405"/>
      <c r="F499" s="405"/>
      <c r="G499" s="405"/>
      <c r="H499" s="405"/>
    </row>
    <row r="500" spans="5:8">
      <c r="E500" s="405"/>
      <c r="F500" s="405"/>
      <c r="G500" s="405"/>
      <c r="H500" s="405"/>
    </row>
    <row r="501" spans="5:8">
      <c r="E501" s="405"/>
      <c r="F501" s="405"/>
      <c r="G501" s="405"/>
      <c r="H501" s="405"/>
    </row>
    <row r="502" spans="5:8">
      <c r="E502" s="405"/>
      <c r="F502" s="405"/>
      <c r="G502" s="405"/>
      <c r="H502" s="405"/>
    </row>
    <row r="503" spans="5:8">
      <c r="E503" s="405"/>
      <c r="F503" s="405"/>
      <c r="G503" s="405"/>
      <c r="H503" s="405"/>
    </row>
    <row r="504" spans="5:8">
      <c r="E504" s="405"/>
      <c r="F504" s="405"/>
      <c r="G504" s="405"/>
      <c r="H504" s="405"/>
    </row>
    <row r="505" spans="5:8">
      <c r="E505" s="405"/>
      <c r="F505" s="405"/>
      <c r="G505" s="405"/>
      <c r="H505" s="405"/>
    </row>
    <row r="506" spans="5:8">
      <c r="E506" s="405"/>
      <c r="F506" s="405"/>
      <c r="G506" s="405"/>
      <c r="H506" s="405"/>
    </row>
    <row r="507" spans="5:8">
      <c r="E507" s="405"/>
      <c r="F507" s="405"/>
      <c r="G507" s="405"/>
      <c r="H507" s="405"/>
    </row>
    <row r="508" spans="5:8">
      <c r="E508" s="405"/>
      <c r="F508" s="405"/>
      <c r="G508" s="405"/>
      <c r="H508" s="405"/>
    </row>
    <row r="509" spans="5:8">
      <c r="E509" s="405"/>
      <c r="F509" s="405"/>
      <c r="G509" s="405"/>
      <c r="H509" s="405"/>
    </row>
    <row r="510" spans="5:8">
      <c r="E510" s="405"/>
      <c r="F510" s="405"/>
      <c r="G510" s="405"/>
      <c r="H510" s="405"/>
    </row>
    <row r="511" spans="5:8">
      <c r="E511" s="405"/>
      <c r="F511" s="405"/>
      <c r="G511" s="405"/>
      <c r="H511" s="405"/>
    </row>
    <row r="512" spans="5:8">
      <c r="E512" s="405"/>
      <c r="F512" s="405"/>
      <c r="G512" s="405"/>
      <c r="H512" s="405"/>
    </row>
    <row r="513" spans="5:8">
      <c r="E513" s="405"/>
      <c r="F513" s="405"/>
      <c r="G513" s="405"/>
      <c r="H513" s="405"/>
    </row>
    <row r="514" spans="5:8">
      <c r="E514" s="405"/>
      <c r="F514" s="405"/>
      <c r="G514" s="405"/>
      <c r="H514" s="405"/>
    </row>
    <row r="515" spans="5:8">
      <c r="E515" s="405"/>
      <c r="F515" s="405"/>
      <c r="G515" s="405"/>
      <c r="H515" s="405"/>
    </row>
    <row r="516" spans="5:8">
      <c r="E516" s="405"/>
      <c r="F516" s="405"/>
      <c r="G516" s="405"/>
      <c r="H516" s="405"/>
    </row>
    <row r="517" spans="5:8">
      <c r="E517" s="405"/>
      <c r="F517" s="405"/>
      <c r="G517" s="405"/>
      <c r="H517" s="405"/>
    </row>
    <row r="518" spans="5:8">
      <c r="E518" s="405"/>
      <c r="F518" s="405"/>
      <c r="G518" s="405"/>
      <c r="H518" s="405"/>
    </row>
    <row r="519" spans="5:8">
      <c r="E519" s="405"/>
      <c r="F519" s="405"/>
      <c r="G519" s="405"/>
      <c r="H519" s="405"/>
    </row>
    <row r="520" spans="5:8">
      <c r="E520" s="405"/>
      <c r="F520" s="405"/>
      <c r="G520" s="405"/>
      <c r="H520" s="405"/>
    </row>
    <row r="521" spans="5:8">
      <c r="E521" s="405"/>
      <c r="F521" s="405"/>
      <c r="G521" s="405"/>
      <c r="H521" s="405"/>
    </row>
    <row r="522" spans="5:8">
      <c r="E522" s="405"/>
      <c r="F522" s="405"/>
      <c r="G522" s="405"/>
      <c r="H522" s="405"/>
    </row>
    <row r="523" spans="5:8">
      <c r="E523" s="405"/>
      <c r="F523" s="405"/>
      <c r="G523" s="405"/>
      <c r="H523" s="405"/>
    </row>
    <row r="524" spans="5:8">
      <c r="E524" s="405"/>
      <c r="F524" s="405"/>
      <c r="G524" s="405"/>
      <c r="H524" s="405"/>
    </row>
    <row r="525" spans="5:8" ht="12.75" customHeight="1">
      <c r="E525" s="405"/>
      <c r="F525" s="405"/>
      <c r="G525" s="405"/>
      <c r="H525" s="405"/>
    </row>
    <row r="526" spans="5:8">
      <c r="E526" s="405"/>
      <c r="F526" s="405"/>
      <c r="G526" s="405"/>
      <c r="H526" s="405"/>
    </row>
    <row r="527" spans="5:8">
      <c r="E527" s="405"/>
      <c r="F527" s="405"/>
      <c r="G527" s="405"/>
      <c r="H527" s="405"/>
    </row>
    <row r="528" spans="5:8">
      <c r="E528" s="405"/>
      <c r="F528" s="405"/>
      <c r="G528" s="405"/>
      <c r="H528" s="405"/>
    </row>
    <row r="529" spans="5:8">
      <c r="E529" s="405"/>
      <c r="F529" s="405"/>
      <c r="G529" s="405"/>
      <c r="H529" s="405"/>
    </row>
    <row r="530" spans="5:8">
      <c r="E530" s="405"/>
      <c r="F530" s="405"/>
      <c r="G530" s="405"/>
      <c r="H530" s="405"/>
    </row>
    <row r="531" spans="5:8">
      <c r="E531" s="405"/>
      <c r="F531" s="405"/>
      <c r="G531" s="405"/>
      <c r="H531" s="405"/>
    </row>
    <row r="532" spans="5:8">
      <c r="E532" s="405"/>
      <c r="F532" s="405"/>
      <c r="G532" s="405"/>
      <c r="H532" s="405"/>
    </row>
    <row r="533" spans="5:8">
      <c r="E533" s="405"/>
      <c r="F533" s="405"/>
      <c r="G533" s="405"/>
      <c r="H533" s="405"/>
    </row>
    <row r="534" spans="5:8">
      <c r="E534" s="405"/>
      <c r="F534" s="405"/>
      <c r="G534" s="405"/>
      <c r="H534" s="405"/>
    </row>
    <row r="535" spans="5:8">
      <c r="E535" s="405"/>
      <c r="F535" s="405"/>
      <c r="G535" s="405"/>
      <c r="H535" s="405"/>
    </row>
    <row r="536" spans="5:8">
      <c r="E536" s="405"/>
      <c r="F536" s="405"/>
      <c r="G536" s="405"/>
      <c r="H536" s="405"/>
    </row>
    <row r="537" spans="5:8">
      <c r="E537" s="405"/>
      <c r="F537" s="405"/>
      <c r="G537" s="405"/>
      <c r="H537" s="405"/>
    </row>
    <row r="538" spans="5:8">
      <c r="E538" s="405"/>
      <c r="F538" s="405"/>
      <c r="G538" s="405"/>
      <c r="H538" s="405"/>
    </row>
    <row r="539" spans="5:8">
      <c r="E539" s="405"/>
      <c r="F539" s="405"/>
      <c r="G539" s="405"/>
      <c r="H539" s="405"/>
    </row>
    <row r="540" spans="5:8">
      <c r="E540" s="405"/>
      <c r="F540" s="405"/>
      <c r="G540" s="405"/>
      <c r="H540" s="405"/>
    </row>
    <row r="541" spans="5:8">
      <c r="E541" s="405"/>
      <c r="F541" s="405"/>
      <c r="G541" s="405"/>
      <c r="H541" s="405"/>
    </row>
    <row r="542" spans="5:8">
      <c r="E542" s="405"/>
      <c r="F542" s="405"/>
      <c r="G542" s="405"/>
      <c r="H542" s="405"/>
    </row>
    <row r="543" spans="5:8">
      <c r="E543" s="405"/>
      <c r="F543" s="405"/>
      <c r="G543" s="405"/>
      <c r="H543" s="405"/>
    </row>
    <row r="544" spans="5:8">
      <c r="E544" s="405"/>
      <c r="F544" s="405"/>
      <c r="G544" s="405"/>
      <c r="H544" s="405"/>
    </row>
    <row r="545" spans="5:8">
      <c r="E545" s="405"/>
      <c r="F545" s="405"/>
      <c r="G545" s="405"/>
      <c r="H545" s="405"/>
    </row>
    <row r="546" spans="5:8">
      <c r="E546" s="405"/>
      <c r="F546" s="405"/>
      <c r="G546" s="405"/>
      <c r="H546" s="405"/>
    </row>
    <row r="547" spans="5:8">
      <c r="E547" s="405"/>
      <c r="F547" s="405"/>
      <c r="G547" s="405"/>
      <c r="H547" s="405"/>
    </row>
    <row r="548" spans="5:8">
      <c r="E548" s="405"/>
      <c r="F548" s="405"/>
      <c r="G548" s="405"/>
      <c r="H548" s="405"/>
    </row>
    <row r="549" spans="5:8">
      <c r="E549" s="405"/>
      <c r="F549" s="405"/>
      <c r="G549" s="405"/>
      <c r="H549" s="405"/>
    </row>
    <row r="550" spans="5:8">
      <c r="E550" s="405"/>
      <c r="F550" s="405"/>
      <c r="G550" s="405"/>
      <c r="H550" s="405"/>
    </row>
    <row r="551" spans="5:8">
      <c r="E551" s="405"/>
      <c r="F551" s="405"/>
      <c r="G551" s="405"/>
      <c r="H551" s="405"/>
    </row>
    <row r="552" spans="5:8">
      <c r="E552" s="405"/>
      <c r="F552" s="405"/>
      <c r="G552" s="405"/>
      <c r="H552" s="405"/>
    </row>
    <row r="553" spans="5:8">
      <c r="E553" s="405"/>
      <c r="F553" s="405"/>
      <c r="G553" s="405"/>
      <c r="H553" s="405"/>
    </row>
    <row r="554" spans="5:8">
      <c r="E554" s="405"/>
      <c r="F554" s="405"/>
      <c r="G554" s="405"/>
      <c r="H554" s="405"/>
    </row>
    <row r="555" spans="5:8">
      <c r="E555" s="405"/>
      <c r="F555" s="405"/>
      <c r="G555" s="405"/>
      <c r="H555" s="405"/>
    </row>
    <row r="556" spans="5:8">
      <c r="E556" s="405"/>
      <c r="F556" s="405"/>
      <c r="G556" s="405"/>
      <c r="H556" s="405"/>
    </row>
    <row r="557" spans="5:8">
      <c r="E557" s="405"/>
      <c r="F557" s="405"/>
      <c r="G557" s="405"/>
      <c r="H557" s="405"/>
    </row>
    <row r="558" spans="5:8">
      <c r="E558" s="405"/>
      <c r="F558" s="405"/>
      <c r="G558" s="405"/>
      <c r="H558" s="405"/>
    </row>
    <row r="559" spans="5:8">
      <c r="E559" s="405"/>
      <c r="F559" s="405"/>
      <c r="G559" s="405"/>
      <c r="H559" s="405"/>
    </row>
    <row r="560" spans="5:8">
      <c r="E560" s="405"/>
      <c r="F560" s="405"/>
      <c r="G560" s="405"/>
      <c r="H560" s="405"/>
    </row>
    <row r="561" spans="5:8">
      <c r="E561" s="405"/>
      <c r="F561" s="405"/>
      <c r="G561" s="405"/>
      <c r="H561" s="405"/>
    </row>
    <row r="562" spans="5:8">
      <c r="E562" s="405"/>
      <c r="F562" s="405"/>
      <c r="G562" s="405"/>
      <c r="H562" s="405"/>
    </row>
    <row r="563" spans="5:8">
      <c r="E563" s="405"/>
      <c r="F563" s="405"/>
      <c r="G563" s="405"/>
      <c r="H563" s="405"/>
    </row>
    <row r="564" spans="5:8">
      <c r="E564" s="405"/>
      <c r="F564" s="405"/>
      <c r="G564" s="405"/>
      <c r="H564" s="405"/>
    </row>
    <row r="565" spans="5:8">
      <c r="E565" s="405"/>
      <c r="F565" s="405"/>
      <c r="G565" s="405"/>
      <c r="H565" s="405"/>
    </row>
    <row r="566" spans="5:8">
      <c r="E566" s="405"/>
      <c r="F566" s="405"/>
      <c r="G566" s="405"/>
      <c r="H566" s="405"/>
    </row>
    <row r="567" spans="5:8">
      <c r="E567" s="405"/>
      <c r="F567" s="405"/>
      <c r="G567" s="405"/>
      <c r="H567" s="405"/>
    </row>
    <row r="568" spans="5:8">
      <c r="E568" s="405"/>
      <c r="F568" s="405"/>
      <c r="G568" s="405"/>
      <c r="H568" s="405"/>
    </row>
    <row r="569" spans="5:8">
      <c r="E569" s="405"/>
      <c r="F569" s="405"/>
      <c r="G569" s="405"/>
      <c r="H569" s="405"/>
    </row>
    <row r="570" spans="5:8">
      <c r="E570" s="405"/>
      <c r="F570" s="405"/>
      <c r="G570" s="405"/>
      <c r="H570" s="405"/>
    </row>
    <row r="571" spans="5:8">
      <c r="E571" s="405"/>
      <c r="F571" s="405"/>
      <c r="G571" s="405"/>
      <c r="H571" s="405"/>
    </row>
    <row r="572" spans="5:8">
      <c r="E572" s="405"/>
      <c r="F572" s="405"/>
      <c r="G572" s="405"/>
      <c r="H572" s="405"/>
    </row>
    <row r="573" spans="5:8">
      <c r="E573" s="405"/>
      <c r="F573" s="405"/>
      <c r="G573" s="405"/>
      <c r="H573" s="405"/>
    </row>
    <row r="574" spans="5:8">
      <c r="E574" s="405"/>
      <c r="F574" s="405"/>
      <c r="G574" s="405"/>
      <c r="H574" s="405"/>
    </row>
    <row r="575" spans="5:8">
      <c r="E575" s="405"/>
      <c r="F575" s="405"/>
      <c r="G575" s="405"/>
      <c r="H575" s="405"/>
    </row>
    <row r="576" spans="5:8">
      <c r="E576" s="405"/>
      <c r="F576" s="405"/>
      <c r="G576" s="405"/>
      <c r="H576" s="405"/>
    </row>
    <row r="577" spans="5:8">
      <c r="E577" s="405"/>
      <c r="F577" s="405"/>
      <c r="G577" s="405"/>
      <c r="H577" s="405"/>
    </row>
    <row r="578" spans="5:8">
      <c r="E578" s="405"/>
      <c r="F578" s="405"/>
      <c r="G578" s="405"/>
      <c r="H578" s="405"/>
    </row>
    <row r="579" spans="5:8">
      <c r="E579" s="405"/>
      <c r="F579" s="405"/>
      <c r="G579" s="405"/>
      <c r="H579" s="405"/>
    </row>
    <row r="580" spans="5:8">
      <c r="E580" s="405"/>
      <c r="F580" s="405"/>
      <c r="G580" s="405"/>
      <c r="H580" s="405"/>
    </row>
    <row r="581" spans="5:8">
      <c r="E581" s="405"/>
      <c r="F581" s="405"/>
      <c r="G581" s="405"/>
      <c r="H581" s="405"/>
    </row>
    <row r="582" spans="5:8">
      <c r="E582" s="405"/>
      <c r="F582" s="405"/>
      <c r="G582" s="405"/>
      <c r="H582" s="405"/>
    </row>
    <row r="583" spans="5:8">
      <c r="E583" s="405"/>
      <c r="F583" s="405"/>
      <c r="G583" s="405"/>
      <c r="H583" s="405"/>
    </row>
    <row r="584" spans="5:8">
      <c r="E584" s="405"/>
      <c r="F584" s="405"/>
      <c r="G584" s="405"/>
      <c r="H584" s="405"/>
    </row>
    <row r="585" spans="5:8">
      <c r="E585" s="405"/>
      <c r="F585" s="405"/>
      <c r="G585" s="405"/>
      <c r="H585" s="405"/>
    </row>
    <row r="586" spans="5:8">
      <c r="E586" s="405"/>
      <c r="F586" s="405"/>
      <c r="G586" s="405"/>
      <c r="H586" s="405"/>
    </row>
    <row r="587" spans="5:8">
      <c r="E587" s="405"/>
      <c r="F587" s="405"/>
      <c r="G587" s="405"/>
      <c r="H587" s="405"/>
    </row>
    <row r="588" spans="5:8">
      <c r="E588" s="405"/>
      <c r="F588" s="405"/>
      <c r="G588" s="405"/>
      <c r="H588" s="405"/>
    </row>
    <row r="589" spans="5:8">
      <c r="E589" s="405"/>
      <c r="F589" s="405"/>
      <c r="G589" s="405"/>
      <c r="H589" s="405"/>
    </row>
    <row r="590" spans="5:8">
      <c r="E590" s="405"/>
      <c r="F590" s="405"/>
      <c r="G590" s="405"/>
      <c r="H590" s="405"/>
    </row>
    <row r="591" spans="5:8">
      <c r="E591" s="405"/>
      <c r="F591" s="405"/>
      <c r="G591" s="405"/>
      <c r="H591" s="405"/>
    </row>
    <row r="592" spans="5:8">
      <c r="E592" s="405"/>
      <c r="F592" s="405"/>
      <c r="G592" s="405"/>
      <c r="H592" s="405"/>
    </row>
    <row r="593" spans="5:8">
      <c r="E593" s="405"/>
      <c r="F593" s="405"/>
      <c r="G593" s="405"/>
      <c r="H593" s="405"/>
    </row>
    <row r="594" spans="5:8">
      <c r="E594" s="405"/>
      <c r="F594" s="405"/>
      <c r="G594" s="405"/>
      <c r="H594" s="405"/>
    </row>
    <row r="595" spans="5:8">
      <c r="E595" s="405"/>
      <c r="F595" s="405"/>
      <c r="G595" s="405"/>
      <c r="H595" s="405"/>
    </row>
    <row r="596" spans="5:8">
      <c r="E596" s="405"/>
      <c r="F596" s="405"/>
      <c r="G596" s="405"/>
      <c r="H596" s="405"/>
    </row>
    <row r="597" spans="5:8">
      <c r="E597" s="405"/>
      <c r="F597" s="405"/>
      <c r="G597" s="405"/>
      <c r="H597" s="405"/>
    </row>
    <row r="598" spans="5:8">
      <c r="E598" s="405"/>
      <c r="F598" s="405"/>
      <c r="G598" s="405"/>
      <c r="H598" s="405"/>
    </row>
    <row r="599" spans="5:8">
      <c r="E599" s="405"/>
      <c r="F599" s="405"/>
      <c r="G599" s="405"/>
      <c r="H599" s="405"/>
    </row>
    <row r="600" spans="5:8">
      <c r="E600" s="405"/>
      <c r="F600" s="405"/>
      <c r="G600" s="405"/>
      <c r="H600" s="405"/>
    </row>
    <row r="601" spans="5:8">
      <c r="E601" s="405"/>
      <c r="F601" s="405"/>
      <c r="G601" s="405"/>
      <c r="H601" s="405"/>
    </row>
    <row r="602" spans="5:8">
      <c r="E602" s="405"/>
      <c r="F602" s="405"/>
      <c r="G602" s="405"/>
      <c r="H602" s="405"/>
    </row>
    <row r="603" spans="5:8">
      <c r="E603" s="405"/>
      <c r="F603" s="405"/>
      <c r="G603" s="405"/>
      <c r="H603" s="405"/>
    </row>
    <row r="604" spans="5:8">
      <c r="E604" s="405"/>
      <c r="F604" s="405"/>
      <c r="G604" s="405"/>
      <c r="H604" s="405"/>
    </row>
    <row r="605" spans="5:8">
      <c r="E605" s="405"/>
      <c r="F605" s="405"/>
      <c r="G605" s="405"/>
      <c r="H605" s="405"/>
    </row>
    <row r="606" spans="5:8">
      <c r="E606" s="405"/>
      <c r="F606" s="405"/>
      <c r="G606" s="405"/>
      <c r="H606" s="405"/>
    </row>
    <row r="607" spans="5:8">
      <c r="E607" s="405"/>
      <c r="F607" s="405"/>
      <c r="G607" s="405"/>
      <c r="H607" s="405"/>
    </row>
    <row r="608" spans="5:8">
      <c r="E608" s="405"/>
      <c r="F608" s="405"/>
      <c r="G608" s="405"/>
      <c r="H608" s="405"/>
    </row>
    <row r="609" spans="5:8">
      <c r="E609" s="405"/>
      <c r="F609" s="405"/>
      <c r="G609" s="405"/>
      <c r="H609" s="405"/>
    </row>
    <row r="610" spans="5:8">
      <c r="E610" s="405"/>
      <c r="F610" s="405"/>
      <c r="G610" s="405"/>
      <c r="H610" s="405"/>
    </row>
    <row r="611" spans="5:8">
      <c r="E611" s="405"/>
      <c r="F611" s="405"/>
      <c r="G611" s="405"/>
      <c r="H611" s="405"/>
    </row>
    <row r="612" spans="5:8">
      <c r="E612" s="405"/>
      <c r="F612" s="405"/>
      <c r="G612" s="405"/>
      <c r="H612" s="405"/>
    </row>
    <row r="613" spans="5:8">
      <c r="E613" s="405"/>
      <c r="F613" s="405"/>
      <c r="G613" s="405"/>
      <c r="H613" s="405"/>
    </row>
    <row r="614" spans="5:8">
      <c r="E614" s="405"/>
      <c r="F614" s="405"/>
      <c r="G614" s="405"/>
      <c r="H614" s="405"/>
    </row>
    <row r="615" spans="5:8">
      <c r="E615" s="405"/>
      <c r="F615" s="405"/>
      <c r="G615" s="405"/>
      <c r="H615" s="405"/>
    </row>
    <row r="616" spans="5:8">
      <c r="E616" s="405"/>
      <c r="F616" s="405"/>
      <c r="G616" s="405"/>
      <c r="H616" s="405"/>
    </row>
    <row r="617" spans="5:8">
      <c r="E617" s="405"/>
      <c r="F617" s="405"/>
      <c r="G617" s="405"/>
      <c r="H617" s="405"/>
    </row>
    <row r="618" spans="5:8">
      <c r="E618" s="405"/>
      <c r="F618" s="405"/>
      <c r="G618" s="405"/>
      <c r="H618" s="405"/>
    </row>
    <row r="619" spans="5:8">
      <c r="E619" s="405"/>
      <c r="F619" s="405"/>
      <c r="G619" s="405"/>
      <c r="H619" s="405"/>
    </row>
    <row r="620" spans="5:8">
      <c r="E620" s="405"/>
      <c r="F620" s="405"/>
      <c r="G620" s="405"/>
      <c r="H620" s="405"/>
    </row>
    <row r="621" spans="5:8">
      <c r="E621" s="405"/>
      <c r="F621" s="405"/>
      <c r="G621" s="405"/>
      <c r="H621" s="405"/>
    </row>
    <row r="622" spans="5:8">
      <c r="E622" s="405"/>
      <c r="F622" s="405"/>
      <c r="G622" s="405"/>
      <c r="H622" s="405"/>
    </row>
    <row r="623" spans="5:8">
      <c r="E623" s="405"/>
      <c r="F623" s="405"/>
      <c r="G623" s="405"/>
      <c r="H623" s="405"/>
    </row>
    <row r="624" spans="5:8">
      <c r="E624" s="405"/>
      <c r="F624" s="405"/>
      <c r="G624" s="405"/>
      <c r="H624" s="405"/>
    </row>
    <row r="625" spans="5:8">
      <c r="E625" s="405"/>
      <c r="F625" s="405"/>
      <c r="G625" s="405"/>
      <c r="H625" s="405"/>
    </row>
    <row r="626" spans="5:8">
      <c r="E626" s="405"/>
      <c r="F626" s="405"/>
      <c r="G626" s="405"/>
      <c r="H626" s="405"/>
    </row>
    <row r="627" spans="5:8">
      <c r="E627" s="405"/>
      <c r="F627" s="405"/>
      <c r="G627" s="405"/>
      <c r="H627" s="405"/>
    </row>
    <row r="628" spans="5:8">
      <c r="E628" s="405"/>
      <c r="F628" s="405"/>
      <c r="G628" s="405"/>
      <c r="H628" s="405"/>
    </row>
    <row r="629" spans="5:8">
      <c r="E629" s="405"/>
      <c r="F629" s="405"/>
      <c r="G629" s="405"/>
      <c r="H629" s="405"/>
    </row>
    <row r="630" spans="5:8">
      <c r="E630" s="405"/>
      <c r="F630" s="405"/>
      <c r="G630" s="405"/>
      <c r="H630" s="405"/>
    </row>
    <row r="631" spans="5:8">
      <c r="E631" s="405"/>
      <c r="F631" s="405"/>
      <c r="G631" s="405"/>
      <c r="H631" s="405"/>
    </row>
    <row r="632" spans="5:8">
      <c r="E632" s="405"/>
      <c r="F632" s="405"/>
      <c r="G632" s="405"/>
      <c r="H632" s="405"/>
    </row>
    <row r="633" spans="5:8">
      <c r="E633" s="405"/>
      <c r="F633" s="405"/>
      <c r="G633" s="405"/>
      <c r="H633" s="405"/>
    </row>
    <row r="634" spans="5:8">
      <c r="E634" s="405"/>
      <c r="F634" s="405"/>
      <c r="G634" s="405"/>
      <c r="H634" s="405"/>
    </row>
    <row r="635" spans="5:8">
      <c r="E635" s="405"/>
      <c r="F635" s="405"/>
      <c r="G635" s="405"/>
      <c r="H635" s="405"/>
    </row>
    <row r="636" spans="5:8">
      <c r="E636" s="405"/>
      <c r="F636" s="405"/>
      <c r="G636" s="405"/>
      <c r="H636" s="405"/>
    </row>
    <row r="637" spans="5:8">
      <c r="E637" s="405"/>
      <c r="F637" s="405"/>
      <c r="G637" s="405"/>
      <c r="H637" s="405"/>
    </row>
    <row r="638" spans="5:8">
      <c r="E638" s="405"/>
      <c r="F638" s="405"/>
      <c r="G638" s="405"/>
      <c r="H638" s="405"/>
    </row>
    <row r="639" spans="5:8">
      <c r="E639" s="405"/>
      <c r="F639" s="405"/>
      <c r="G639" s="405"/>
      <c r="H639" s="405"/>
    </row>
    <row r="640" spans="5:8">
      <c r="E640" s="405"/>
      <c r="F640" s="405"/>
      <c r="G640" s="405"/>
      <c r="H640" s="405"/>
    </row>
    <row r="641" spans="5:8">
      <c r="E641" s="405"/>
      <c r="F641" s="405"/>
      <c r="G641" s="405"/>
      <c r="H641" s="405"/>
    </row>
    <row r="642" spans="5:8">
      <c r="E642" s="405"/>
      <c r="F642" s="405"/>
      <c r="G642" s="405"/>
      <c r="H642" s="405"/>
    </row>
    <row r="643" spans="5:8">
      <c r="E643" s="405"/>
      <c r="F643" s="405"/>
      <c r="G643" s="405"/>
      <c r="H643" s="405"/>
    </row>
    <row r="644" spans="5:8">
      <c r="E644" s="405"/>
      <c r="F644" s="405"/>
      <c r="G644" s="405"/>
      <c r="H644" s="405"/>
    </row>
    <row r="645" spans="5:8">
      <c r="E645" s="405"/>
      <c r="F645" s="405"/>
      <c r="G645" s="405"/>
      <c r="H645" s="405"/>
    </row>
    <row r="646" spans="5:8">
      <c r="E646" s="405"/>
      <c r="F646" s="405"/>
      <c r="G646" s="405"/>
      <c r="H646" s="405"/>
    </row>
    <row r="647" spans="5:8">
      <c r="E647" s="405"/>
      <c r="F647" s="405"/>
      <c r="G647" s="405"/>
      <c r="H647" s="405"/>
    </row>
    <row r="648" spans="5:8">
      <c r="E648" s="405"/>
      <c r="F648" s="405"/>
      <c r="G648" s="405"/>
      <c r="H648" s="405"/>
    </row>
    <row r="649" spans="5:8">
      <c r="E649" s="405"/>
      <c r="F649" s="405"/>
      <c r="G649" s="405"/>
      <c r="H649" s="405"/>
    </row>
    <row r="650" spans="5:8">
      <c r="E650" s="405"/>
      <c r="F650" s="405"/>
      <c r="G650" s="405"/>
      <c r="H650" s="405"/>
    </row>
    <row r="651" spans="5:8">
      <c r="E651" s="405"/>
      <c r="F651" s="405"/>
      <c r="G651" s="405"/>
      <c r="H651" s="405"/>
    </row>
    <row r="652" spans="5:8">
      <c r="E652" s="405"/>
      <c r="F652" s="405"/>
      <c r="G652" s="405"/>
      <c r="H652" s="405"/>
    </row>
    <row r="653" spans="5:8">
      <c r="E653" s="405"/>
      <c r="F653" s="405"/>
      <c r="G653" s="405"/>
      <c r="H653" s="405"/>
    </row>
    <row r="654" spans="5:8">
      <c r="E654" s="405"/>
      <c r="F654" s="405"/>
      <c r="G654" s="405"/>
      <c r="H654" s="405"/>
    </row>
    <row r="655" spans="5:8">
      <c r="E655" s="405"/>
      <c r="F655" s="405"/>
      <c r="G655" s="405"/>
      <c r="H655" s="405"/>
    </row>
    <row r="656" spans="5:8">
      <c r="E656" s="405"/>
      <c r="F656" s="405"/>
      <c r="G656" s="405"/>
      <c r="H656" s="405"/>
    </row>
    <row r="657" spans="5:8">
      <c r="E657" s="405"/>
      <c r="F657" s="405"/>
      <c r="G657" s="405"/>
      <c r="H657" s="405"/>
    </row>
    <row r="658" spans="5:8">
      <c r="E658" s="405"/>
      <c r="F658" s="405"/>
      <c r="G658" s="405"/>
      <c r="H658" s="405"/>
    </row>
    <row r="659" spans="5:8">
      <c r="E659" s="405"/>
      <c r="F659" s="405"/>
      <c r="G659" s="405"/>
      <c r="H659" s="405"/>
    </row>
    <row r="660" spans="5:8">
      <c r="E660" s="405"/>
      <c r="F660" s="405"/>
      <c r="G660" s="405"/>
      <c r="H660" s="405"/>
    </row>
    <row r="661" spans="5:8">
      <c r="E661" s="405"/>
      <c r="F661" s="405"/>
      <c r="G661" s="405"/>
      <c r="H661" s="405"/>
    </row>
    <row r="662" spans="5:8">
      <c r="E662" s="405"/>
      <c r="F662" s="405"/>
      <c r="G662" s="405"/>
      <c r="H662" s="405"/>
    </row>
    <row r="663" spans="5:8">
      <c r="E663" s="405"/>
      <c r="F663" s="405"/>
      <c r="G663" s="405"/>
      <c r="H663" s="405"/>
    </row>
    <row r="664" spans="5:8">
      <c r="E664" s="405"/>
      <c r="F664" s="405"/>
      <c r="G664" s="405"/>
      <c r="H664" s="405"/>
    </row>
    <row r="665" spans="5:8">
      <c r="E665" s="405"/>
      <c r="F665" s="405"/>
      <c r="G665" s="405"/>
      <c r="H665" s="405"/>
    </row>
    <row r="666" spans="5:8">
      <c r="E666" s="405"/>
      <c r="F666" s="405"/>
      <c r="G666" s="405"/>
      <c r="H666" s="405"/>
    </row>
    <row r="667" spans="5:8">
      <c r="E667" s="405"/>
      <c r="F667" s="405"/>
      <c r="G667" s="405"/>
      <c r="H667" s="405"/>
    </row>
    <row r="668" spans="5:8">
      <c r="E668" s="405"/>
      <c r="F668" s="405"/>
      <c r="G668" s="405"/>
      <c r="H668" s="405"/>
    </row>
    <row r="669" spans="5:8">
      <c r="E669" s="405"/>
      <c r="F669" s="405"/>
      <c r="G669" s="405"/>
      <c r="H669" s="405"/>
    </row>
    <row r="670" spans="5:8">
      <c r="E670" s="405"/>
      <c r="F670" s="405"/>
      <c r="G670" s="405"/>
      <c r="H670" s="405"/>
    </row>
    <row r="671" spans="5:8">
      <c r="E671" s="405"/>
      <c r="F671" s="405"/>
      <c r="G671" s="405"/>
      <c r="H671" s="405"/>
    </row>
    <row r="672" spans="5:8">
      <c r="E672" s="405"/>
      <c r="F672" s="405"/>
      <c r="G672" s="405"/>
      <c r="H672" s="405"/>
    </row>
    <row r="673" spans="5:8">
      <c r="E673" s="405"/>
      <c r="F673" s="405"/>
      <c r="G673" s="405"/>
      <c r="H673" s="405"/>
    </row>
    <row r="674" spans="5:8">
      <c r="E674" s="405"/>
      <c r="F674" s="405"/>
      <c r="G674" s="405"/>
      <c r="H674" s="405"/>
    </row>
    <row r="675" spans="5:8">
      <c r="E675" s="405"/>
      <c r="F675" s="405"/>
      <c r="G675" s="405"/>
      <c r="H675" s="405"/>
    </row>
    <row r="676" spans="5:8">
      <c r="E676" s="405"/>
      <c r="F676" s="405"/>
      <c r="G676" s="405"/>
      <c r="H676" s="405"/>
    </row>
    <row r="677" spans="5:8">
      <c r="E677" s="405"/>
      <c r="F677" s="405"/>
      <c r="G677" s="405"/>
      <c r="H677" s="405"/>
    </row>
    <row r="678" spans="5:8">
      <c r="E678" s="405"/>
      <c r="F678" s="405"/>
      <c r="G678" s="405"/>
      <c r="H678" s="405"/>
    </row>
    <row r="679" spans="5:8">
      <c r="E679" s="405"/>
      <c r="F679" s="405"/>
      <c r="G679" s="405"/>
      <c r="H679" s="405"/>
    </row>
    <row r="680" spans="5:8">
      <c r="E680" s="405"/>
      <c r="F680" s="405"/>
      <c r="G680" s="405"/>
      <c r="H680" s="405"/>
    </row>
    <row r="681" spans="5:8">
      <c r="E681" s="405"/>
      <c r="F681" s="405"/>
      <c r="G681" s="405"/>
      <c r="H681" s="405"/>
    </row>
    <row r="682" spans="5:8">
      <c r="E682" s="405"/>
      <c r="F682" s="405"/>
      <c r="G682" s="405"/>
      <c r="H682" s="405"/>
    </row>
    <row r="683" spans="5:8">
      <c r="E683" s="405"/>
      <c r="F683" s="405"/>
      <c r="G683" s="405"/>
      <c r="H683" s="405"/>
    </row>
    <row r="684" spans="5:8">
      <c r="E684" s="405"/>
      <c r="F684" s="405"/>
      <c r="G684" s="405"/>
      <c r="H684" s="405"/>
    </row>
    <row r="685" spans="5:8">
      <c r="E685" s="405"/>
      <c r="F685" s="405"/>
      <c r="G685" s="405"/>
      <c r="H685" s="405"/>
    </row>
    <row r="686" spans="5:8">
      <c r="E686" s="405"/>
      <c r="F686" s="405"/>
      <c r="G686" s="405"/>
      <c r="H686" s="405"/>
    </row>
    <row r="687" spans="5:8">
      <c r="E687" s="405"/>
      <c r="F687" s="405"/>
      <c r="G687" s="405"/>
      <c r="H687" s="405"/>
    </row>
    <row r="688" spans="5:8">
      <c r="E688" s="405"/>
      <c r="F688" s="405"/>
      <c r="G688" s="405"/>
      <c r="H688" s="405"/>
    </row>
    <row r="689" spans="5:8">
      <c r="E689" s="405"/>
      <c r="F689" s="405"/>
      <c r="G689" s="405"/>
      <c r="H689" s="405"/>
    </row>
    <row r="690" spans="5:8">
      <c r="E690" s="405"/>
      <c r="F690" s="405"/>
      <c r="G690" s="405"/>
      <c r="H690" s="405"/>
    </row>
    <row r="691" spans="5:8">
      <c r="E691" s="405"/>
      <c r="F691" s="405"/>
      <c r="G691" s="405"/>
      <c r="H691" s="405"/>
    </row>
    <row r="692" spans="5:8">
      <c r="E692" s="405"/>
      <c r="F692" s="405"/>
      <c r="G692" s="405"/>
      <c r="H692" s="405"/>
    </row>
    <row r="693" spans="5:8">
      <c r="E693" s="405"/>
      <c r="F693" s="405"/>
      <c r="G693" s="405"/>
      <c r="H693" s="405"/>
    </row>
    <row r="694" spans="5:8">
      <c r="E694" s="405"/>
      <c r="F694" s="405"/>
      <c r="G694" s="405"/>
      <c r="H694" s="405"/>
    </row>
    <row r="695" spans="5:8">
      <c r="E695" s="405"/>
      <c r="F695" s="405"/>
      <c r="G695" s="405"/>
      <c r="H695" s="405"/>
    </row>
    <row r="696" spans="5:8">
      <c r="E696" s="405"/>
      <c r="F696" s="405"/>
      <c r="G696" s="405"/>
      <c r="H696" s="405"/>
    </row>
    <row r="697" spans="5:8">
      <c r="E697" s="405"/>
      <c r="F697" s="405"/>
      <c r="G697" s="405"/>
      <c r="H697" s="405"/>
    </row>
    <row r="698" spans="5:8">
      <c r="E698" s="405"/>
      <c r="F698" s="405"/>
      <c r="G698" s="405"/>
      <c r="H698" s="405"/>
    </row>
    <row r="699" spans="5:8">
      <c r="E699" s="405"/>
      <c r="F699" s="405"/>
      <c r="G699" s="405"/>
      <c r="H699" s="405"/>
    </row>
    <row r="700" spans="5:8">
      <c r="E700" s="405"/>
      <c r="F700" s="405"/>
      <c r="G700" s="405"/>
      <c r="H700" s="405"/>
    </row>
    <row r="701" spans="5:8">
      <c r="E701" s="405"/>
      <c r="F701" s="405"/>
      <c r="G701" s="405"/>
      <c r="H701" s="405"/>
    </row>
    <row r="702" spans="5:8">
      <c r="E702" s="405"/>
      <c r="F702" s="405"/>
      <c r="G702" s="405"/>
      <c r="H702" s="405"/>
    </row>
    <row r="703" spans="5:8">
      <c r="E703" s="405"/>
      <c r="F703" s="405"/>
      <c r="G703" s="405"/>
      <c r="H703" s="405"/>
    </row>
    <row r="704" spans="5:8">
      <c r="E704" s="405"/>
      <c r="F704" s="405"/>
      <c r="G704" s="405"/>
      <c r="H704" s="405"/>
    </row>
    <row r="705" spans="5:8">
      <c r="E705" s="405"/>
      <c r="F705" s="405"/>
      <c r="G705" s="405"/>
      <c r="H705" s="405"/>
    </row>
    <row r="706" spans="5:8">
      <c r="E706" s="405"/>
      <c r="F706" s="405"/>
      <c r="G706" s="405"/>
      <c r="H706" s="405"/>
    </row>
    <row r="707" spans="5:8">
      <c r="E707" s="405"/>
      <c r="F707" s="405"/>
      <c r="G707" s="405"/>
      <c r="H707" s="405"/>
    </row>
    <row r="708" spans="5:8">
      <c r="E708" s="405"/>
      <c r="F708" s="405"/>
      <c r="G708" s="405"/>
      <c r="H708" s="405"/>
    </row>
    <row r="709" spans="5:8">
      <c r="E709" s="405"/>
      <c r="F709" s="405"/>
      <c r="G709" s="405"/>
      <c r="H709" s="405"/>
    </row>
    <row r="710" spans="5:8">
      <c r="E710" s="405"/>
      <c r="F710" s="405"/>
      <c r="G710" s="405"/>
      <c r="H710" s="405"/>
    </row>
    <row r="711" spans="5:8">
      <c r="E711" s="405"/>
      <c r="F711" s="405"/>
      <c r="G711" s="405"/>
      <c r="H711" s="405"/>
    </row>
    <row r="712" spans="5:8">
      <c r="E712" s="405"/>
      <c r="F712" s="405"/>
      <c r="G712" s="405"/>
      <c r="H712" s="405"/>
    </row>
    <row r="713" spans="5:8">
      <c r="E713" s="405"/>
      <c r="F713" s="405"/>
      <c r="G713" s="405"/>
      <c r="H713" s="405"/>
    </row>
    <row r="714" spans="5:8">
      <c r="E714" s="405"/>
      <c r="F714" s="405"/>
      <c r="G714" s="405"/>
      <c r="H714" s="405"/>
    </row>
    <row r="715" spans="5:8">
      <c r="E715" s="405"/>
      <c r="F715" s="405"/>
      <c r="G715" s="405"/>
      <c r="H715" s="405"/>
    </row>
    <row r="716" spans="5:8">
      <c r="E716" s="405"/>
      <c r="F716" s="405"/>
      <c r="G716" s="405"/>
      <c r="H716" s="405"/>
    </row>
    <row r="717" spans="5:8">
      <c r="E717" s="405"/>
      <c r="F717" s="405"/>
      <c r="G717" s="405"/>
      <c r="H717" s="405"/>
    </row>
    <row r="718" spans="5:8">
      <c r="E718" s="405"/>
      <c r="F718" s="405"/>
      <c r="G718" s="405"/>
      <c r="H718" s="405"/>
    </row>
    <row r="719" spans="5:8">
      <c r="E719" s="405"/>
      <c r="F719" s="405"/>
      <c r="G719" s="405"/>
      <c r="H719" s="405"/>
    </row>
    <row r="720" spans="5:8">
      <c r="E720" s="405"/>
      <c r="F720" s="405"/>
      <c r="G720" s="405"/>
      <c r="H720" s="405"/>
    </row>
    <row r="721" spans="5:8">
      <c r="E721" s="405"/>
      <c r="F721" s="405"/>
      <c r="G721" s="405"/>
      <c r="H721" s="405"/>
    </row>
    <row r="722" spans="5:8">
      <c r="E722" s="405"/>
      <c r="F722" s="405"/>
      <c r="G722" s="405"/>
      <c r="H722" s="405"/>
    </row>
    <row r="723" spans="5:8">
      <c r="E723" s="405"/>
      <c r="F723" s="405"/>
      <c r="G723" s="405"/>
      <c r="H723" s="405"/>
    </row>
    <row r="724" spans="5:8">
      <c r="E724" s="405"/>
      <c r="F724" s="405"/>
      <c r="G724" s="405"/>
      <c r="H724" s="405"/>
    </row>
    <row r="725" spans="5:8">
      <c r="E725" s="405"/>
      <c r="F725" s="405"/>
      <c r="G725" s="405"/>
      <c r="H725" s="405"/>
    </row>
    <row r="726" spans="5:8">
      <c r="E726" s="405"/>
      <c r="F726" s="405"/>
      <c r="G726" s="405"/>
      <c r="H726" s="405"/>
    </row>
    <row r="727" spans="5:8">
      <c r="E727" s="405"/>
      <c r="F727" s="405"/>
      <c r="G727" s="405"/>
      <c r="H727" s="405"/>
    </row>
    <row r="728" spans="5:8">
      <c r="E728" s="405"/>
      <c r="F728" s="405"/>
      <c r="G728" s="405"/>
      <c r="H728" s="405"/>
    </row>
    <row r="729" spans="5:8">
      <c r="E729" s="405"/>
      <c r="F729" s="405"/>
      <c r="G729" s="405"/>
      <c r="H729" s="405"/>
    </row>
    <row r="730" spans="5:8">
      <c r="E730" s="405"/>
      <c r="F730" s="405"/>
      <c r="G730" s="405"/>
      <c r="H730" s="405"/>
    </row>
    <row r="731" spans="5:8">
      <c r="E731" s="405"/>
      <c r="F731" s="405"/>
      <c r="G731" s="405"/>
      <c r="H731" s="405"/>
    </row>
    <row r="732" spans="5:8">
      <c r="E732" s="405"/>
      <c r="F732" s="405"/>
      <c r="G732" s="405"/>
      <c r="H732" s="405"/>
    </row>
    <row r="733" spans="5:8">
      <c r="E733" s="405"/>
      <c r="F733" s="405"/>
      <c r="G733" s="405"/>
      <c r="H733" s="405"/>
    </row>
    <row r="734" spans="5:8">
      <c r="E734" s="405"/>
      <c r="F734" s="405"/>
      <c r="G734" s="405"/>
      <c r="H734" s="405"/>
    </row>
    <row r="735" spans="5:8">
      <c r="E735" s="405"/>
      <c r="F735" s="405"/>
      <c r="G735" s="405"/>
      <c r="H735" s="405"/>
    </row>
    <row r="736" spans="5:8">
      <c r="E736" s="405"/>
      <c r="F736" s="405"/>
      <c r="G736" s="405"/>
      <c r="H736" s="405"/>
    </row>
    <row r="737" spans="5:8">
      <c r="E737" s="405"/>
      <c r="F737" s="405"/>
      <c r="G737" s="405"/>
      <c r="H737" s="405"/>
    </row>
    <row r="738" spans="5:8">
      <c r="E738" s="405"/>
      <c r="F738" s="405"/>
      <c r="G738" s="405"/>
      <c r="H738" s="405"/>
    </row>
    <row r="739" spans="5:8">
      <c r="E739" s="405"/>
      <c r="F739" s="405"/>
      <c r="G739" s="405"/>
      <c r="H739" s="405"/>
    </row>
    <row r="740" spans="5:8">
      <c r="E740" s="405"/>
      <c r="F740" s="405"/>
      <c r="G740" s="405"/>
      <c r="H740" s="405"/>
    </row>
    <row r="741" spans="5:8">
      <c r="E741" s="405"/>
      <c r="F741" s="405"/>
      <c r="G741" s="405"/>
      <c r="H741" s="405"/>
    </row>
    <row r="742" spans="5:8">
      <c r="E742" s="405"/>
      <c r="F742" s="405"/>
      <c r="G742" s="405"/>
      <c r="H742" s="405"/>
    </row>
    <row r="743" spans="5:8">
      <c r="E743" s="405"/>
      <c r="F743" s="405"/>
      <c r="G743" s="405"/>
      <c r="H743" s="405"/>
    </row>
    <row r="744" spans="5:8">
      <c r="E744" s="405"/>
      <c r="F744" s="405"/>
      <c r="G744" s="405"/>
      <c r="H744" s="405"/>
    </row>
    <row r="745" spans="5:8">
      <c r="E745" s="405"/>
      <c r="F745" s="405"/>
      <c r="G745" s="405"/>
      <c r="H745" s="405"/>
    </row>
    <row r="746" spans="5:8">
      <c r="E746" s="405"/>
      <c r="F746" s="405"/>
      <c r="G746" s="405"/>
      <c r="H746" s="405"/>
    </row>
    <row r="747" spans="5:8">
      <c r="E747" s="405"/>
      <c r="F747" s="405"/>
      <c r="G747" s="405"/>
      <c r="H747" s="405"/>
    </row>
    <row r="748" spans="5:8">
      <c r="E748" s="405"/>
      <c r="F748" s="405"/>
      <c r="G748" s="405"/>
      <c r="H748" s="405"/>
    </row>
    <row r="749" spans="5:8">
      <c r="E749" s="405"/>
      <c r="F749" s="405"/>
      <c r="G749" s="405"/>
      <c r="H749" s="405"/>
    </row>
    <row r="750" spans="5:8">
      <c r="E750" s="405"/>
      <c r="F750" s="405"/>
      <c r="G750" s="405"/>
      <c r="H750" s="405"/>
    </row>
    <row r="751" spans="5:8">
      <c r="E751" s="405"/>
      <c r="F751" s="405"/>
      <c r="G751" s="405"/>
      <c r="H751" s="405"/>
    </row>
    <row r="752" spans="5:8">
      <c r="E752" s="405"/>
      <c r="F752" s="405"/>
      <c r="G752" s="405"/>
      <c r="H752" s="405"/>
    </row>
    <row r="753" spans="5:8">
      <c r="E753" s="405"/>
      <c r="F753" s="405"/>
      <c r="G753" s="405"/>
      <c r="H753" s="405"/>
    </row>
    <row r="754" spans="5:8">
      <c r="E754" s="405"/>
      <c r="F754" s="405"/>
      <c r="G754" s="405"/>
      <c r="H754" s="405"/>
    </row>
    <row r="755" spans="5:8">
      <c r="E755" s="405"/>
      <c r="F755" s="405"/>
      <c r="G755" s="405"/>
      <c r="H755" s="405"/>
    </row>
    <row r="756" spans="5:8">
      <c r="E756" s="405"/>
      <c r="F756" s="405"/>
      <c r="G756" s="405"/>
      <c r="H756" s="405"/>
    </row>
    <row r="757" spans="5:8">
      <c r="E757" s="405"/>
      <c r="F757" s="405"/>
      <c r="G757" s="405"/>
      <c r="H757" s="405"/>
    </row>
    <row r="758" spans="5:8">
      <c r="E758" s="405"/>
      <c r="F758" s="405"/>
      <c r="G758" s="405"/>
      <c r="H758" s="405"/>
    </row>
    <row r="759" spans="5:8">
      <c r="E759" s="405"/>
      <c r="F759" s="405"/>
      <c r="G759" s="405"/>
      <c r="H759" s="405"/>
    </row>
    <row r="760" spans="5:8">
      <c r="E760" s="405"/>
      <c r="F760" s="405"/>
      <c r="G760" s="405"/>
      <c r="H760" s="405"/>
    </row>
    <row r="761" spans="5:8">
      <c r="E761" s="405"/>
      <c r="F761" s="405"/>
      <c r="G761" s="405"/>
      <c r="H761" s="405"/>
    </row>
    <row r="762" spans="5:8">
      <c r="E762" s="405"/>
      <c r="F762" s="405"/>
      <c r="G762" s="405"/>
      <c r="H762" s="405"/>
    </row>
    <row r="763" spans="5:8">
      <c r="E763" s="405"/>
      <c r="F763" s="405"/>
      <c r="G763" s="405"/>
      <c r="H763" s="405"/>
    </row>
    <row r="764" spans="5:8">
      <c r="E764" s="405"/>
      <c r="F764" s="405"/>
      <c r="G764" s="405"/>
      <c r="H764" s="405"/>
    </row>
    <row r="765" spans="5:8">
      <c r="E765" s="405"/>
      <c r="F765" s="405"/>
      <c r="G765" s="405"/>
      <c r="H765" s="405"/>
    </row>
    <row r="766" spans="5:8">
      <c r="E766" s="405"/>
      <c r="F766" s="405"/>
      <c r="G766" s="405"/>
      <c r="H766" s="405"/>
    </row>
    <row r="767" spans="5:8">
      <c r="E767" s="405"/>
      <c r="F767" s="405"/>
      <c r="G767" s="405"/>
      <c r="H767" s="405"/>
    </row>
    <row r="768" spans="5:8">
      <c r="E768" s="405"/>
      <c r="F768" s="405"/>
      <c r="G768" s="405"/>
      <c r="H768" s="405"/>
    </row>
    <row r="769" spans="5:8">
      <c r="E769" s="405"/>
      <c r="F769" s="405"/>
      <c r="G769" s="405"/>
      <c r="H769" s="405"/>
    </row>
    <row r="770" spans="5:8">
      <c r="E770" s="405"/>
      <c r="F770" s="405"/>
      <c r="G770" s="405"/>
      <c r="H770" s="405"/>
    </row>
    <row r="771" spans="5:8">
      <c r="E771" s="405"/>
      <c r="F771" s="405"/>
      <c r="G771" s="405"/>
      <c r="H771" s="405"/>
    </row>
    <row r="772" spans="5:8">
      <c r="E772" s="405"/>
      <c r="F772" s="405"/>
      <c r="G772" s="405"/>
      <c r="H772" s="405"/>
    </row>
    <row r="773" spans="5:8">
      <c r="E773" s="405"/>
      <c r="F773" s="405"/>
      <c r="G773" s="405"/>
      <c r="H773" s="405"/>
    </row>
    <row r="774" spans="5:8">
      <c r="E774" s="405"/>
      <c r="F774" s="405"/>
      <c r="G774" s="405"/>
      <c r="H774" s="405"/>
    </row>
    <row r="775" spans="5:8">
      <c r="E775" s="405"/>
      <c r="F775" s="405"/>
      <c r="G775" s="405"/>
      <c r="H775" s="405"/>
    </row>
    <row r="776" spans="5:8">
      <c r="E776" s="405"/>
      <c r="F776" s="405"/>
      <c r="G776" s="405"/>
      <c r="H776" s="405"/>
    </row>
    <row r="777" spans="5:8">
      <c r="E777" s="405"/>
      <c r="F777" s="405"/>
      <c r="G777" s="405"/>
      <c r="H777" s="405"/>
    </row>
    <row r="778" spans="5:8">
      <c r="E778" s="405"/>
      <c r="F778" s="405"/>
      <c r="G778" s="405"/>
      <c r="H778" s="405"/>
    </row>
    <row r="779" spans="5:8">
      <c r="E779" s="405"/>
      <c r="F779" s="405"/>
      <c r="G779" s="405"/>
      <c r="H779" s="405"/>
    </row>
    <row r="780" spans="5:8">
      <c r="E780" s="405"/>
      <c r="F780" s="405"/>
      <c r="G780" s="405"/>
      <c r="H780" s="405"/>
    </row>
    <row r="781" spans="5:8">
      <c r="E781" s="405"/>
      <c r="F781" s="405"/>
      <c r="G781" s="405"/>
      <c r="H781" s="405"/>
    </row>
    <row r="782" spans="5:8">
      <c r="E782" s="405"/>
      <c r="F782" s="405"/>
      <c r="G782" s="405"/>
      <c r="H782" s="405"/>
    </row>
    <row r="783" spans="5:8">
      <c r="E783" s="405"/>
      <c r="F783" s="405"/>
      <c r="G783" s="405"/>
      <c r="H783" s="405"/>
    </row>
    <row r="784" spans="5:8">
      <c r="E784" s="405"/>
      <c r="F784" s="405"/>
      <c r="G784" s="405"/>
      <c r="H784" s="405"/>
    </row>
    <row r="785" spans="5:8">
      <c r="E785" s="405"/>
      <c r="F785" s="405"/>
      <c r="G785" s="405"/>
      <c r="H785" s="405"/>
    </row>
    <row r="786" spans="5:8">
      <c r="E786" s="405"/>
      <c r="F786" s="405"/>
      <c r="G786" s="405"/>
      <c r="H786" s="405"/>
    </row>
    <row r="787" spans="5:8">
      <c r="E787" s="405"/>
      <c r="F787" s="405"/>
      <c r="G787" s="405"/>
      <c r="H787" s="405"/>
    </row>
    <row r="788" spans="5:8">
      <c r="E788" s="405"/>
      <c r="F788" s="405"/>
      <c r="G788" s="405"/>
      <c r="H788" s="405"/>
    </row>
    <row r="789" spans="5:8">
      <c r="E789" s="405"/>
      <c r="F789" s="405"/>
      <c r="G789" s="405"/>
      <c r="H789" s="405"/>
    </row>
    <row r="790" spans="5:8">
      <c r="E790" s="405"/>
      <c r="F790" s="405"/>
      <c r="G790" s="405"/>
      <c r="H790" s="405"/>
    </row>
    <row r="791" spans="5:8">
      <c r="E791" s="405"/>
      <c r="F791" s="405"/>
      <c r="G791" s="405"/>
      <c r="H791" s="405"/>
    </row>
    <row r="792" spans="5:8">
      <c r="E792" s="405"/>
      <c r="F792" s="405"/>
      <c r="G792" s="405"/>
      <c r="H792" s="405"/>
    </row>
    <row r="793" spans="5:8">
      <c r="E793" s="405"/>
      <c r="F793" s="405"/>
      <c r="G793" s="405"/>
      <c r="H793" s="405"/>
    </row>
    <row r="794" spans="5:8">
      <c r="E794" s="405"/>
      <c r="F794" s="405"/>
      <c r="G794" s="405"/>
      <c r="H794" s="405"/>
    </row>
    <row r="795" spans="5:8">
      <c r="E795" s="405"/>
      <c r="F795" s="405"/>
      <c r="G795" s="405"/>
      <c r="H795" s="405"/>
    </row>
    <row r="796" spans="5:8">
      <c r="E796" s="405"/>
      <c r="F796" s="405"/>
      <c r="G796" s="405"/>
      <c r="H796" s="405"/>
    </row>
    <row r="797" spans="5:8">
      <c r="E797" s="405"/>
      <c r="F797" s="405"/>
      <c r="G797" s="405"/>
      <c r="H797" s="405"/>
    </row>
    <row r="798" spans="5:8">
      <c r="E798" s="405"/>
      <c r="F798" s="405"/>
      <c r="G798" s="405"/>
      <c r="H798" s="405"/>
    </row>
    <row r="799" spans="5:8">
      <c r="E799" s="405"/>
      <c r="F799" s="405"/>
      <c r="G799" s="405"/>
      <c r="H799" s="405"/>
    </row>
    <row r="800" spans="5:8">
      <c r="E800" s="405"/>
      <c r="F800" s="405"/>
      <c r="G800" s="405"/>
      <c r="H800" s="405"/>
    </row>
    <row r="801" spans="5:8">
      <c r="E801" s="405"/>
      <c r="F801" s="405"/>
      <c r="G801" s="405"/>
      <c r="H801" s="405"/>
    </row>
    <row r="802" spans="5:8">
      <c r="E802" s="405"/>
      <c r="F802" s="405"/>
      <c r="G802" s="405"/>
      <c r="H802" s="405"/>
    </row>
    <row r="803" spans="5:8">
      <c r="E803" s="405"/>
      <c r="F803" s="405"/>
      <c r="G803" s="405"/>
      <c r="H803" s="405"/>
    </row>
    <row r="804" spans="5:8">
      <c r="E804" s="405"/>
      <c r="F804" s="405"/>
      <c r="G804" s="405"/>
      <c r="H804" s="405"/>
    </row>
    <row r="805" spans="5:8">
      <c r="E805" s="405"/>
      <c r="F805" s="405"/>
      <c r="G805" s="405"/>
      <c r="H805" s="405"/>
    </row>
    <row r="806" spans="5:8">
      <c r="E806" s="405"/>
      <c r="F806" s="405"/>
      <c r="G806" s="405"/>
      <c r="H806" s="405"/>
    </row>
    <row r="807" spans="5:8">
      <c r="E807" s="405"/>
      <c r="F807" s="405"/>
      <c r="G807" s="405"/>
      <c r="H807" s="405"/>
    </row>
    <row r="808" spans="5:8">
      <c r="E808" s="405"/>
      <c r="F808" s="405"/>
      <c r="G808" s="405"/>
      <c r="H808" s="405"/>
    </row>
    <row r="809" spans="5:8">
      <c r="E809" s="405"/>
      <c r="F809" s="405"/>
      <c r="G809" s="405"/>
      <c r="H809" s="405"/>
    </row>
    <row r="810" spans="5:8">
      <c r="E810" s="405"/>
      <c r="F810" s="405"/>
      <c r="G810" s="405"/>
      <c r="H810" s="405"/>
    </row>
    <row r="811" spans="5:8">
      <c r="E811" s="405"/>
      <c r="F811" s="405"/>
      <c r="G811" s="405"/>
      <c r="H811" s="405"/>
    </row>
    <row r="812" spans="5:8">
      <c r="E812" s="405"/>
      <c r="F812" s="405"/>
      <c r="G812" s="405"/>
      <c r="H812" s="405"/>
    </row>
    <row r="813" spans="5:8">
      <c r="E813" s="405"/>
      <c r="F813" s="405"/>
      <c r="G813" s="405"/>
      <c r="H813" s="405"/>
    </row>
    <row r="814" spans="5:8">
      <c r="E814" s="405"/>
      <c r="F814" s="405"/>
      <c r="G814" s="405"/>
      <c r="H814" s="405"/>
    </row>
    <row r="815" spans="5:8">
      <c r="E815" s="405"/>
      <c r="F815" s="405"/>
      <c r="G815" s="405"/>
      <c r="H815" s="405"/>
    </row>
    <row r="816" spans="5:8">
      <c r="E816" s="405"/>
      <c r="F816" s="405"/>
      <c r="G816" s="405"/>
      <c r="H816" s="405"/>
    </row>
    <row r="817" spans="5:8">
      <c r="E817" s="405"/>
      <c r="F817" s="405"/>
      <c r="G817" s="405"/>
      <c r="H817" s="405"/>
    </row>
    <row r="818" spans="5:8">
      <c r="E818" s="405"/>
      <c r="F818" s="405"/>
      <c r="G818" s="405"/>
      <c r="H818" s="405"/>
    </row>
    <row r="819" spans="5:8">
      <c r="E819" s="405"/>
      <c r="F819" s="405"/>
      <c r="G819" s="405"/>
      <c r="H819" s="405"/>
    </row>
    <row r="820" spans="5:8">
      <c r="E820" s="405"/>
      <c r="F820" s="405"/>
      <c r="G820" s="405"/>
      <c r="H820" s="405"/>
    </row>
    <row r="821" spans="5:8">
      <c r="E821" s="405"/>
      <c r="F821" s="405"/>
      <c r="G821" s="405"/>
      <c r="H821" s="405"/>
    </row>
    <row r="822" spans="5:8">
      <c r="E822" s="405"/>
      <c r="F822" s="405"/>
      <c r="G822" s="405"/>
      <c r="H822" s="405"/>
    </row>
    <row r="823" spans="5:8">
      <c r="E823" s="405"/>
      <c r="F823" s="405"/>
      <c r="G823" s="405"/>
      <c r="H823" s="405"/>
    </row>
    <row r="824" spans="5:8">
      <c r="E824" s="405"/>
      <c r="F824" s="405"/>
      <c r="G824" s="405"/>
      <c r="H824" s="405"/>
    </row>
    <row r="825" spans="5:8">
      <c r="E825" s="405"/>
      <c r="F825" s="405"/>
      <c r="G825" s="405"/>
      <c r="H825" s="405"/>
    </row>
    <row r="826" spans="5:8">
      <c r="E826" s="405"/>
      <c r="F826" s="405"/>
      <c r="G826" s="405"/>
      <c r="H826" s="405"/>
    </row>
    <row r="827" spans="5:8">
      <c r="E827" s="405"/>
      <c r="F827" s="405"/>
      <c r="G827" s="405"/>
      <c r="H827" s="405"/>
    </row>
    <row r="828" spans="5:8">
      <c r="E828" s="405"/>
      <c r="F828" s="405"/>
      <c r="G828" s="405"/>
      <c r="H828" s="405"/>
    </row>
    <row r="829" spans="5:8">
      <c r="E829" s="405"/>
      <c r="F829" s="405"/>
      <c r="G829" s="405"/>
      <c r="H829" s="405"/>
    </row>
    <row r="830" spans="5:8">
      <c r="E830" s="405"/>
      <c r="F830" s="405"/>
      <c r="G830" s="405"/>
      <c r="H830" s="405"/>
    </row>
    <row r="831" spans="5:8">
      <c r="E831" s="405"/>
      <c r="F831" s="405"/>
      <c r="G831" s="405"/>
      <c r="H831" s="405"/>
    </row>
    <row r="832" spans="5:8">
      <c r="E832" s="405"/>
      <c r="F832" s="405"/>
      <c r="G832" s="405"/>
      <c r="H832" s="405"/>
    </row>
    <row r="833" spans="5:8">
      <c r="E833" s="405"/>
      <c r="F833" s="405"/>
      <c r="G833" s="405"/>
      <c r="H833" s="405"/>
    </row>
    <row r="834" spans="5:8">
      <c r="E834" s="405"/>
      <c r="F834" s="405"/>
      <c r="G834" s="405"/>
      <c r="H834" s="405"/>
    </row>
    <row r="835" spans="5:8">
      <c r="E835" s="405"/>
      <c r="F835" s="405"/>
      <c r="G835" s="405"/>
      <c r="H835" s="405"/>
    </row>
    <row r="836" spans="5:8">
      <c r="E836" s="405"/>
      <c r="F836" s="405"/>
      <c r="G836" s="405"/>
      <c r="H836" s="405"/>
    </row>
    <row r="837" spans="5:8">
      <c r="E837" s="405"/>
      <c r="F837" s="405"/>
      <c r="G837" s="405"/>
      <c r="H837" s="405"/>
    </row>
    <row r="838" spans="5:8">
      <c r="E838" s="405"/>
      <c r="F838" s="405"/>
      <c r="G838" s="405"/>
      <c r="H838" s="405"/>
    </row>
    <row r="839" spans="5:8">
      <c r="E839" s="405"/>
      <c r="F839" s="405"/>
      <c r="G839" s="405"/>
      <c r="H839" s="405"/>
    </row>
    <row r="840" spans="5:8">
      <c r="E840" s="405"/>
      <c r="F840" s="405"/>
      <c r="G840" s="405"/>
      <c r="H840" s="405"/>
    </row>
    <row r="841" spans="5:8">
      <c r="E841" s="405"/>
      <c r="F841" s="405"/>
      <c r="G841" s="405"/>
      <c r="H841" s="405"/>
    </row>
    <row r="842" spans="5:8">
      <c r="E842" s="405"/>
      <c r="F842" s="405"/>
      <c r="G842" s="405"/>
      <c r="H842" s="405"/>
    </row>
    <row r="843" spans="5:8">
      <c r="E843" s="405"/>
      <c r="F843" s="405"/>
      <c r="G843" s="405"/>
      <c r="H843" s="405"/>
    </row>
    <row r="844" spans="5:8">
      <c r="E844" s="405"/>
      <c r="F844" s="405"/>
      <c r="G844" s="405"/>
      <c r="H844" s="405"/>
    </row>
    <row r="845" spans="5:8">
      <c r="E845" s="405"/>
      <c r="F845" s="405"/>
      <c r="G845" s="405"/>
      <c r="H845" s="405"/>
    </row>
    <row r="846" spans="5:8">
      <c r="E846" s="405"/>
      <c r="F846" s="405"/>
      <c r="G846" s="405"/>
      <c r="H846" s="405"/>
    </row>
    <row r="847" spans="5:8">
      <c r="E847" s="405"/>
      <c r="F847" s="405"/>
      <c r="G847" s="405"/>
      <c r="H847" s="405"/>
    </row>
    <row r="848" spans="5:8">
      <c r="E848" s="405"/>
      <c r="F848" s="405"/>
      <c r="G848" s="405"/>
      <c r="H848" s="405"/>
    </row>
    <row r="849" spans="5:8">
      <c r="E849" s="405"/>
      <c r="F849" s="405"/>
      <c r="G849" s="405"/>
      <c r="H849" s="405"/>
    </row>
    <row r="850" spans="5:8">
      <c r="E850" s="405"/>
      <c r="F850" s="405"/>
      <c r="G850" s="405"/>
      <c r="H850" s="405"/>
    </row>
    <row r="851" spans="5:8">
      <c r="E851" s="405"/>
      <c r="F851" s="405"/>
      <c r="G851" s="405"/>
      <c r="H851" s="405"/>
    </row>
    <row r="852" spans="5:8">
      <c r="E852" s="405"/>
      <c r="F852" s="405"/>
      <c r="G852" s="405"/>
      <c r="H852" s="405"/>
    </row>
    <row r="853" spans="5:8">
      <c r="E853" s="405"/>
      <c r="F853" s="405"/>
      <c r="G853" s="405"/>
      <c r="H853" s="405"/>
    </row>
    <row r="854" spans="5:8">
      <c r="E854" s="405"/>
      <c r="F854" s="405"/>
      <c r="G854" s="405"/>
      <c r="H854" s="405"/>
    </row>
    <row r="855" spans="5:8">
      <c r="E855" s="405"/>
      <c r="F855" s="405"/>
      <c r="G855" s="405"/>
      <c r="H855" s="405"/>
    </row>
    <row r="856" spans="5:8">
      <c r="E856" s="405"/>
      <c r="F856" s="405"/>
      <c r="G856" s="405"/>
      <c r="H856" s="405"/>
    </row>
    <row r="857" spans="5:8">
      <c r="E857" s="405"/>
      <c r="F857" s="405"/>
      <c r="G857" s="405"/>
      <c r="H857" s="405"/>
    </row>
    <row r="858" spans="5:8">
      <c r="E858" s="405"/>
      <c r="F858" s="405"/>
      <c r="G858" s="405"/>
      <c r="H858" s="405"/>
    </row>
    <row r="859" spans="5:8">
      <c r="E859" s="405"/>
      <c r="F859" s="405"/>
      <c r="G859" s="405"/>
      <c r="H859" s="405"/>
    </row>
    <row r="860" spans="5:8">
      <c r="E860" s="405"/>
      <c r="F860" s="405"/>
      <c r="G860" s="405"/>
      <c r="H860" s="405"/>
    </row>
    <row r="861" spans="5:8">
      <c r="E861" s="405"/>
      <c r="F861" s="405"/>
      <c r="G861" s="405"/>
      <c r="H861" s="405"/>
    </row>
    <row r="862" spans="5:8">
      <c r="E862" s="405"/>
      <c r="F862" s="405"/>
      <c r="G862" s="405"/>
      <c r="H862" s="405"/>
    </row>
    <row r="863" spans="5:8">
      <c r="E863" s="405"/>
      <c r="F863" s="405"/>
      <c r="G863" s="405"/>
      <c r="H863" s="405"/>
    </row>
    <row r="864" spans="5:8">
      <c r="E864" s="405"/>
      <c r="F864" s="405"/>
      <c r="G864" s="405"/>
      <c r="H864" s="405"/>
    </row>
    <row r="865" spans="5:8">
      <c r="E865" s="405"/>
      <c r="F865" s="405"/>
      <c r="G865" s="405"/>
      <c r="H865" s="405"/>
    </row>
    <row r="866" spans="5:8">
      <c r="E866" s="405"/>
      <c r="F866" s="405"/>
      <c r="G866" s="405"/>
      <c r="H866" s="405"/>
    </row>
    <row r="867" spans="5:8">
      <c r="E867" s="405"/>
      <c r="F867" s="405"/>
      <c r="G867" s="405"/>
      <c r="H867" s="405"/>
    </row>
    <row r="868" spans="5:8">
      <c r="E868" s="405"/>
      <c r="F868" s="405"/>
      <c r="G868" s="405"/>
      <c r="H868" s="405"/>
    </row>
    <row r="869" spans="5:8">
      <c r="E869" s="405"/>
      <c r="F869" s="405"/>
      <c r="G869" s="405"/>
      <c r="H869" s="405"/>
    </row>
    <row r="870" spans="5:8">
      <c r="E870" s="405"/>
      <c r="F870" s="405"/>
      <c r="G870" s="405"/>
      <c r="H870" s="405"/>
    </row>
    <row r="871" spans="5:8">
      <c r="E871" s="405"/>
      <c r="F871" s="405"/>
      <c r="G871" s="405"/>
      <c r="H871" s="405"/>
    </row>
    <row r="872" spans="5:8">
      <c r="E872" s="405"/>
      <c r="F872" s="405"/>
      <c r="G872" s="405"/>
      <c r="H872" s="405"/>
    </row>
    <row r="873" spans="5:8">
      <c r="E873" s="405"/>
      <c r="F873" s="405"/>
      <c r="G873" s="405"/>
      <c r="H873" s="405"/>
    </row>
    <row r="874" spans="5:8">
      <c r="E874" s="405"/>
      <c r="F874" s="405"/>
      <c r="G874" s="405"/>
      <c r="H874" s="405"/>
    </row>
    <row r="875" spans="5:8">
      <c r="E875" s="405"/>
      <c r="F875" s="405"/>
      <c r="G875" s="405"/>
      <c r="H875" s="405"/>
    </row>
    <row r="876" spans="5:8">
      <c r="E876" s="405"/>
      <c r="F876" s="405"/>
      <c r="G876" s="405"/>
      <c r="H876" s="405"/>
    </row>
    <row r="877" spans="5:8">
      <c r="E877" s="405"/>
      <c r="F877" s="405"/>
      <c r="G877" s="405"/>
      <c r="H877" s="405"/>
    </row>
    <row r="878" spans="5:8">
      <c r="E878" s="405"/>
      <c r="F878" s="405"/>
      <c r="G878" s="405"/>
      <c r="H878" s="405"/>
    </row>
    <row r="879" spans="5:8">
      <c r="E879" s="405"/>
      <c r="F879" s="405"/>
      <c r="G879" s="405"/>
      <c r="H879" s="405"/>
    </row>
    <row r="880" spans="5:8">
      <c r="E880" s="405"/>
      <c r="F880" s="405"/>
      <c r="G880" s="405"/>
      <c r="H880" s="405"/>
    </row>
    <row r="881" spans="5:8">
      <c r="E881" s="405"/>
      <c r="F881" s="405"/>
      <c r="G881" s="405"/>
      <c r="H881" s="405"/>
    </row>
    <row r="882" spans="5:8">
      <c r="E882" s="405"/>
      <c r="F882" s="405"/>
      <c r="G882" s="405"/>
      <c r="H882" s="405"/>
    </row>
    <row r="883" spans="5:8">
      <c r="E883" s="405"/>
      <c r="F883" s="405"/>
      <c r="G883" s="405"/>
      <c r="H883" s="405"/>
    </row>
    <row r="884" spans="5:8">
      <c r="E884" s="405"/>
      <c r="F884" s="405"/>
      <c r="G884" s="405"/>
      <c r="H884" s="405"/>
    </row>
    <row r="885" spans="5:8">
      <c r="E885" s="405"/>
      <c r="F885" s="405"/>
      <c r="G885" s="405"/>
      <c r="H885" s="405"/>
    </row>
    <row r="886" spans="5:8">
      <c r="E886" s="405"/>
      <c r="F886" s="405"/>
      <c r="G886" s="405"/>
      <c r="H886" s="405"/>
    </row>
    <row r="887" spans="5:8">
      <c r="E887" s="405"/>
      <c r="F887" s="405"/>
      <c r="G887" s="405"/>
      <c r="H887" s="405"/>
    </row>
    <row r="888" spans="5:8">
      <c r="E888" s="405"/>
      <c r="F888" s="405"/>
      <c r="G888" s="405"/>
      <c r="H888" s="405"/>
    </row>
    <row r="889" spans="5:8">
      <c r="E889" s="405"/>
      <c r="F889" s="405"/>
      <c r="G889" s="405"/>
      <c r="H889" s="405"/>
    </row>
    <row r="890" spans="5:8">
      <c r="E890" s="405"/>
      <c r="F890" s="405"/>
      <c r="G890" s="405"/>
      <c r="H890" s="405"/>
    </row>
    <row r="891" spans="5:8">
      <c r="E891" s="405"/>
      <c r="F891" s="405"/>
      <c r="G891" s="405"/>
      <c r="H891" s="405"/>
    </row>
    <row r="892" spans="5:8">
      <c r="E892" s="405"/>
      <c r="F892" s="405"/>
      <c r="G892" s="405"/>
      <c r="H892" s="405"/>
    </row>
    <row r="893" spans="5:8">
      <c r="E893" s="405"/>
      <c r="F893" s="405"/>
      <c r="G893" s="405"/>
      <c r="H893" s="405"/>
    </row>
    <row r="894" spans="5:8">
      <c r="E894" s="405"/>
      <c r="F894" s="405"/>
      <c r="G894" s="405"/>
      <c r="H894" s="405"/>
    </row>
    <row r="895" spans="5:8">
      <c r="E895" s="405"/>
      <c r="F895" s="405"/>
      <c r="G895" s="405"/>
      <c r="H895" s="405"/>
    </row>
    <row r="896" spans="5:8">
      <c r="E896" s="405"/>
      <c r="F896" s="405"/>
      <c r="G896" s="405"/>
      <c r="H896" s="405"/>
    </row>
    <row r="897" spans="5:8">
      <c r="E897" s="405"/>
      <c r="F897" s="405"/>
      <c r="G897" s="405"/>
      <c r="H897" s="405"/>
    </row>
    <row r="898" spans="5:8">
      <c r="E898" s="405"/>
      <c r="F898" s="405"/>
      <c r="G898" s="405"/>
      <c r="H898" s="405"/>
    </row>
    <row r="899" spans="5:8">
      <c r="E899" s="405"/>
      <c r="F899" s="405"/>
      <c r="G899" s="405"/>
      <c r="H899" s="405"/>
    </row>
    <row r="900" spans="5:8">
      <c r="E900" s="405"/>
      <c r="F900" s="405"/>
      <c r="G900" s="405"/>
      <c r="H900" s="405"/>
    </row>
    <row r="901" spans="5:8">
      <c r="E901" s="405"/>
      <c r="F901" s="405"/>
      <c r="G901" s="405"/>
      <c r="H901" s="405"/>
    </row>
    <row r="902" spans="5:8">
      <c r="E902" s="405"/>
      <c r="F902" s="405"/>
      <c r="G902" s="405"/>
      <c r="H902" s="405"/>
    </row>
    <row r="903" spans="5:8">
      <c r="E903" s="405"/>
      <c r="F903" s="405"/>
      <c r="G903" s="405"/>
      <c r="H903" s="405"/>
    </row>
    <row r="904" spans="5:8">
      <c r="E904" s="405"/>
      <c r="F904" s="405"/>
      <c r="G904" s="405"/>
      <c r="H904" s="405"/>
    </row>
    <row r="905" spans="5:8">
      <c r="E905" s="405"/>
      <c r="F905" s="405"/>
      <c r="G905" s="405"/>
      <c r="H905" s="405"/>
    </row>
    <row r="906" spans="5:8">
      <c r="E906" s="405"/>
      <c r="F906" s="405"/>
      <c r="G906" s="405"/>
      <c r="H906" s="405"/>
    </row>
    <row r="907" spans="5:8">
      <c r="E907" s="405"/>
      <c r="F907" s="405"/>
      <c r="G907" s="405"/>
      <c r="H907" s="405"/>
    </row>
    <row r="908" spans="5:8">
      <c r="E908" s="405"/>
      <c r="F908" s="405"/>
      <c r="G908" s="405"/>
      <c r="H908" s="405"/>
    </row>
    <row r="909" spans="5:8">
      <c r="E909" s="405"/>
      <c r="F909" s="405"/>
      <c r="G909" s="405"/>
      <c r="H909" s="405"/>
    </row>
    <row r="910" spans="5:8">
      <c r="E910" s="405"/>
      <c r="F910" s="405"/>
      <c r="G910" s="405"/>
      <c r="H910" s="405"/>
    </row>
    <row r="911" spans="5:8">
      <c r="E911" s="405"/>
      <c r="F911" s="405"/>
      <c r="G911" s="405"/>
      <c r="H911" s="405"/>
    </row>
    <row r="912" spans="5:8">
      <c r="E912" s="405"/>
      <c r="F912" s="405"/>
      <c r="G912" s="405"/>
      <c r="H912" s="405"/>
    </row>
    <row r="913" spans="5:8">
      <c r="E913" s="405"/>
      <c r="F913" s="405"/>
      <c r="G913" s="405"/>
      <c r="H913" s="405"/>
    </row>
    <row r="914" spans="5:8">
      <c r="E914" s="405"/>
      <c r="F914" s="405"/>
      <c r="G914" s="405"/>
      <c r="H914" s="405"/>
    </row>
    <row r="915" spans="5:8">
      <c r="E915" s="405"/>
      <c r="F915" s="405"/>
      <c r="G915" s="405"/>
      <c r="H915" s="405"/>
    </row>
    <row r="916" spans="5:8">
      <c r="E916" s="405"/>
      <c r="F916" s="405"/>
      <c r="G916" s="405"/>
      <c r="H916" s="405"/>
    </row>
    <row r="917" spans="5:8">
      <c r="E917" s="405"/>
      <c r="F917" s="405"/>
      <c r="G917" s="405"/>
      <c r="H917" s="405"/>
    </row>
    <row r="918" spans="5:8">
      <c r="E918" s="405"/>
      <c r="F918" s="405"/>
      <c r="G918" s="405"/>
      <c r="H918" s="405"/>
    </row>
    <row r="919" spans="5:8">
      <c r="E919" s="405"/>
      <c r="F919" s="405"/>
      <c r="G919" s="405"/>
      <c r="H919" s="405"/>
    </row>
    <row r="920" spans="5:8">
      <c r="E920" s="405"/>
      <c r="F920" s="405"/>
      <c r="G920" s="405"/>
      <c r="H920" s="405"/>
    </row>
    <row r="921" spans="5:8">
      <c r="E921" s="405"/>
      <c r="F921" s="405"/>
      <c r="G921" s="405"/>
      <c r="H921" s="405"/>
    </row>
    <row r="922" spans="5:8">
      <c r="E922" s="405"/>
      <c r="F922" s="405"/>
      <c r="G922" s="405"/>
      <c r="H922" s="405"/>
    </row>
    <row r="923" spans="5:8">
      <c r="E923" s="405"/>
      <c r="F923" s="405"/>
      <c r="G923" s="405"/>
      <c r="H923" s="405"/>
    </row>
    <row r="924" spans="5:8">
      <c r="E924" s="405"/>
      <c r="F924" s="405"/>
      <c r="G924" s="405"/>
      <c r="H924" s="405"/>
    </row>
    <row r="925" spans="5:8">
      <c r="E925" s="405"/>
      <c r="F925" s="405"/>
      <c r="G925" s="405"/>
      <c r="H925" s="405"/>
    </row>
    <row r="926" spans="5:8">
      <c r="E926" s="405"/>
      <c r="F926" s="405"/>
      <c r="G926" s="405"/>
      <c r="H926" s="405"/>
    </row>
    <row r="927" spans="5:8">
      <c r="E927" s="405"/>
      <c r="F927" s="405"/>
      <c r="G927" s="405"/>
      <c r="H927" s="405"/>
    </row>
    <row r="928" spans="5:8">
      <c r="E928" s="405"/>
      <c r="F928" s="405"/>
      <c r="G928" s="405"/>
      <c r="H928" s="405"/>
    </row>
    <row r="929" spans="5:8">
      <c r="E929" s="405"/>
      <c r="F929" s="405"/>
      <c r="G929" s="405"/>
      <c r="H929" s="405"/>
    </row>
    <row r="930" spans="5:8">
      <c r="E930" s="405"/>
      <c r="F930" s="405"/>
      <c r="G930" s="405"/>
      <c r="H930" s="405"/>
    </row>
    <row r="931" spans="5:8">
      <c r="E931" s="405"/>
      <c r="F931" s="405"/>
      <c r="G931" s="405"/>
      <c r="H931" s="405"/>
    </row>
    <row r="932" spans="5:8">
      <c r="E932" s="405"/>
      <c r="F932" s="405"/>
      <c r="G932" s="405"/>
      <c r="H932" s="405"/>
    </row>
    <row r="933" spans="5:8">
      <c r="E933" s="405"/>
      <c r="F933" s="405"/>
      <c r="G933" s="405"/>
      <c r="H933" s="405"/>
    </row>
    <row r="934" spans="5:8">
      <c r="E934" s="405"/>
      <c r="F934" s="405"/>
      <c r="G934" s="405"/>
      <c r="H934" s="405"/>
    </row>
    <row r="935" spans="5:8">
      <c r="E935" s="405"/>
      <c r="F935" s="405"/>
      <c r="G935" s="405"/>
      <c r="H935" s="405"/>
    </row>
    <row r="936" spans="5:8">
      <c r="E936" s="405"/>
      <c r="F936" s="405"/>
      <c r="G936" s="405"/>
      <c r="H936" s="405"/>
    </row>
    <row r="937" spans="5:8">
      <c r="E937" s="405"/>
      <c r="F937" s="405"/>
      <c r="G937" s="405"/>
      <c r="H937" s="405"/>
    </row>
    <row r="938" spans="5:8">
      <c r="E938" s="405"/>
      <c r="F938" s="405"/>
      <c r="G938" s="405"/>
      <c r="H938" s="405"/>
    </row>
    <row r="939" spans="5:8">
      <c r="E939" s="405"/>
      <c r="F939" s="405"/>
      <c r="G939" s="405"/>
      <c r="H939" s="405"/>
    </row>
    <row r="940" spans="5:8">
      <c r="E940" s="405"/>
      <c r="F940" s="405"/>
      <c r="G940" s="405"/>
      <c r="H940" s="405"/>
    </row>
    <row r="941" spans="5:8">
      <c r="E941" s="405"/>
      <c r="F941" s="405"/>
      <c r="G941" s="405"/>
      <c r="H941" s="405"/>
    </row>
    <row r="942" spans="5:8">
      <c r="E942" s="405"/>
      <c r="F942" s="405"/>
      <c r="G942" s="405"/>
      <c r="H942" s="405"/>
    </row>
    <row r="943" spans="5:8">
      <c r="E943" s="405"/>
      <c r="F943" s="405"/>
      <c r="G943" s="405"/>
      <c r="H943" s="405"/>
    </row>
    <row r="944" spans="5:8">
      <c r="E944" s="405"/>
      <c r="F944" s="405"/>
      <c r="G944" s="405"/>
      <c r="H944" s="405"/>
    </row>
    <row r="945" spans="5:8">
      <c r="E945" s="405"/>
      <c r="F945" s="405"/>
      <c r="G945" s="405"/>
      <c r="H945" s="405"/>
    </row>
    <row r="946" spans="5:8">
      <c r="E946" s="405"/>
      <c r="F946" s="405"/>
      <c r="G946" s="405"/>
      <c r="H946" s="405"/>
    </row>
    <row r="947" spans="5:8">
      <c r="E947" s="405"/>
      <c r="F947" s="405"/>
      <c r="G947" s="405"/>
      <c r="H947" s="405"/>
    </row>
    <row r="948" spans="5:8">
      <c r="E948" s="405"/>
      <c r="F948" s="405"/>
      <c r="G948" s="405"/>
      <c r="H948" s="405"/>
    </row>
    <row r="949" spans="5:8">
      <c r="E949" s="405"/>
      <c r="F949" s="405"/>
      <c r="G949" s="405"/>
      <c r="H949" s="405"/>
    </row>
    <row r="950" spans="5:8">
      <c r="E950" s="405"/>
      <c r="F950" s="405"/>
      <c r="G950" s="405"/>
      <c r="H950" s="405"/>
    </row>
    <row r="951" spans="5:8">
      <c r="E951" s="405"/>
      <c r="F951" s="405"/>
      <c r="G951" s="405"/>
      <c r="H951" s="405"/>
    </row>
    <row r="952" spans="5:8">
      <c r="E952" s="405"/>
      <c r="F952" s="405"/>
      <c r="G952" s="405"/>
      <c r="H952" s="405"/>
    </row>
    <row r="953" spans="5:8">
      <c r="E953" s="405"/>
      <c r="F953" s="405"/>
      <c r="G953" s="405"/>
      <c r="H953" s="405"/>
    </row>
    <row r="954" spans="5:8">
      <c r="E954" s="405"/>
      <c r="F954" s="405"/>
      <c r="G954" s="405"/>
      <c r="H954" s="405"/>
    </row>
    <row r="955" spans="5:8">
      <c r="E955" s="405"/>
      <c r="F955" s="405"/>
      <c r="G955" s="405"/>
      <c r="H955" s="405"/>
    </row>
    <row r="956" spans="5:8">
      <c r="E956" s="405"/>
      <c r="F956" s="405"/>
      <c r="G956" s="405"/>
      <c r="H956" s="405"/>
    </row>
    <row r="957" spans="5:8">
      <c r="E957" s="405"/>
      <c r="F957" s="405"/>
      <c r="G957" s="405"/>
      <c r="H957" s="405"/>
    </row>
    <row r="958" spans="5:8">
      <c r="E958" s="405"/>
      <c r="F958" s="405"/>
      <c r="G958" s="405"/>
      <c r="H958" s="405"/>
    </row>
    <row r="959" spans="5:8">
      <c r="E959" s="405"/>
      <c r="F959" s="405"/>
      <c r="G959" s="405"/>
      <c r="H959" s="405"/>
    </row>
    <row r="960" spans="5:8">
      <c r="E960" s="405"/>
      <c r="F960" s="405"/>
      <c r="G960" s="405"/>
      <c r="H960" s="405"/>
    </row>
    <row r="961" spans="5:8">
      <c r="E961" s="405"/>
      <c r="F961" s="405"/>
      <c r="G961" s="405"/>
      <c r="H961" s="405"/>
    </row>
    <row r="962" spans="5:8">
      <c r="E962" s="405"/>
      <c r="F962" s="405"/>
      <c r="G962" s="405"/>
      <c r="H962" s="405"/>
    </row>
    <row r="963" spans="5:8">
      <c r="E963" s="405"/>
      <c r="F963" s="405"/>
      <c r="G963" s="405"/>
      <c r="H963" s="405"/>
    </row>
    <row r="964" spans="5:8">
      <c r="E964" s="405"/>
      <c r="F964" s="405"/>
      <c r="G964" s="405"/>
      <c r="H964" s="405"/>
    </row>
    <row r="965" spans="5:8">
      <c r="E965" s="405"/>
      <c r="F965" s="405"/>
      <c r="G965" s="405"/>
      <c r="H965" s="405"/>
    </row>
    <row r="966" spans="5:8">
      <c r="E966" s="405"/>
      <c r="F966" s="405"/>
      <c r="G966" s="405"/>
      <c r="H966" s="405"/>
    </row>
    <row r="967" spans="5:8">
      <c r="E967" s="405"/>
      <c r="F967" s="405"/>
      <c r="G967" s="405"/>
      <c r="H967" s="405"/>
    </row>
    <row r="968" spans="5:8">
      <c r="E968" s="405"/>
      <c r="F968" s="405"/>
      <c r="G968" s="405"/>
      <c r="H968" s="405"/>
    </row>
    <row r="969" spans="5:8">
      <c r="E969" s="405"/>
      <c r="F969" s="405"/>
      <c r="G969" s="405"/>
      <c r="H969" s="405"/>
    </row>
    <row r="970" spans="5:8">
      <c r="E970" s="405"/>
      <c r="F970" s="405"/>
      <c r="G970" s="405"/>
      <c r="H970" s="405"/>
    </row>
    <row r="971" spans="5:8">
      <c r="E971" s="405"/>
      <c r="F971" s="405"/>
      <c r="G971" s="405"/>
      <c r="H971" s="405"/>
    </row>
    <row r="972" spans="5:8">
      <c r="E972" s="405"/>
      <c r="F972" s="405"/>
      <c r="G972" s="405"/>
      <c r="H972" s="405"/>
    </row>
    <row r="973" spans="5:8">
      <c r="E973" s="405"/>
      <c r="F973" s="405"/>
      <c r="G973" s="405"/>
      <c r="H973" s="405"/>
    </row>
    <row r="974" spans="5:8">
      <c r="E974" s="405"/>
      <c r="F974" s="405"/>
      <c r="G974" s="405"/>
      <c r="H974" s="405"/>
    </row>
    <row r="975" spans="5:8">
      <c r="E975" s="405"/>
      <c r="F975" s="405"/>
      <c r="G975" s="405"/>
      <c r="H975" s="405"/>
    </row>
    <row r="976" spans="5:8">
      <c r="E976" s="405"/>
      <c r="F976" s="405"/>
      <c r="G976" s="405"/>
      <c r="H976" s="405"/>
    </row>
    <row r="977" spans="5:8">
      <c r="E977" s="405"/>
      <c r="F977" s="405"/>
      <c r="G977" s="405"/>
      <c r="H977" s="405"/>
    </row>
    <row r="978" spans="5:8">
      <c r="E978" s="405"/>
      <c r="F978" s="405"/>
      <c r="G978" s="405"/>
      <c r="H978" s="405"/>
    </row>
    <row r="979" spans="5:8">
      <c r="E979" s="405"/>
      <c r="F979" s="405"/>
      <c r="G979" s="405"/>
      <c r="H979" s="405"/>
    </row>
    <row r="980" spans="5:8">
      <c r="E980" s="405"/>
      <c r="F980" s="405"/>
      <c r="G980" s="405"/>
      <c r="H980" s="405"/>
    </row>
    <row r="981" spans="5:8">
      <c r="E981" s="405"/>
      <c r="F981" s="405"/>
      <c r="G981" s="405"/>
      <c r="H981" s="405"/>
    </row>
    <row r="982" spans="5:8">
      <c r="E982" s="405"/>
      <c r="F982" s="405"/>
      <c r="G982" s="405"/>
      <c r="H982" s="405"/>
    </row>
    <row r="983" spans="5:8">
      <c r="E983" s="405"/>
      <c r="F983" s="405"/>
      <c r="G983" s="405"/>
      <c r="H983" s="405"/>
    </row>
    <row r="984" spans="5:8">
      <c r="E984" s="405"/>
      <c r="F984" s="405"/>
      <c r="G984" s="405"/>
      <c r="H984" s="405"/>
    </row>
    <row r="985" spans="5:8">
      <c r="E985" s="405"/>
      <c r="F985" s="405"/>
      <c r="G985" s="405"/>
      <c r="H985" s="405"/>
    </row>
    <row r="986" spans="5:8">
      <c r="E986" s="405"/>
      <c r="F986" s="405"/>
      <c r="G986" s="405"/>
      <c r="H986" s="405"/>
    </row>
    <row r="987" spans="5:8">
      <c r="E987" s="405"/>
      <c r="F987" s="405"/>
      <c r="G987" s="405"/>
      <c r="H987" s="405"/>
    </row>
    <row r="988" spans="5:8">
      <c r="E988" s="405"/>
      <c r="F988" s="405"/>
      <c r="G988" s="405"/>
      <c r="H988" s="405"/>
    </row>
    <row r="989" spans="5:8">
      <c r="E989" s="405"/>
      <c r="F989" s="405"/>
      <c r="G989" s="405"/>
      <c r="H989" s="405"/>
    </row>
    <row r="990" spans="5:8">
      <c r="E990" s="405"/>
      <c r="F990" s="405"/>
      <c r="G990" s="405"/>
      <c r="H990" s="405"/>
    </row>
    <row r="991" spans="5:8">
      <c r="E991" s="405"/>
      <c r="F991" s="405"/>
      <c r="G991" s="405"/>
      <c r="H991" s="405"/>
    </row>
    <row r="992" spans="5:8">
      <c r="E992" s="405"/>
      <c r="F992" s="405"/>
      <c r="G992" s="405"/>
      <c r="H992" s="405"/>
    </row>
    <row r="993" spans="5:8">
      <c r="E993" s="405"/>
      <c r="F993" s="405"/>
      <c r="G993" s="405"/>
      <c r="H993" s="405"/>
    </row>
    <row r="994" spans="5:8">
      <c r="E994" s="405"/>
      <c r="F994" s="405"/>
      <c r="G994" s="405"/>
      <c r="H994" s="405"/>
    </row>
    <row r="995" spans="5:8">
      <c r="E995" s="405"/>
      <c r="F995" s="405"/>
      <c r="G995" s="405"/>
      <c r="H995" s="405"/>
    </row>
    <row r="996" spans="5:8">
      <c r="E996" s="405"/>
      <c r="F996" s="405"/>
      <c r="G996" s="405"/>
      <c r="H996" s="405"/>
    </row>
    <row r="997" spans="5:8">
      <c r="E997" s="405"/>
      <c r="F997" s="405"/>
      <c r="G997" s="405"/>
      <c r="H997" s="405"/>
    </row>
    <row r="998" spans="5:8">
      <c r="E998" s="405"/>
      <c r="F998" s="405"/>
      <c r="G998" s="405"/>
      <c r="H998" s="405"/>
    </row>
    <row r="999" spans="5:8">
      <c r="E999" s="405"/>
      <c r="F999" s="405"/>
      <c r="G999" s="405"/>
      <c r="H999" s="405"/>
    </row>
    <row r="1000" spans="5:8">
      <c r="E1000" s="405"/>
      <c r="F1000" s="405"/>
      <c r="G1000" s="405"/>
      <c r="H1000" s="405"/>
    </row>
    <row r="1001" spans="5:8">
      <c r="E1001" s="405"/>
      <c r="F1001" s="405"/>
      <c r="G1001" s="405"/>
      <c r="H1001" s="405"/>
    </row>
    <row r="1002" spans="5:8">
      <c r="E1002" s="405"/>
      <c r="F1002" s="405"/>
      <c r="G1002" s="405"/>
      <c r="H1002" s="405"/>
    </row>
    <row r="1003" spans="5:8">
      <c r="E1003" s="405"/>
      <c r="F1003" s="405"/>
      <c r="G1003" s="405"/>
      <c r="H1003" s="405"/>
    </row>
    <row r="1004" spans="5:8">
      <c r="E1004" s="405"/>
      <c r="F1004" s="405"/>
      <c r="G1004" s="405"/>
      <c r="H1004" s="405"/>
    </row>
    <row r="1005" spans="5:8">
      <c r="E1005" s="405"/>
      <c r="F1005" s="405"/>
      <c r="G1005" s="405"/>
      <c r="H1005" s="405"/>
    </row>
    <row r="1006" spans="5:8">
      <c r="E1006" s="405"/>
      <c r="F1006" s="405"/>
      <c r="G1006" s="405"/>
      <c r="H1006" s="405"/>
    </row>
    <row r="1007" spans="5:8">
      <c r="E1007" s="405"/>
      <c r="F1007" s="405"/>
      <c r="G1007" s="405"/>
      <c r="H1007" s="405"/>
    </row>
    <row r="1008" spans="5:8">
      <c r="E1008" s="405"/>
      <c r="F1008" s="405"/>
      <c r="G1008" s="405"/>
      <c r="H1008" s="405"/>
    </row>
    <row r="1009" spans="5:8">
      <c r="E1009" s="405"/>
      <c r="F1009" s="405"/>
      <c r="G1009" s="405"/>
      <c r="H1009" s="405"/>
    </row>
    <row r="1010" spans="5:8">
      <c r="E1010" s="405"/>
      <c r="F1010" s="405"/>
      <c r="G1010" s="405"/>
      <c r="H1010" s="405"/>
    </row>
    <row r="1011" spans="5:8">
      <c r="E1011" s="405"/>
      <c r="F1011" s="405"/>
      <c r="G1011" s="405"/>
      <c r="H1011" s="405"/>
    </row>
    <row r="1012" spans="5:8">
      <c r="E1012" s="405"/>
      <c r="F1012" s="405"/>
      <c r="G1012" s="405"/>
      <c r="H1012" s="405"/>
    </row>
    <row r="1013" spans="5:8">
      <c r="E1013" s="405"/>
      <c r="F1013" s="405"/>
      <c r="G1013" s="405"/>
      <c r="H1013" s="405"/>
    </row>
    <row r="1014" spans="5:8">
      <c r="E1014" s="405"/>
      <c r="F1014" s="405"/>
      <c r="G1014" s="405"/>
      <c r="H1014" s="405"/>
    </row>
    <row r="1015" spans="5:8">
      <c r="E1015" s="405"/>
      <c r="F1015" s="405"/>
      <c r="G1015" s="405"/>
      <c r="H1015" s="405"/>
    </row>
    <row r="1016" spans="5:8">
      <c r="E1016" s="405"/>
      <c r="F1016" s="405"/>
      <c r="G1016" s="405"/>
      <c r="H1016" s="405"/>
    </row>
    <row r="1017" spans="5:8">
      <c r="E1017" s="405"/>
      <c r="F1017" s="405"/>
      <c r="G1017" s="405"/>
      <c r="H1017" s="405"/>
    </row>
    <row r="1018" spans="5:8">
      <c r="E1018" s="405"/>
      <c r="F1018" s="405"/>
      <c r="G1018" s="405"/>
      <c r="H1018" s="405"/>
    </row>
    <row r="1019" spans="5:8">
      <c r="E1019" s="405"/>
      <c r="F1019" s="405"/>
      <c r="G1019" s="405"/>
      <c r="H1019" s="405"/>
    </row>
    <row r="1020" spans="5:8">
      <c r="E1020" s="405"/>
      <c r="F1020" s="405"/>
      <c r="G1020" s="405"/>
      <c r="H1020" s="405"/>
    </row>
    <row r="1021" spans="5:8">
      <c r="E1021" s="405"/>
      <c r="F1021" s="405"/>
      <c r="G1021" s="405"/>
      <c r="H1021" s="405"/>
    </row>
    <row r="1022" spans="5:8">
      <c r="E1022" s="405"/>
      <c r="F1022" s="405"/>
      <c r="G1022" s="405"/>
      <c r="H1022" s="405"/>
    </row>
    <row r="1023" spans="5:8">
      <c r="E1023" s="405"/>
      <c r="F1023" s="405"/>
      <c r="G1023" s="405"/>
      <c r="H1023" s="405"/>
    </row>
    <row r="1024" spans="5:8">
      <c r="E1024" s="405"/>
      <c r="F1024" s="405"/>
      <c r="G1024" s="405"/>
      <c r="H1024" s="405"/>
    </row>
    <row r="1025" spans="5:8">
      <c r="E1025" s="405"/>
      <c r="F1025" s="405"/>
      <c r="G1025" s="405"/>
      <c r="H1025" s="405"/>
    </row>
    <row r="1026" spans="5:8">
      <c r="E1026" s="405"/>
      <c r="F1026" s="405"/>
      <c r="G1026" s="405"/>
      <c r="H1026" s="405"/>
    </row>
    <row r="1027" spans="5:8">
      <c r="E1027" s="405"/>
      <c r="F1027" s="405"/>
      <c r="G1027" s="405"/>
      <c r="H1027" s="405"/>
    </row>
    <row r="1028" spans="5:8">
      <c r="E1028" s="405"/>
      <c r="F1028" s="405"/>
      <c r="G1028" s="405"/>
      <c r="H1028" s="405"/>
    </row>
    <row r="1029" spans="5:8">
      <c r="E1029" s="405"/>
      <c r="F1029" s="405"/>
      <c r="G1029" s="405"/>
      <c r="H1029" s="405"/>
    </row>
    <row r="1030" spans="5:8">
      <c r="E1030" s="405"/>
      <c r="F1030" s="405"/>
      <c r="G1030" s="405"/>
      <c r="H1030" s="405"/>
    </row>
    <row r="1031" spans="5:8">
      <c r="E1031" s="405"/>
      <c r="F1031" s="405"/>
      <c r="G1031" s="405"/>
      <c r="H1031" s="405"/>
    </row>
    <row r="1032" spans="5:8">
      <c r="E1032" s="405"/>
      <c r="F1032" s="405"/>
      <c r="G1032" s="405"/>
      <c r="H1032" s="405"/>
    </row>
    <row r="1033" spans="5:8">
      <c r="E1033" s="405"/>
      <c r="F1033" s="405"/>
      <c r="G1033" s="405"/>
      <c r="H1033" s="405"/>
    </row>
    <row r="1034" spans="5:8">
      <c r="E1034" s="405"/>
      <c r="F1034" s="405"/>
      <c r="G1034" s="405"/>
      <c r="H1034" s="405"/>
    </row>
    <row r="1035" spans="5:8">
      <c r="E1035" s="405"/>
      <c r="F1035" s="405"/>
      <c r="G1035" s="405"/>
      <c r="H1035" s="405"/>
    </row>
    <row r="1036" spans="5:8">
      <c r="E1036" s="405"/>
      <c r="F1036" s="405"/>
      <c r="G1036" s="405"/>
      <c r="H1036" s="405"/>
    </row>
    <row r="1037" spans="5:8">
      <c r="E1037" s="405"/>
      <c r="F1037" s="405"/>
      <c r="G1037" s="405"/>
      <c r="H1037" s="405"/>
    </row>
    <row r="1038" spans="5:8">
      <c r="E1038" s="405"/>
      <c r="F1038" s="405"/>
      <c r="G1038" s="405"/>
      <c r="H1038" s="405"/>
    </row>
    <row r="1039" spans="5:8">
      <c r="E1039" s="405"/>
      <c r="F1039" s="405"/>
      <c r="G1039" s="405"/>
      <c r="H1039" s="405"/>
    </row>
    <row r="1040" spans="5:8">
      <c r="E1040" s="405"/>
      <c r="F1040" s="405"/>
      <c r="G1040" s="405"/>
      <c r="H1040" s="405"/>
    </row>
    <row r="1041" spans="5:8">
      <c r="E1041" s="405"/>
      <c r="F1041" s="405"/>
      <c r="G1041" s="405"/>
      <c r="H1041" s="405"/>
    </row>
    <row r="1042" spans="5:8">
      <c r="E1042" s="405"/>
      <c r="F1042" s="405"/>
      <c r="G1042" s="405"/>
      <c r="H1042" s="405"/>
    </row>
    <row r="1043" spans="5:8">
      <c r="E1043" s="405"/>
      <c r="F1043" s="405"/>
      <c r="G1043" s="405"/>
      <c r="H1043" s="405"/>
    </row>
    <row r="1044" spans="5:8">
      <c r="E1044" s="405"/>
      <c r="F1044" s="405"/>
      <c r="G1044" s="405"/>
      <c r="H1044" s="405"/>
    </row>
    <row r="1045" spans="5:8">
      <c r="E1045" s="405"/>
      <c r="F1045" s="405"/>
      <c r="G1045" s="405"/>
      <c r="H1045" s="405"/>
    </row>
    <row r="1046" spans="5:8">
      <c r="E1046" s="405"/>
      <c r="F1046" s="405"/>
      <c r="G1046" s="405"/>
      <c r="H1046" s="405"/>
    </row>
    <row r="1047" spans="5:8">
      <c r="E1047" s="405"/>
      <c r="F1047" s="405"/>
      <c r="G1047" s="405"/>
      <c r="H1047" s="405"/>
    </row>
    <row r="1048" spans="5:8">
      <c r="E1048" s="405"/>
      <c r="F1048" s="405"/>
      <c r="G1048" s="405"/>
      <c r="H1048" s="405"/>
    </row>
    <row r="1049" spans="5:8">
      <c r="E1049" s="405"/>
      <c r="F1049" s="405"/>
      <c r="G1049" s="405"/>
      <c r="H1049" s="405"/>
    </row>
    <row r="1050" spans="5:8">
      <c r="E1050" s="405"/>
      <c r="F1050" s="405"/>
      <c r="G1050" s="405"/>
      <c r="H1050" s="405"/>
    </row>
    <row r="1051" spans="5:8">
      <c r="E1051" s="405"/>
      <c r="F1051" s="405"/>
      <c r="G1051" s="405"/>
      <c r="H1051" s="405"/>
    </row>
    <row r="1052" spans="5:8">
      <c r="E1052" s="405"/>
      <c r="F1052" s="405"/>
      <c r="G1052" s="405"/>
      <c r="H1052" s="405"/>
    </row>
    <row r="1053" spans="5:8">
      <c r="E1053" s="405"/>
      <c r="F1053" s="405"/>
      <c r="G1053" s="405"/>
      <c r="H1053" s="405"/>
    </row>
    <row r="1054" spans="5:8">
      <c r="E1054" s="405"/>
      <c r="F1054" s="405"/>
      <c r="G1054" s="405"/>
      <c r="H1054" s="405"/>
    </row>
    <row r="1055" spans="5:8">
      <c r="E1055" s="405"/>
      <c r="F1055" s="405"/>
      <c r="G1055" s="405"/>
      <c r="H1055" s="405"/>
    </row>
    <row r="1056" spans="5:8">
      <c r="E1056" s="405"/>
      <c r="F1056" s="405"/>
      <c r="G1056" s="405"/>
      <c r="H1056" s="405"/>
    </row>
    <row r="1057" spans="5:8">
      <c r="E1057" s="405"/>
      <c r="F1057" s="405"/>
      <c r="G1057" s="405"/>
      <c r="H1057" s="405"/>
    </row>
    <row r="1058" spans="5:8">
      <c r="E1058" s="405"/>
      <c r="F1058" s="405"/>
      <c r="G1058" s="405"/>
      <c r="H1058" s="405"/>
    </row>
    <row r="1059" spans="5:8">
      <c r="E1059" s="405"/>
      <c r="F1059" s="405"/>
      <c r="G1059" s="405"/>
      <c r="H1059" s="405"/>
    </row>
    <row r="1060" spans="5:8">
      <c r="E1060" s="405"/>
      <c r="F1060" s="405"/>
      <c r="G1060" s="405"/>
      <c r="H1060" s="405"/>
    </row>
    <row r="1061" spans="5:8">
      <c r="E1061" s="405"/>
      <c r="F1061" s="405"/>
      <c r="G1061" s="405"/>
      <c r="H1061" s="405"/>
    </row>
    <row r="1062" spans="5:8">
      <c r="E1062" s="405"/>
      <c r="F1062" s="405"/>
      <c r="G1062" s="405"/>
      <c r="H1062" s="405"/>
    </row>
    <row r="1063" spans="5:8">
      <c r="E1063" s="405"/>
      <c r="F1063" s="405"/>
      <c r="G1063" s="405"/>
      <c r="H1063" s="405"/>
    </row>
    <row r="1064" spans="5:8">
      <c r="E1064" s="405"/>
      <c r="F1064" s="405"/>
      <c r="G1064" s="405"/>
      <c r="H1064" s="405"/>
    </row>
    <row r="1065" spans="5:8">
      <c r="E1065" s="405"/>
      <c r="F1065" s="405"/>
      <c r="G1065" s="405"/>
      <c r="H1065" s="405"/>
    </row>
    <row r="1066" spans="5:8">
      <c r="E1066" s="405"/>
      <c r="F1066" s="405"/>
      <c r="G1066" s="405"/>
      <c r="H1066" s="405"/>
    </row>
    <row r="1067" spans="5:8">
      <c r="E1067" s="405"/>
      <c r="F1067" s="405"/>
      <c r="G1067" s="405"/>
      <c r="H1067" s="405"/>
    </row>
    <row r="1068" spans="5:8">
      <c r="E1068" s="405"/>
      <c r="F1068" s="405"/>
      <c r="G1068" s="405"/>
      <c r="H1068" s="405"/>
    </row>
    <row r="1069" spans="5:8">
      <c r="E1069" s="405"/>
      <c r="F1069" s="405"/>
      <c r="G1069" s="405"/>
      <c r="H1069" s="405"/>
    </row>
    <row r="1070" spans="5:8">
      <c r="E1070" s="405"/>
      <c r="F1070" s="405"/>
      <c r="G1070" s="405"/>
      <c r="H1070" s="405"/>
    </row>
    <row r="1071" spans="5:8">
      <c r="E1071" s="405"/>
      <c r="F1071" s="405"/>
      <c r="G1071" s="405"/>
      <c r="H1071" s="405"/>
    </row>
    <row r="1072" spans="5:8">
      <c r="E1072" s="405"/>
      <c r="F1072" s="405"/>
      <c r="G1072" s="405"/>
      <c r="H1072" s="405"/>
    </row>
    <row r="1073" spans="5:8">
      <c r="E1073" s="405"/>
      <c r="F1073" s="405"/>
      <c r="G1073" s="405"/>
      <c r="H1073" s="405"/>
    </row>
    <row r="1074" spans="5:8">
      <c r="E1074" s="405"/>
      <c r="F1074" s="405"/>
      <c r="G1074" s="405"/>
      <c r="H1074" s="405"/>
    </row>
    <row r="1075" spans="5:8">
      <c r="E1075" s="405"/>
      <c r="F1075" s="405"/>
      <c r="G1075" s="405"/>
      <c r="H1075" s="405"/>
    </row>
    <row r="1076" spans="5:8">
      <c r="E1076" s="405"/>
      <c r="F1076" s="405"/>
      <c r="G1076" s="405"/>
      <c r="H1076" s="405"/>
    </row>
    <row r="1077" spans="5:8">
      <c r="E1077" s="405"/>
      <c r="F1077" s="405"/>
      <c r="G1077" s="405"/>
      <c r="H1077" s="405"/>
    </row>
    <row r="1078" spans="5:8">
      <c r="E1078" s="405"/>
      <c r="F1078" s="405"/>
      <c r="G1078" s="405"/>
      <c r="H1078" s="405"/>
    </row>
    <row r="1079" spans="5:8">
      <c r="E1079" s="405"/>
      <c r="F1079" s="405"/>
      <c r="G1079" s="405"/>
      <c r="H1079" s="405"/>
    </row>
    <row r="1080" spans="5:8">
      <c r="E1080" s="405"/>
      <c r="F1080" s="405"/>
      <c r="G1080" s="405"/>
      <c r="H1080" s="405"/>
    </row>
    <row r="1081" spans="5:8">
      <c r="E1081" s="405"/>
      <c r="F1081" s="405"/>
      <c r="G1081" s="405"/>
      <c r="H1081" s="405"/>
    </row>
    <row r="1082" spans="5:8">
      <c r="E1082" s="405"/>
      <c r="F1082" s="405"/>
      <c r="G1082" s="405"/>
      <c r="H1082" s="405"/>
    </row>
    <row r="1083" spans="5:8">
      <c r="E1083" s="405"/>
      <c r="F1083" s="405"/>
      <c r="G1083" s="405"/>
      <c r="H1083" s="405"/>
    </row>
    <row r="1084" spans="5:8">
      <c r="E1084" s="405"/>
      <c r="F1084" s="405"/>
      <c r="G1084" s="405"/>
      <c r="H1084" s="405"/>
    </row>
    <row r="1085" spans="5:8">
      <c r="E1085" s="405"/>
      <c r="F1085" s="405"/>
      <c r="G1085" s="405"/>
      <c r="H1085" s="405"/>
    </row>
    <row r="1086" spans="5:8">
      <c r="E1086" s="405"/>
      <c r="F1086" s="405"/>
      <c r="G1086" s="405"/>
      <c r="H1086" s="405"/>
    </row>
    <row r="1087" spans="5:8">
      <c r="E1087" s="405"/>
      <c r="F1087" s="405"/>
      <c r="G1087" s="405"/>
      <c r="H1087" s="405"/>
    </row>
    <row r="1088" spans="5:8">
      <c r="E1088" s="405"/>
      <c r="F1088" s="405"/>
      <c r="G1088" s="405"/>
      <c r="H1088" s="405"/>
    </row>
    <row r="1089" spans="5:8">
      <c r="E1089" s="405"/>
      <c r="F1089" s="405"/>
      <c r="G1089" s="405"/>
      <c r="H1089" s="405"/>
    </row>
    <row r="1090" spans="5:8">
      <c r="E1090" s="405"/>
      <c r="F1090" s="405"/>
      <c r="G1090" s="405"/>
      <c r="H1090" s="405"/>
    </row>
    <row r="1091" spans="5:8">
      <c r="E1091" s="405"/>
      <c r="F1091" s="405"/>
      <c r="G1091" s="405"/>
      <c r="H1091" s="405"/>
    </row>
    <row r="1092" spans="5:8">
      <c r="E1092" s="405"/>
      <c r="F1092" s="405"/>
      <c r="G1092" s="405"/>
      <c r="H1092" s="405"/>
    </row>
    <row r="1093" spans="5:8">
      <c r="E1093" s="405"/>
      <c r="F1093" s="405"/>
      <c r="G1093" s="405"/>
      <c r="H1093" s="405"/>
    </row>
    <row r="1094" spans="5:8">
      <c r="E1094" s="405"/>
      <c r="F1094" s="405"/>
      <c r="G1094" s="405"/>
      <c r="H1094" s="405"/>
    </row>
    <row r="1095" spans="5:8">
      <c r="E1095" s="405"/>
      <c r="F1095" s="405"/>
      <c r="G1095" s="405"/>
      <c r="H1095" s="405"/>
    </row>
    <row r="1096" spans="5:8">
      <c r="E1096" s="405"/>
      <c r="F1096" s="405"/>
      <c r="G1096" s="405"/>
      <c r="H1096" s="405"/>
    </row>
    <row r="1097" spans="5:8">
      <c r="E1097" s="405"/>
      <c r="F1097" s="405"/>
      <c r="G1097" s="405"/>
      <c r="H1097" s="405"/>
    </row>
    <row r="1098" spans="5:8">
      <c r="E1098" s="405"/>
      <c r="F1098" s="405"/>
      <c r="G1098" s="405"/>
      <c r="H1098" s="405"/>
    </row>
    <row r="1099" spans="5:8">
      <c r="E1099" s="405"/>
      <c r="F1099" s="405"/>
      <c r="G1099" s="405"/>
      <c r="H1099" s="405"/>
    </row>
    <row r="1100" spans="5:8">
      <c r="E1100" s="405"/>
      <c r="F1100" s="405"/>
      <c r="G1100" s="405"/>
      <c r="H1100" s="405"/>
    </row>
    <row r="1101" spans="5:8">
      <c r="E1101" s="405"/>
      <c r="F1101" s="405"/>
      <c r="G1101" s="405"/>
      <c r="H1101" s="405"/>
    </row>
    <row r="1102" spans="5:8">
      <c r="E1102" s="405"/>
      <c r="F1102" s="405"/>
      <c r="G1102" s="405"/>
      <c r="H1102" s="405"/>
    </row>
    <row r="1103" spans="5:8">
      <c r="E1103" s="405"/>
      <c r="F1103" s="405"/>
      <c r="G1103" s="405"/>
      <c r="H1103" s="405"/>
    </row>
    <row r="1104" spans="5:8">
      <c r="E1104" s="405"/>
      <c r="F1104" s="405"/>
      <c r="G1104" s="405"/>
      <c r="H1104" s="405"/>
    </row>
    <row r="1105" spans="5:8">
      <c r="E1105" s="405"/>
      <c r="F1105" s="405"/>
      <c r="G1105" s="405"/>
      <c r="H1105" s="405"/>
    </row>
    <row r="1106" spans="5:8">
      <c r="E1106" s="405"/>
      <c r="F1106" s="405"/>
      <c r="G1106" s="405"/>
      <c r="H1106" s="405"/>
    </row>
    <row r="1107" spans="5:8">
      <c r="E1107" s="405"/>
      <c r="F1107" s="405"/>
      <c r="G1107" s="405"/>
      <c r="H1107" s="405"/>
    </row>
    <row r="1108" spans="5:8">
      <c r="E1108" s="405"/>
      <c r="F1108" s="405"/>
      <c r="G1108" s="405"/>
      <c r="H1108" s="405"/>
    </row>
    <row r="1109" spans="5:8">
      <c r="E1109" s="405"/>
      <c r="F1109" s="405"/>
      <c r="G1109" s="405"/>
      <c r="H1109" s="405"/>
    </row>
    <row r="1110" spans="5:8">
      <c r="E1110" s="405"/>
      <c r="F1110" s="405"/>
      <c r="G1110" s="405"/>
      <c r="H1110" s="405"/>
    </row>
    <row r="1111" spans="5:8">
      <c r="E1111" s="405"/>
      <c r="F1111" s="405"/>
      <c r="G1111" s="405"/>
      <c r="H1111" s="405"/>
    </row>
    <row r="1112" spans="5:8">
      <c r="E1112" s="405"/>
      <c r="F1112" s="405"/>
      <c r="G1112" s="405"/>
      <c r="H1112" s="405"/>
    </row>
    <row r="1113" spans="5:8">
      <c r="E1113" s="405"/>
      <c r="F1113" s="405"/>
      <c r="G1113" s="405"/>
      <c r="H1113" s="405"/>
    </row>
    <row r="1114" spans="5:8">
      <c r="E1114" s="405"/>
      <c r="F1114" s="405"/>
      <c r="G1114" s="405"/>
      <c r="H1114" s="405"/>
    </row>
    <row r="1115" spans="5:8">
      <c r="E1115" s="405"/>
      <c r="F1115" s="405"/>
      <c r="G1115" s="405"/>
      <c r="H1115" s="405"/>
    </row>
    <row r="1116" spans="5:8">
      <c r="E1116" s="405"/>
      <c r="F1116" s="405"/>
      <c r="G1116" s="405"/>
      <c r="H1116" s="405"/>
    </row>
    <row r="1117" spans="5:8">
      <c r="E1117" s="405"/>
      <c r="F1117" s="405"/>
      <c r="G1117" s="405"/>
      <c r="H1117" s="405"/>
    </row>
    <row r="1118" spans="5:8">
      <c r="E1118" s="405"/>
      <c r="F1118" s="405"/>
      <c r="G1118" s="405"/>
      <c r="H1118" s="405"/>
    </row>
    <row r="1119" spans="5:8">
      <c r="E1119" s="405"/>
      <c r="F1119" s="405"/>
      <c r="G1119" s="405"/>
      <c r="H1119" s="405"/>
    </row>
    <row r="1120" spans="5:8">
      <c r="E1120" s="405"/>
      <c r="F1120" s="405"/>
      <c r="G1120" s="405"/>
      <c r="H1120" s="405"/>
    </row>
    <row r="1121" spans="5:8">
      <c r="E1121" s="405"/>
      <c r="F1121" s="405"/>
      <c r="G1121" s="405"/>
      <c r="H1121" s="405"/>
    </row>
    <row r="1122" spans="5:8">
      <c r="E1122" s="405"/>
      <c r="F1122" s="405"/>
      <c r="G1122" s="405"/>
      <c r="H1122" s="405"/>
    </row>
    <row r="1123" spans="5:8">
      <c r="E1123" s="405"/>
      <c r="F1123" s="405"/>
      <c r="G1123" s="405"/>
      <c r="H1123" s="405"/>
    </row>
    <row r="1124" spans="5:8">
      <c r="E1124" s="405"/>
      <c r="F1124" s="405"/>
      <c r="G1124" s="405"/>
      <c r="H1124" s="405"/>
    </row>
    <row r="1125" spans="5:8">
      <c r="E1125" s="405"/>
      <c r="F1125" s="405"/>
      <c r="G1125" s="405"/>
      <c r="H1125" s="405"/>
    </row>
    <row r="1126" spans="5:8">
      <c r="E1126" s="405"/>
      <c r="F1126" s="405"/>
      <c r="G1126" s="405"/>
      <c r="H1126" s="405"/>
    </row>
    <row r="1127" spans="5:8">
      <c r="E1127" s="405"/>
      <c r="F1127" s="405"/>
      <c r="G1127" s="405"/>
      <c r="H1127" s="405"/>
    </row>
    <row r="1128" spans="5:8">
      <c r="E1128" s="405"/>
      <c r="F1128" s="405"/>
      <c r="G1128" s="405"/>
      <c r="H1128" s="405"/>
    </row>
    <row r="1129" spans="5:8">
      <c r="E1129" s="405"/>
      <c r="F1129" s="405"/>
      <c r="G1129" s="405"/>
      <c r="H1129" s="405"/>
    </row>
    <row r="1130" spans="5:8">
      <c r="E1130" s="405"/>
      <c r="F1130" s="405"/>
      <c r="G1130" s="405"/>
      <c r="H1130" s="405"/>
    </row>
    <row r="1131" spans="5:8">
      <c r="E1131" s="405"/>
      <c r="F1131" s="405"/>
      <c r="G1131" s="405"/>
      <c r="H1131" s="405"/>
    </row>
    <row r="1132" spans="5:8">
      <c r="E1132" s="405"/>
      <c r="F1132" s="405"/>
      <c r="G1132" s="405"/>
      <c r="H1132" s="405"/>
    </row>
    <row r="1133" spans="5:8">
      <c r="E1133" s="405"/>
      <c r="F1133" s="405"/>
      <c r="G1133" s="405"/>
      <c r="H1133" s="405"/>
    </row>
    <row r="1134" spans="5:8">
      <c r="E1134" s="405"/>
      <c r="F1134" s="405"/>
      <c r="G1134" s="405"/>
      <c r="H1134" s="405"/>
    </row>
    <row r="1135" spans="5:8">
      <c r="E1135" s="405"/>
      <c r="F1135" s="405"/>
      <c r="G1135" s="405"/>
      <c r="H1135" s="405"/>
    </row>
    <row r="1136" spans="5:8">
      <c r="E1136" s="405"/>
      <c r="F1136" s="405"/>
      <c r="G1136" s="405"/>
      <c r="H1136" s="405"/>
    </row>
    <row r="1137" spans="5:8">
      <c r="E1137" s="405"/>
      <c r="F1137" s="405"/>
      <c r="G1137" s="405"/>
      <c r="H1137" s="405"/>
    </row>
    <row r="1138" spans="5:8">
      <c r="E1138" s="405"/>
      <c r="F1138" s="405"/>
      <c r="G1138" s="405"/>
      <c r="H1138" s="405"/>
    </row>
    <row r="1139" spans="5:8">
      <c r="E1139" s="405"/>
      <c r="F1139" s="405"/>
      <c r="G1139" s="405"/>
      <c r="H1139" s="405"/>
    </row>
    <row r="1140" spans="5:8">
      <c r="E1140" s="405"/>
      <c r="F1140" s="405"/>
      <c r="G1140" s="405"/>
      <c r="H1140" s="405"/>
    </row>
    <row r="1141" spans="5:8">
      <c r="E1141" s="405"/>
      <c r="F1141" s="405"/>
      <c r="G1141" s="405"/>
      <c r="H1141" s="405"/>
    </row>
    <row r="1142" spans="5:8">
      <c r="E1142" s="405"/>
      <c r="F1142" s="405"/>
      <c r="G1142" s="405"/>
      <c r="H1142" s="405"/>
    </row>
    <row r="1143" spans="5:8">
      <c r="E1143" s="405"/>
      <c r="F1143" s="405"/>
      <c r="G1143" s="405"/>
      <c r="H1143" s="405"/>
    </row>
    <row r="1144" spans="5:8">
      <c r="E1144" s="405"/>
      <c r="F1144" s="405"/>
      <c r="G1144" s="405"/>
      <c r="H1144" s="405"/>
    </row>
    <row r="1145" spans="5:8">
      <c r="E1145" s="405"/>
      <c r="F1145" s="405"/>
      <c r="G1145" s="405"/>
      <c r="H1145" s="405"/>
    </row>
    <row r="1146" spans="5:8">
      <c r="E1146" s="405"/>
      <c r="F1146" s="405"/>
      <c r="G1146" s="405"/>
      <c r="H1146" s="405"/>
    </row>
    <row r="1147" spans="5:8">
      <c r="E1147" s="405"/>
      <c r="F1147" s="405"/>
      <c r="G1147" s="405"/>
      <c r="H1147" s="405"/>
    </row>
    <row r="1148" spans="5:8">
      <c r="E1148" s="405"/>
      <c r="F1148" s="405"/>
      <c r="G1148" s="405"/>
      <c r="H1148" s="405"/>
    </row>
    <row r="1149" spans="5:8">
      <c r="E1149" s="405"/>
      <c r="F1149" s="405"/>
      <c r="G1149" s="405"/>
      <c r="H1149" s="405"/>
    </row>
    <row r="1150" spans="5:8">
      <c r="E1150" s="405"/>
      <c r="F1150" s="405"/>
      <c r="G1150" s="405"/>
      <c r="H1150" s="405"/>
    </row>
    <row r="1151" spans="5:8">
      <c r="E1151" s="405"/>
      <c r="F1151" s="405"/>
      <c r="G1151" s="405"/>
      <c r="H1151" s="405"/>
    </row>
    <row r="1152" spans="5:8">
      <c r="E1152" s="405"/>
      <c r="F1152" s="405"/>
      <c r="G1152" s="405"/>
      <c r="H1152" s="405"/>
    </row>
    <row r="1153" spans="5:8">
      <c r="E1153" s="405"/>
      <c r="F1153" s="405"/>
      <c r="G1153" s="405"/>
      <c r="H1153" s="405"/>
    </row>
    <row r="1154" spans="5:8">
      <c r="E1154" s="405"/>
      <c r="F1154" s="405"/>
      <c r="G1154" s="405"/>
      <c r="H1154" s="405"/>
    </row>
    <row r="1155" spans="5:8">
      <c r="E1155" s="405"/>
      <c r="F1155" s="405"/>
      <c r="G1155" s="405"/>
      <c r="H1155" s="405"/>
    </row>
    <row r="1156" spans="5:8">
      <c r="E1156" s="405"/>
      <c r="F1156" s="405"/>
      <c r="G1156" s="405"/>
      <c r="H1156" s="405"/>
    </row>
    <row r="1157" spans="5:8">
      <c r="E1157" s="405"/>
      <c r="F1157" s="405"/>
      <c r="G1157" s="405"/>
      <c r="H1157" s="405"/>
    </row>
    <row r="1158" spans="5:8">
      <c r="E1158" s="405"/>
      <c r="F1158" s="405"/>
      <c r="G1158" s="405"/>
      <c r="H1158" s="405"/>
    </row>
    <row r="1159" spans="5:8">
      <c r="E1159" s="405"/>
      <c r="F1159" s="405"/>
      <c r="G1159" s="405"/>
      <c r="H1159" s="405"/>
    </row>
    <row r="1160" spans="5:8">
      <c r="E1160" s="405"/>
      <c r="F1160" s="405"/>
      <c r="G1160" s="405"/>
      <c r="H1160" s="405"/>
    </row>
    <row r="1161" spans="5:8">
      <c r="E1161" s="405"/>
      <c r="F1161" s="405"/>
      <c r="G1161" s="405"/>
      <c r="H1161" s="405"/>
    </row>
    <row r="1162" spans="5:8">
      <c r="E1162" s="405"/>
      <c r="F1162" s="405"/>
      <c r="G1162" s="405"/>
      <c r="H1162" s="405"/>
    </row>
    <row r="1163" spans="5:8">
      <c r="E1163" s="405"/>
      <c r="F1163" s="405"/>
      <c r="G1163" s="405"/>
      <c r="H1163" s="405"/>
    </row>
    <row r="1164" spans="5:8">
      <c r="E1164" s="405"/>
      <c r="F1164" s="405"/>
      <c r="G1164" s="405"/>
      <c r="H1164" s="405"/>
    </row>
    <row r="1165" spans="5:8">
      <c r="E1165" s="405"/>
      <c r="F1165" s="405"/>
      <c r="G1165" s="405"/>
      <c r="H1165" s="405"/>
    </row>
    <row r="1166" spans="5:8">
      <c r="E1166" s="405"/>
      <c r="F1166" s="405"/>
      <c r="G1166" s="405"/>
      <c r="H1166" s="405"/>
    </row>
    <row r="1167" spans="5:8">
      <c r="E1167" s="405"/>
      <c r="F1167" s="405"/>
      <c r="G1167" s="405"/>
      <c r="H1167" s="405"/>
    </row>
    <row r="1168" spans="5:8">
      <c r="E1168" s="405"/>
      <c r="F1168" s="405"/>
      <c r="G1168" s="405"/>
      <c r="H1168" s="405"/>
    </row>
    <row r="1169" spans="5:8">
      <c r="E1169" s="405"/>
      <c r="F1169" s="405"/>
      <c r="G1169" s="405"/>
      <c r="H1169" s="405"/>
    </row>
    <row r="1170" spans="5:8">
      <c r="E1170" s="405"/>
      <c r="F1170" s="405"/>
      <c r="G1170" s="405"/>
      <c r="H1170" s="405"/>
    </row>
    <row r="1171" spans="5:8">
      <c r="E1171" s="405"/>
      <c r="F1171" s="405"/>
      <c r="G1171" s="405"/>
      <c r="H1171" s="405"/>
    </row>
    <row r="1172" spans="5:8">
      <c r="E1172" s="405"/>
      <c r="F1172" s="405"/>
      <c r="G1172" s="405"/>
      <c r="H1172" s="405"/>
    </row>
    <row r="1173" spans="5:8">
      <c r="E1173" s="405"/>
      <c r="F1173" s="405"/>
      <c r="G1173" s="405"/>
      <c r="H1173" s="405"/>
    </row>
    <row r="1174" spans="5:8">
      <c r="E1174" s="405"/>
      <c r="F1174" s="405"/>
      <c r="G1174" s="405"/>
      <c r="H1174" s="405"/>
    </row>
    <row r="1175" spans="5:8">
      <c r="E1175" s="405"/>
      <c r="F1175" s="405"/>
      <c r="G1175" s="405"/>
      <c r="H1175" s="405"/>
    </row>
    <row r="1176" spans="5:8">
      <c r="E1176" s="405"/>
      <c r="F1176" s="405"/>
      <c r="G1176" s="405"/>
      <c r="H1176" s="405"/>
    </row>
    <row r="1177" spans="5:8">
      <c r="E1177" s="405"/>
      <c r="F1177" s="405"/>
      <c r="G1177" s="405"/>
      <c r="H1177" s="405"/>
    </row>
    <row r="1178" spans="5:8">
      <c r="E1178" s="405"/>
      <c r="F1178" s="405"/>
      <c r="G1178" s="405"/>
      <c r="H1178" s="405"/>
    </row>
    <row r="1179" spans="5:8">
      <c r="E1179" s="405"/>
      <c r="F1179" s="405"/>
      <c r="G1179" s="405"/>
      <c r="H1179" s="405"/>
    </row>
    <row r="1180" spans="5:8">
      <c r="E1180" s="405"/>
      <c r="F1180" s="405"/>
      <c r="G1180" s="405"/>
      <c r="H1180" s="405"/>
    </row>
    <row r="1181" spans="5:8">
      <c r="E1181" s="405"/>
      <c r="F1181" s="405"/>
      <c r="G1181" s="405"/>
      <c r="H1181" s="405"/>
    </row>
    <row r="1182" spans="5:8">
      <c r="E1182" s="405"/>
      <c r="F1182" s="405"/>
      <c r="G1182" s="405"/>
      <c r="H1182" s="405"/>
    </row>
    <row r="1183" spans="5:8">
      <c r="E1183" s="405"/>
      <c r="F1183" s="405"/>
      <c r="G1183" s="405"/>
      <c r="H1183" s="405"/>
    </row>
    <row r="1184" spans="5:8">
      <c r="E1184" s="405"/>
      <c r="F1184" s="405"/>
      <c r="G1184" s="405"/>
      <c r="H1184" s="405"/>
    </row>
    <row r="1185" spans="5:8">
      <c r="E1185" s="405"/>
      <c r="F1185" s="405"/>
      <c r="G1185" s="405"/>
      <c r="H1185" s="405"/>
    </row>
    <row r="1186" spans="5:8">
      <c r="E1186" s="405"/>
      <c r="F1186" s="405"/>
      <c r="G1186" s="405"/>
      <c r="H1186" s="405"/>
    </row>
    <row r="1187" spans="5:8">
      <c r="E1187" s="405"/>
      <c r="F1187" s="405"/>
      <c r="G1187" s="405"/>
      <c r="H1187" s="405"/>
    </row>
    <row r="1188" spans="5:8">
      <c r="E1188" s="405"/>
      <c r="F1188" s="405"/>
      <c r="G1188" s="405"/>
      <c r="H1188" s="405"/>
    </row>
    <row r="1189" spans="5:8">
      <c r="E1189" s="405"/>
      <c r="F1189" s="405"/>
      <c r="G1189" s="405"/>
      <c r="H1189" s="405"/>
    </row>
    <row r="1190" spans="5:8">
      <c r="E1190" s="405"/>
      <c r="F1190" s="405"/>
      <c r="G1190" s="405"/>
      <c r="H1190" s="405"/>
    </row>
    <row r="1191" spans="5:8">
      <c r="E1191" s="405"/>
      <c r="F1191" s="405"/>
      <c r="G1191" s="405"/>
      <c r="H1191" s="405"/>
    </row>
    <row r="1192" spans="5:8">
      <c r="E1192" s="405"/>
      <c r="F1192" s="405"/>
      <c r="G1192" s="405"/>
      <c r="H1192" s="405"/>
    </row>
    <row r="1193" spans="5:8">
      <c r="E1193" s="405"/>
      <c r="F1193" s="405"/>
      <c r="G1193" s="405"/>
      <c r="H1193" s="405"/>
    </row>
    <row r="1194" spans="5:8">
      <c r="E1194" s="405"/>
      <c r="F1194" s="405"/>
      <c r="G1194" s="405"/>
      <c r="H1194" s="405"/>
    </row>
    <row r="1195" spans="5:8">
      <c r="E1195" s="405"/>
      <c r="F1195" s="405"/>
      <c r="G1195" s="405"/>
      <c r="H1195" s="405"/>
    </row>
    <row r="1196" spans="5:8">
      <c r="E1196" s="405"/>
      <c r="F1196" s="405"/>
      <c r="G1196" s="405"/>
      <c r="H1196" s="405"/>
    </row>
    <row r="1197" spans="5:8">
      <c r="E1197" s="405"/>
      <c r="F1197" s="405"/>
      <c r="G1197" s="405"/>
      <c r="H1197" s="405"/>
    </row>
    <row r="1198" spans="5:8">
      <c r="E1198" s="405"/>
      <c r="F1198" s="405"/>
      <c r="G1198" s="405"/>
      <c r="H1198" s="405"/>
    </row>
    <row r="1199" spans="5:8">
      <c r="E1199" s="405"/>
      <c r="F1199" s="405"/>
      <c r="G1199" s="405"/>
      <c r="H1199" s="405"/>
    </row>
    <row r="1200" spans="5:8">
      <c r="E1200" s="405"/>
      <c r="F1200" s="405"/>
      <c r="G1200" s="405"/>
      <c r="H1200" s="405"/>
    </row>
    <row r="1201" spans="5:8">
      <c r="E1201" s="405"/>
      <c r="F1201" s="405"/>
      <c r="G1201" s="405"/>
      <c r="H1201" s="405"/>
    </row>
    <row r="1202" spans="5:8">
      <c r="E1202" s="405"/>
      <c r="F1202" s="405"/>
      <c r="G1202" s="405"/>
      <c r="H1202" s="405"/>
    </row>
    <row r="1203" spans="5:8">
      <c r="E1203" s="405"/>
      <c r="F1203" s="405"/>
      <c r="G1203" s="405"/>
      <c r="H1203" s="405"/>
    </row>
    <row r="1204" spans="5:8">
      <c r="E1204" s="405"/>
      <c r="F1204" s="405"/>
      <c r="G1204" s="405"/>
      <c r="H1204" s="405"/>
    </row>
    <row r="1205" spans="5:8">
      <c r="E1205" s="405"/>
      <c r="F1205" s="405"/>
      <c r="G1205" s="405"/>
      <c r="H1205" s="405"/>
    </row>
    <row r="1206" spans="5:8">
      <c r="E1206" s="405"/>
      <c r="F1206" s="405"/>
      <c r="G1206" s="405"/>
      <c r="H1206" s="405"/>
    </row>
    <row r="1207" spans="5:8">
      <c r="E1207" s="405"/>
      <c r="F1207" s="405"/>
      <c r="G1207" s="405"/>
      <c r="H1207" s="405"/>
    </row>
    <row r="1208" spans="5:8">
      <c r="E1208" s="405"/>
      <c r="F1208" s="405"/>
      <c r="G1208" s="405"/>
      <c r="H1208" s="405"/>
    </row>
    <row r="1209" spans="5:8">
      <c r="E1209" s="405"/>
      <c r="F1209" s="405"/>
      <c r="G1209" s="405"/>
      <c r="H1209" s="405"/>
    </row>
    <row r="1210" spans="5:8">
      <c r="E1210" s="405"/>
      <c r="F1210" s="405"/>
      <c r="G1210" s="405"/>
      <c r="H1210" s="405"/>
    </row>
    <row r="1211" spans="5:8">
      <c r="E1211" s="405"/>
      <c r="F1211" s="405"/>
      <c r="G1211" s="405"/>
      <c r="H1211" s="405"/>
    </row>
    <row r="1212" spans="5:8">
      <c r="E1212" s="405"/>
      <c r="F1212" s="405"/>
      <c r="G1212" s="405"/>
      <c r="H1212" s="405"/>
    </row>
    <row r="1213" spans="5:8">
      <c r="E1213" s="405"/>
      <c r="F1213" s="405"/>
      <c r="G1213" s="405"/>
      <c r="H1213" s="405"/>
    </row>
    <row r="1214" spans="5:8">
      <c r="E1214" s="405"/>
      <c r="F1214" s="405"/>
      <c r="G1214" s="405"/>
      <c r="H1214" s="405"/>
    </row>
    <row r="1215" spans="5:8">
      <c r="E1215" s="405"/>
      <c r="F1215" s="405"/>
      <c r="G1215" s="405"/>
      <c r="H1215" s="405"/>
    </row>
    <row r="1216" spans="5:8">
      <c r="E1216" s="405"/>
      <c r="F1216" s="405"/>
      <c r="G1216" s="405"/>
      <c r="H1216" s="405"/>
    </row>
    <row r="1217" spans="5:8">
      <c r="E1217" s="405"/>
      <c r="F1217" s="405"/>
      <c r="G1217" s="405"/>
      <c r="H1217" s="405"/>
    </row>
    <row r="1218" spans="5:8">
      <c r="E1218" s="405"/>
      <c r="F1218" s="405"/>
      <c r="G1218" s="405"/>
      <c r="H1218" s="405"/>
    </row>
    <row r="1219" spans="5:8">
      <c r="E1219" s="405"/>
      <c r="F1219" s="405"/>
      <c r="G1219" s="405"/>
      <c r="H1219" s="405"/>
    </row>
    <row r="1220" spans="5:8">
      <c r="E1220" s="405"/>
      <c r="F1220" s="405"/>
      <c r="G1220" s="405"/>
      <c r="H1220" s="405"/>
    </row>
    <row r="1221" spans="5:8">
      <c r="E1221" s="405"/>
      <c r="F1221" s="405"/>
      <c r="G1221" s="405"/>
      <c r="H1221" s="405"/>
    </row>
    <row r="1222" spans="5:8">
      <c r="E1222" s="405"/>
      <c r="F1222" s="405"/>
      <c r="G1222" s="405"/>
      <c r="H1222" s="405"/>
    </row>
    <row r="1223" spans="5:8">
      <c r="E1223" s="405"/>
      <c r="F1223" s="405"/>
      <c r="G1223" s="405"/>
      <c r="H1223" s="405"/>
    </row>
    <row r="1224" spans="5:8">
      <c r="E1224" s="405"/>
      <c r="F1224" s="405"/>
      <c r="G1224" s="405"/>
      <c r="H1224" s="405"/>
    </row>
    <row r="1225" spans="5:8">
      <c r="E1225" s="405"/>
      <c r="F1225" s="405"/>
      <c r="G1225" s="405"/>
      <c r="H1225" s="405"/>
    </row>
    <row r="1226" spans="5:8">
      <c r="E1226" s="405"/>
      <c r="F1226" s="405"/>
      <c r="G1226" s="405"/>
      <c r="H1226" s="405"/>
    </row>
    <row r="1227" spans="5:8">
      <c r="E1227" s="405"/>
      <c r="F1227" s="405"/>
      <c r="G1227" s="405"/>
      <c r="H1227" s="405"/>
    </row>
    <row r="1228" spans="5:8">
      <c r="E1228" s="405"/>
      <c r="F1228" s="405"/>
      <c r="G1228" s="405"/>
      <c r="H1228" s="405"/>
    </row>
    <row r="1229" spans="5:8">
      <c r="E1229" s="405"/>
      <c r="F1229" s="405"/>
      <c r="G1229" s="405"/>
      <c r="H1229" s="405"/>
    </row>
    <row r="1230" spans="5:8">
      <c r="E1230" s="405"/>
      <c r="F1230" s="405"/>
      <c r="G1230" s="405"/>
      <c r="H1230" s="405"/>
    </row>
    <row r="1231" spans="5:8">
      <c r="E1231" s="405"/>
      <c r="F1231" s="405"/>
      <c r="G1231" s="405"/>
      <c r="H1231" s="405"/>
    </row>
    <row r="1232" spans="5:8">
      <c r="E1232" s="405"/>
      <c r="F1232" s="405"/>
      <c r="G1232" s="405"/>
      <c r="H1232" s="405"/>
    </row>
    <row r="1233" spans="5:8">
      <c r="E1233" s="405"/>
      <c r="F1233" s="405"/>
      <c r="G1233" s="405"/>
      <c r="H1233" s="405"/>
    </row>
    <row r="1234" spans="5:8">
      <c r="E1234" s="405"/>
      <c r="F1234" s="405"/>
      <c r="G1234" s="405"/>
      <c r="H1234" s="405"/>
    </row>
    <row r="1235" spans="5:8">
      <c r="E1235" s="405"/>
      <c r="F1235" s="405"/>
      <c r="G1235" s="405"/>
      <c r="H1235" s="405"/>
    </row>
    <row r="1236" spans="5:8">
      <c r="E1236" s="405"/>
      <c r="F1236" s="405"/>
      <c r="G1236" s="405"/>
      <c r="H1236" s="405"/>
    </row>
    <row r="1237" spans="5:8">
      <c r="E1237" s="405"/>
      <c r="F1237" s="405"/>
      <c r="G1237" s="405"/>
      <c r="H1237" s="405"/>
    </row>
    <row r="1238" spans="5:8">
      <c r="E1238" s="405"/>
      <c r="F1238" s="405"/>
      <c r="G1238" s="405"/>
      <c r="H1238" s="405"/>
    </row>
    <row r="1239" spans="5:8">
      <c r="E1239" s="405"/>
      <c r="F1239" s="405"/>
      <c r="G1239" s="405"/>
      <c r="H1239" s="405"/>
    </row>
    <row r="1240" spans="5:8">
      <c r="E1240" s="405"/>
      <c r="F1240" s="405"/>
      <c r="G1240" s="405"/>
      <c r="H1240" s="405"/>
    </row>
    <row r="1241" spans="5:8">
      <c r="E1241" s="405"/>
      <c r="F1241" s="405"/>
      <c r="G1241" s="405"/>
      <c r="H1241" s="405"/>
    </row>
    <row r="1242" spans="5:8">
      <c r="E1242" s="405"/>
      <c r="F1242" s="405"/>
      <c r="G1242" s="405"/>
      <c r="H1242" s="405"/>
    </row>
    <row r="1243" spans="5:8">
      <c r="E1243" s="405"/>
      <c r="F1243" s="405"/>
      <c r="G1243" s="405"/>
      <c r="H1243" s="405"/>
    </row>
    <row r="1244" spans="5:8">
      <c r="E1244" s="405"/>
      <c r="F1244" s="405"/>
      <c r="G1244" s="405"/>
      <c r="H1244" s="405"/>
    </row>
    <row r="1245" spans="5:8">
      <c r="E1245" s="405"/>
      <c r="F1245" s="405"/>
      <c r="G1245" s="405"/>
      <c r="H1245" s="405"/>
    </row>
    <row r="1246" spans="5:8">
      <c r="E1246" s="405"/>
      <c r="F1246" s="405"/>
      <c r="G1246" s="405"/>
      <c r="H1246" s="405"/>
    </row>
    <row r="1247" spans="5:8">
      <c r="E1247" s="405"/>
      <c r="F1247" s="405"/>
      <c r="G1247" s="405"/>
      <c r="H1247" s="405"/>
    </row>
    <row r="1248" spans="5:8">
      <c r="E1248" s="405"/>
      <c r="F1248" s="405"/>
      <c r="G1248" s="405"/>
      <c r="H1248" s="405"/>
    </row>
    <row r="1249" spans="5:8">
      <c r="E1249" s="405"/>
      <c r="F1249" s="405"/>
      <c r="G1249" s="405"/>
      <c r="H1249" s="405"/>
    </row>
    <row r="1250" spans="5:8">
      <c r="E1250" s="405"/>
      <c r="F1250" s="405"/>
      <c r="G1250" s="405"/>
      <c r="H1250" s="405"/>
    </row>
    <row r="1251" spans="5:8">
      <c r="E1251" s="405"/>
      <c r="F1251" s="405"/>
      <c r="G1251" s="405"/>
      <c r="H1251" s="405"/>
    </row>
    <row r="1252" spans="5:8">
      <c r="E1252" s="405"/>
      <c r="F1252" s="405"/>
      <c r="G1252" s="405"/>
      <c r="H1252" s="405"/>
    </row>
    <row r="1253" spans="5:8">
      <c r="E1253" s="405"/>
      <c r="F1253" s="405"/>
      <c r="G1253" s="405"/>
      <c r="H1253" s="405"/>
    </row>
    <row r="1254" spans="5:8">
      <c r="E1254" s="405"/>
      <c r="F1254" s="405"/>
      <c r="G1254" s="405"/>
      <c r="H1254" s="405"/>
    </row>
    <row r="1255" spans="5:8">
      <c r="E1255" s="405"/>
      <c r="F1255" s="405"/>
      <c r="G1255" s="405"/>
      <c r="H1255" s="405"/>
    </row>
    <row r="1256" spans="5:8">
      <c r="E1256" s="405"/>
      <c r="F1256" s="405"/>
      <c r="G1256" s="405"/>
      <c r="H1256" s="405"/>
    </row>
    <row r="1257" spans="5:8">
      <c r="E1257" s="405"/>
      <c r="F1257" s="405"/>
      <c r="G1257" s="405"/>
      <c r="H1257" s="405"/>
    </row>
    <row r="1258" spans="5:8">
      <c r="E1258" s="405"/>
      <c r="F1258" s="405"/>
      <c r="G1258" s="405"/>
      <c r="H1258" s="405"/>
    </row>
    <row r="1259" spans="5:8">
      <c r="E1259" s="405"/>
      <c r="F1259" s="405"/>
      <c r="G1259" s="405"/>
      <c r="H1259" s="405"/>
    </row>
    <row r="1260" spans="5:8">
      <c r="E1260" s="405"/>
      <c r="F1260" s="405"/>
      <c r="G1260" s="405"/>
      <c r="H1260" s="405"/>
    </row>
    <row r="1261" spans="5:8">
      <c r="E1261" s="405"/>
      <c r="F1261" s="405"/>
      <c r="G1261" s="405"/>
      <c r="H1261" s="405"/>
    </row>
    <row r="1262" spans="5:8">
      <c r="E1262" s="405"/>
      <c r="F1262" s="405"/>
      <c r="G1262" s="405"/>
      <c r="H1262" s="405"/>
    </row>
    <row r="1263" spans="5:8">
      <c r="E1263" s="405"/>
      <c r="F1263" s="405"/>
      <c r="G1263" s="405"/>
      <c r="H1263" s="405"/>
    </row>
    <row r="1264" spans="5:8">
      <c r="E1264" s="405"/>
      <c r="F1264" s="405"/>
      <c r="G1264" s="405"/>
      <c r="H1264" s="405"/>
    </row>
    <row r="1265" spans="5:8">
      <c r="E1265" s="405"/>
      <c r="F1265" s="405"/>
      <c r="G1265" s="405"/>
      <c r="H1265" s="405"/>
    </row>
    <row r="1266" spans="5:8">
      <c r="E1266" s="405"/>
      <c r="F1266" s="405"/>
      <c r="G1266" s="405"/>
      <c r="H1266" s="405"/>
    </row>
    <row r="1267" spans="5:8">
      <c r="E1267" s="405"/>
      <c r="F1267" s="405"/>
      <c r="G1267" s="405"/>
      <c r="H1267" s="405"/>
    </row>
    <row r="1268" spans="5:8">
      <c r="E1268" s="405"/>
      <c r="F1268" s="405"/>
      <c r="G1268" s="405"/>
      <c r="H1268" s="405"/>
    </row>
    <row r="1269" spans="5:8">
      <c r="E1269" s="405"/>
      <c r="F1269" s="405"/>
      <c r="G1269" s="405"/>
      <c r="H1269" s="405"/>
    </row>
    <row r="1270" spans="5:8">
      <c r="E1270" s="405"/>
      <c r="F1270" s="405"/>
      <c r="G1270" s="405"/>
      <c r="H1270" s="405"/>
    </row>
    <row r="1271" spans="5:8">
      <c r="E1271" s="405"/>
      <c r="F1271" s="405"/>
      <c r="G1271" s="405"/>
      <c r="H1271" s="405"/>
    </row>
    <row r="1272" spans="5:8">
      <c r="E1272" s="405"/>
      <c r="F1272" s="405"/>
      <c r="G1272" s="405"/>
      <c r="H1272" s="405"/>
    </row>
    <row r="1273" spans="5:8">
      <c r="E1273" s="405"/>
      <c r="F1273" s="405"/>
      <c r="G1273" s="405"/>
      <c r="H1273" s="405"/>
    </row>
    <row r="1274" spans="5:8">
      <c r="E1274" s="405"/>
      <c r="F1274" s="405"/>
      <c r="G1274" s="405"/>
      <c r="H1274" s="405"/>
    </row>
    <row r="1275" spans="5:8">
      <c r="E1275" s="405"/>
      <c r="F1275" s="405"/>
      <c r="G1275" s="405"/>
      <c r="H1275" s="405"/>
    </row>
    <row r="1276" spans="5:8">
      <c r="E1276" s="405"/>
      <c r="F1276" s="405"/>
      <c r="G1276" s="405"/>
      <c r="H1276" s="405"/>
    </row>
    <row r="1277" spans="5:8">
      <c r="E1277" s="405"/>
      <c r="F1277" s="405"/>
      <c r="G1277" s="405"/>
      <c r="H1277" s="405"/>
    </row>
    <row r="1278" spans="5:8">
      <c r="E1278" s="405"/>
      <c r="F1278" s="405"/>
      <c r="G1278" s="405"/>
      <c r="H1278" s="405"/>
    </row>
    <row r="1279" spans="5:8">
      <c r="E1279" s="405"/>
      <c r="F1279" s="405"/>
      <c r="G1279" s="405"/>
      <c r="H1279" s="405"/>
    </row>
    <row r="1280" spans="5:8">
      <c r="E1280" s="405"/>
      <c r="F1280" s="405"/>
      <c r="G1280" s="405"/>
      <c r="H1280" s="405"/>
    </row>
    <row r="1281" spans="5:8">
      <c r="E1281" s="405"/>
      <c r="F1281" s="405"/>
      <c r="G1281" s="405"/>
      <c r="H1281" s="405"/>
    </row>
    <row r="1282" spans="5:8">
      <c r="E1282" s="405"/>
      <c r="F1282" s="405"/>
      <c r="G1282" s="405"/>
      <c r="H1282" s="405"/>
    </row>
    <row r="1283" spans="5:8">
      <c r="E1283" s="405"/>
      <c r="F1283" s="405"/>
      <c r="G1283" s="405"/>
      <c r="H1283" s="405"/>
    </row>
    <row r="1284" spans="5:8">
      <c r="E1284" s="405"/>
      <c r="F1284" s="405"/>
      <c r="G1284" s="405"/>
      <c r="H1284" s="405"/>
    </row>
    <row r="1285" spans="5:8">
      <c r="E1285" s="405"/>
      <c r="F1285" s="405"/>
      <c r="G1285" s="405"/>
      <c r="H1285" s="405"/>
    </row>
    <row r="1286" spans="5:8">
      <c r="E1286" s="405"/>
      <c r="F1286" s="405"/>
      <c r="G1286" s="405"/>
      <c r="H1286" s="405"/>
    </row>
    <row r="1287" spans="5:8">
      <c r="E1287" s="405"/>
      <c r="F1287" s="405"/>
      <c r="G1287" s="405"/>
      <c r="H1287" s="405"/>
    </row>
    <row r="1288" spans="5:8">
      <c r="E1288" s="405"/>
      <c r="F1288" s="405"/>
      <c r="G1288" s="405"/>
      <c r="H1288" s="405"/>
    </row>
    <row r="1289" spans="5:8">
      <c r="E1289" s="405"/>
      <c r="F1289" s="405"/>
      <c r="G1289" s="405"/>
      <c r="H1289" s="405"/>
    </row>
    <row r="1290" spans="5:8">
      <c r="E1290" s="405"/>
      <c r="F1290" s="405"/>
      <c r="G1290" s="405"/>
      <c r="H1290" s="405"/>
    </row>
    <row r="1291" spans="5:8">
      <c r="E1291" s="405"/>
      <c r="F1291" s="405"/>
      <c r="G1291" s="405"/>
      <c r="H1291" s="405"/>
    </row>
    <row r="1292" spans="5:8">
      <c r="E1292" s="405"/>
      <c r="F1292" s="405"/>
      <c r="G1292" s="405"/>
      <c r="H1292" s="405"/>
    </row>
    <row r="1293" spans="5:8">
      <c r="E1293" s="405"/>
      <c r="F1293" s="405"/>
      <c r="G1293" s="405"/>
      <c r="H1293" s="405"/>
    </row>
    <row r="1294" spans="5:8">
      <c r="E1294" s="405"/>
      <c r="F1294" s="405"/>
      <c r="G1294" s="405"/>
      <c r="H1294" s="405"/>
    </row>
    <row r="1295" spans="5:8">
      <c r="E1295" s="405"/>
      <c r="F1295" s="405"/>
      <c r="G1295" s="405"/>
      <c r="H1295" s="405"/>
    </row>
    <row r="1296" spans="5:8">
      <c r="E1296" s="405"/>
      <c r="F1296" s="405"/>
      <c r="G1296" s="405"/>
      <c r="H1296" s="405"/>
    </row>
    <row r="1297" spans="5:8">
      <c r="E1297" s="405"/>
      <c r="F1297" s="405"/>
      <c r="G1297" s="405"/>
      <c r="H1297" s="405"/>
    </row>
    <row r="1298" spans="5:8">
      <c r="E1298" s="405"/>
      <c r="F1298" s="405"/>
      <c r="G1298" s="405"/>
      <c r="H1298" s="405"/>
    </row>
    <row r="1299" spans="5:8">
      <c r="E1299" s="405"/>
      <c r="F1299" s="405"/>
      <c r="G1299" s="405"/>
      <c r="H1299" s="405"/>
    </row>
    <row r="1300" spans="5:8">
      <c r="E1300" s="405"/>
      <c r="F1300" s="405"/>
      <c r="G1300" s="405"/>
      <c r="H1300" s="405"/>
    </row>
    <row r="1301" spans="5:8">
      <c r="E1301" s="405"/>
      <c r="F1301" s="405"/>
      <c r="G1301" s="405"/>
      <c r="H1301" s="405"/>
    </row>
    <row r="1302" spans="5:8">
      <c r="E1302" s="405"/>
      <c r="F1302" s="405"/>
      <c r="G1302" s="405"/>
      <c r="H1302" s="405"/>
    </row>
    <row r="1303" spans="5:8">
      <c r="E1303" s="405"/>
      <c r="F1303" s="405"/>
      <c r="G1303" s="405"/>
      <c r="H1303" s="405"/>
    </row>
    <row r="1304" spans="5:8">
      <c r="E1304" s="405"/>
      <c r="F1304" s="405"/>
      <c r="G1304" s="405"/>
      <c r="H1304" s="405"/>
    </row>
    <row r="1305" spans="5:8">
      <c r="E1305" s="405"/>
      <c r="F1305" s="405"/>
      <c r="G1305" s="405"/>
      <c r="H1305" s="405"/>
    </row>
    <row r="1306" spans="5:8">
      <c r="E1306" s="405"/>
      <c r="F1306" s="405"/>
      <c r="G1306" s="405"/>
      <c r="H1306" s="405"/>
    </row>
    <row r="1307" spans="5:8">
      <c r="E1307" s="405"/>
      <c r="F1307" s="405"/>
      <c r="G1307" s="405"/>
      <c r="H1307" s="405"/>
    </row>
    <row r="1308" spans="5:8">
      <c r="E1308" s="405"/>
      <c r="F1308" s="405"/>
      <c r="G1308" s="405"/>
      <c r="H1308" s="405"/>
    </row>
    <row r="1309" spans="5:8">
      <c r="E1309" s="405"/>
      <c r="F1309" s="405"/>
      <c r="G1309" s="405"/>
      <c r="H1309" s="405"/>
    </row>
    <row r="1310" spans="5:8">
      <c r="E1310" s="405"/>
      <c r="F1310" s="405"/>
      <c r="G1310" s="405"/>
      <c r="H1310" s="405"/>
    </row>
    <row r="1311" spans="5:8">
      <c r="E1311" s="405"/>
      <c r="F1311" s="405"/>
      <c r="G1311" s="405"/>
      <c r="H1311" s="405"/>
    </row>
    <row r="1312" spans="5:8">
      <c r="E1312" s="405"/>
      <c r="F1312" s="405"/>
      <c r="G1312" s="405"/>
      <c r="H1312" s="405"/>
    </row>
    <row r="1313" spans="5:8">
      <c r="E1313" s="405"/>
      <c r="F1313" s="405"/>
      <c r="G1313" s="405"/>
      <c r="H1313" s="405"/>
    </row>
    <row r="1314" spans="5:8">
      <c r="E1314" s="405"/>
      <c r="F1314" s="405"/>
      <c r="G1314" s="405"/>
      <c r="H1314" s="405"/>
    </row>
    <row r="1315" spans="5:8">
      <c r="E1315" s="405"/>
      <c r="F1315" s="405"/>
      <c r="G1315" s="405"/>
      <c r="H1315" s="405"/>
    </row>
    <row r="1316" spans="5:8">
      <c r="E1316" s="405"/>
      <c r="F1316" s="405"/>
      <c r="G1316" s="405"/>
      <c r="H1316" s="405"/>
    </row>
    <row r="1317" spans="5:8">
      <c r="E1317" s="405"/>
      <c r="F1317" s="405"/>
      <c r="G1317" s="405"/>
      <c r="H1317" s="405"/>
    </row>
    <row r="1318" spans="5:8">
      <c r="E1318" s="405"/>
      <c r="F1318" s="405"/>
      <c r="G1318" s="405"/>
      <c r="H1318" s="405"/>
    </row>
    <row r="1319" spans="5:8">
      <c r="E1319" s="405"/>
      <c r="F1319" s="405"/>
      <c r="G1319" s="405"/>
      <c r="H1319" s="405"/>
    </row>
    <row r="1320" spans="5:8">
      <c r="E1320" s="405"/>
      <c r="F1320" s="405"/>
      <c r="G1320" s="405"/>
      <c r="H1320" s="405"/>
    </row>
    <row r="1321" spans="5:8">
      <c r="E1321" s="405"/>
      <c r="F1321" s="405"/>
      <c r="G1321" s="405"/>
      <c r="H1321" s="405"/>
    </row>
    <row r="1322" spans="5:8">
      <c r="E1322" s="405"/>
      <c r="F1322" s="405"/>
      <c r="G1322" s="405"/>
      <c r="H1322" s="405"/>
    </row>
    <row r="1323" spans="5:8">
      <c r="E1323" s="405"/>
      <c r="F1323" s="405"/>
      <c r="G1323" s="405"/>
      <c r="H1323" s="405"/>
    </row>
    <row r="1324" spans="5:8">
      <c r="E1324" s="405"/>
      <c r="F1324" s="405"/>
      <c r="G1324" s="405"/>
      <c r="H1324" s="405"/>
    </row>
    <row r="1325" spans="5:8">
      <c r="E1325" s="405"/>
      <c r="F1325" s="405"/>
      <c r="G1325" s="405"/>
      <c r="H1325" s="405"/>
    </row>
    <row r="1326" spans="5:8">
      <c r="E1326" s="405"/>
      <c r="F1326" s="405"/>
      <c r="G1326" s="405"/>
      <c r="H1326" s="405"/>
    </row>
    <row r="1327" spans="5:8">
      <c r="E1327" s="405"/>
      <c r="F1327" s="405"/>
      <c r="G1327" s="405"/>
      <c r="H1327" s="405"/>
    </row>
    <row r="1328" spans="5:8">
      <c r="E1328" s="405"/>
      <c r="F1328" s="405"/>
      <c r="G1328" s="405"/>
      <c r="H1328" s="405"/>
    </row>
    <row r="1329" spans="5:8">
      <c r="E1329" s="405"/>
      <c r="F1329" s="405"/>
      <c r="G1329" s="405"/>
      <c r="H1329" s="405"/>
    </row>
    <row r="1330" spans="5:8">
      <c r="E1330" s="405"/>
      <c r="F1330" s="405"/>
      <c r="G1330" s="405"/>
      <c r="H1330" s="405"/>
    </row>
    <row r="1331" spans="5:8">
      <c r="E1331" s="405"/>
      <c r="F1331" s="405"/>
      <c r="G1331" s="405"/>
      <c r="H1331" s="405"/>
    </row>
    <row r="1332" spans="5:8">
      <c r="E1332" s="405"/>
      <c r="F1332" s="405"/>
      <c r="G1332" s="405"/>
      <c r="H1332" s="405"/>
    </row>
    <row r="1333" spans="5:8">
      <c r="E1333" s="405"/>
      <c r="F1333" s="405"/>
      <c r="G1333" s="405"/>
      <c r="H1333" s="405"/>
    </row>
    <row r="1334" spans="5:8">
      <c r="E1334" s="405"/>
      <c r="F1334" s="405"/>
      <c r="G1334" s="405"/>
      <c r="H1334" s="405"/>
    </row>
    <row r="1335" spans="5:8">
      <c r="E1335" s="405"/>
      <c r="F1335" s="405"/>
      <c r="G1335" s="405"/>
      <c r="H1335" s="405"/>
    </row>
    <row r="1336" spans="5:8">
      <c r="E1336" s="405"/>
      <c r="F1336" s="405"/>
      <c r="G1336" s="405"/>
      <c r="H1336" s="405"/>
    </row>
    <row r="1337" spans="5:8">
      <c r="E1337" s="405"/>
      <c r="F1337" s="405"/>
      <c r="G1337" s="405"/>
      <c r="H1337" s="405"/>
    </row>
    <row r="1338" spans="5:8">
      <c r="E1338" s="405"/>
      <c r="F1338" s="405"/>
      <c r="G1338" s="405"/>
      <c r="H1338" s="405"/>
    </row>
    <row r="1339" spans="5:8">
      <c r="E1339" s="405"/>
      <c r="F1339" s="405"/>
      <c r="G1339" s="405"/>
      <c r="H1339" s="405"/>
    </row>
    <row r="1340" spans="5:8">
      <c r="E1340" s="405"/>
      <c r="F1340" s="405"/>
      <c r="G1340" s="405"/>
      <c r="H1340" s="405"/>
    </row>
    <row r="1341" spans="5:8">
      <c r="E1341" s="405"/>
      <c r="F1341" s="405"/>
      <c r="G1341" s="405"/>
      <c r="H1341" s="405"/>
    </row>
    <row r="1342" spans="5:8">
      <c r="E1342" s="405"/>
      <c r="F1342" s="405"/>
      <c r="G1342" s="405"/>
      <c r="H1342" s="405"/>
    </row>
    <row r="1343" spans="5:8">
      <c r="E1343" s="405"/>
      <c r="F1343" s="405"/>
      <c r="G1343" s="405"/>
      <c r="H1343" s="405"/>
    </row>
    <row r="1344" spans="5:8">
      <c r="E1344" s="405"/>
      <c r="F1344" s="405"/>
      <c r="G1344" s="405"/>
      <c r="H1344" s="405"/>
    </row>
    <row r="1345" spans="5:8">
      <c r="E1345" s="405"/>
      <c r="F1345" s="405"/>
      <c r="G1345" s="405"/>
      <c r="H1345" s="405"/>
    </row>
    <row r="1346" spans="5:8">
      <c r="E1346" s="405"/>
      <c r="F1346" s="405"/>
      <c r="G1346" s="405"/>
      <c r="H1346" s="405"/>
    </row>
    <row r="1347" spans="5:8">
      <c r="E1347" s="405"/>
      <c r="F1347" s="405"/>
      <c r="G1347" s="405"/>
      <c r="H1347" s="405"/>
    </row>
    <row r="1348" spans="5:8">
      <c r="E1348" s="405"/>
      <c r="F1348" s="405"/>
      <c r="G1348" s="405"/>
      <c r="H1348" s="405"/>
    </row>
    <row r="1349" spans="5:8">
      <c r="E1349" s="405"/>
      <c r="F1349" s="405"/>
      <c r="G1349" s="405"/>
      <c r="H1349" s="405"/>
    </row>
    <row r="1350" spans="5:8">
      <c r="E1350" s="405"/>
      <c r="F1350" s="405"/>
      <c r="G1350" s="405"/>
      <c r="H1350" s="405"/>
    </row>
    <row r="1351" spans="5:8">
      <c r="E1351" s="405"/>
      <c r="F1351" s="405"/>
      <c r="G1351" s="405"/>
      <c r="H1351" s="405"/>
    </row>
    <row r="1352" spans="5:8">
      <c r="E1352" s="405"/>
      <c r="F1352" s="405"/>
      <c r="G1352" s="405"/>
      <c r="H1352" s="405"/>
    </row>
    <row r="1353" spans="5:8">
      <c r="E1353" s="405"/>
      <c r="F1353" s="405"/>
      <c r="G1353" s="405"/>
      <c r="H1353" s="405"/>
    </row>
    <row r="1354" spans="5:8">
      <c r="E1354" s="405"/>
      <c r="F1354" s="405"/>
      <c r="G1354" s="405"/>
      <c r="H1354" s="405"/>
    </row>
    <row r="1355" spans="5:8">
      <c r="E1355" s="405"/>
      <c r="F1355" s="405"/>
      <c r="G1355" s="405"/>
      <c r="H1355" s="405"/>
    </row>
    <row r="1356" spans="5:8">
      <c r="E1356" s="405"/>
      <c r="F1356" s="405"/>
      <c r="G1356" s="405"/>
      <c r="H1356" s="405"/>
    </row>
    <row r="1357" spans="5:8">
      <c r="E1357" s="405"/>
      <c r="F1357" s="405"/>
      <c r="G1357" s="405"/>
      <c r="H1357" s="405"/>
    </row>
    <row r="1358" spans="5:8">
      <c r="E1358" s="405"/>
      <c r="F1358" s="405"/>
      <c r="G1358" s="405"/>
      <c r="H1358" s="405"/>
    </row>
    <row r="1359" spans="5:8">
      <c r="E1359" s="405"/>
      <c r="F1359" s="405"/>
      <c r="G1359" s="405"/>
      <c r="H1359" s="405"/>
    </row>
    <row r="1360" spans="5:8">
      <c r="E1360" s="405"/>
      <c r="F1360" s="405"/>
      <c r="G1360" s="405"/>
      <c r="H1360" s="405"/>
    </row>
    <row r="1361" spans="5:8">
      <c r="E1361" s="405"/>
      <c r="F1361" s="405"/>
      <c r="G1361" s="405"/>
      <c r="H1361" s="405"/>
    </row>
    <row r="1362" spans="5:8">
      <c r="E1362" s="405"/>
      <c r="F1362" s="405"/>
      <c r="G1362" s="405"/>
      <c r="H1362" s="405"/>
    </row>
    <row r="1363" spans="5:8">
      <c r="E1363" s="405"/>
      <c r="F1363" s="405"/>
      <c r="G1363" s="405"/>
      <c r="H1363" s="405"/>
    </row>
    <row r="1364" spans="5:8">
      <c r="E1364" s="405"/>
      <c r="F1364" s="405"/>
      <c r="G1364" s="405"/>
      <c r="H1364" s="405"/>
    </row>
    <row r="1365" spans="5:8">
      <c r="E1365" s="405"/>
      <c r="F1365" s="405"/>
      <c r="G1365" s="405"/>
      <c r="H1365" s="405"/>
    </row>
    <row r="1366" spans="5:8">
      <c r="E1366" s="405"/>
      <c r="F1366" s="405"/>
      <c r="G1366" s="405"/>
      <c r="H1366" s="405"/>
    </row>
    <row r="1367" spans="5:8">
      <c r="E1367" s="405"/>
      <c r="F1367" s="405"/>
      <c r="G1367" s="405"/>
      <c r="H1367" s="405"/>
    </row>
    <row r="1368" spans="5:8">
      <c r="E1368" s="405"/>
      <c r="F1368" s="405"/>
      <c r="G1368" s="405"/>
      <c r="H1368" s="405"/>
    </row>
    <row r="1369" spans="5:8">
      <c r="E1369" s="405"/>
      <c r="F1369" s="405"/>
      <c r="G1369" s="405"/>
      <c r="H1369" s="405"/>
    </row>
    <row r="1370" spans="5:8">
      <c r="E1370" s="405"/>
      <c r="F1370" s="405"/>
      <c r="G1370" s="405"/>
      <c r="H1370" s="405"/>
    </row>
    <row r="1371" spans="5:8">
      <c r="E1371" s="405"/>
      <c r="F1371" s="405"/>
      <c r="G1371" s="405"/>
      <c r="H1371" s="405"/>
    </row>
    <row r="1372" spans="5:8">
      <c r="E1372" s="405"/>
      <c r="F1372" s="405"/>
      <c r="G1372" s="405"/>
      <c r="H1372" s="405"/>
    </row>
    <row r="1373" spans="5:8">
      <c r="E1373" s="405"/>
      <c r="F1373" s="405"/>
      <c r="G1373" s="405"/>
      <c r="H1373" s="405"/>
    </row>
    <row r="1374" spans="5:8">
      <c r="E1374" s="405"/>
      <c r="F1374" s="405"/>
      <c r="G1374" s="405"/>
      <c r="H1374" s="405"/>
    </row>
    <row r="1375" spans="5:8">
      <c r="E1375" s="405"/>
      <c r="F1375" s="405"/>
      <c r="G1375" s="405"/>
      <c r="H1375" s="405"/>
    </row>
    <row r="1376" spans="5:8">
      <c r="E1376" s="405"/>
      <c r="F1376" s="405"/>
      <c r="G1376" s="405"/>
      <c r="H1376" s="405"/>
    </row>
    <row r="1377" spans="5:8">
      <c r="E1377" s="405"/>
      <c r="F1377" s="405"/>
      <c r="G1377" s="405"/>
      <c r="H1377" s="405"/>
    </row>
    <row r="1378" spans="5:8">
      <c r="E1378" s="405"/>
      <c r="F1378" s="405"/>
      <c r="G1378" s="405"/>
      <c r="H1378" s="405"/>
    </row>
    <row r="1379" spans="5:8">
      <c r="E1379" s="405"/>
      <c r="F1379" s="405"/>
      <c r="G1379" s="405"/>
      <c r="H1379" s="405"/>
    </row>
    <row r="1380" spans="5:8">
      <c r="E1380" s="405"/>
      <c r="F1380" s="405"/>
      <c r="G1380" s="405"/>
      <c r="H1380" s="405"/>
    </row>
    <row r="1381" spans="5:8">
      <c r="E1381" s="405"/>
      <c r="F1381" s="405"/>
      <c r="G1381" s="405"/>
      <c r="H1381" s="405"/>
    </row>
    <row r="1382" spans="5:8">
      <c r="E1382" s="405"/>
      <c r="F1382" s="405"/>
      <c r="G1382" s="405"/>
      <c r="H1382" s="405"/>
    </row>
    <row r="1383" spans="5:8">
      <c r="E1383" s="405"/>
      <c r="F1383" s="405"/>
      <c r="G1383" s="405"/>
      <c r="H1383" s="405"/>
    </row>
    <row r="1384" spans="5:8">
      <c r="E1384" s="405"/>
      <c r="F1384" s="405"/>
      <c r="G1384" s="405"/>
      <c r="H1384" s="405"/>
    </row>
    <row r="1385" spans="5:8">
      <c r="E1385" s="405"/>
      <c r="F1385" s="405"/>
      <c r="G1385" s="405"/>
      <c r="H1385" s="405"/>
    </row>
    <row r="1386" spans="5:8">
      <c r="E1386" s="405"/>
      <c r="F1386" s="405"/>
      <c r="G1386" s="405"/>
      <c r="H1386" s="405"/>
    </row>
    <row r="1387" spans="5:8">
      <c r="E1387" s="405"/>
      <c r="F1387" s="405"/>
      <c r="G1387" s="405"/>
      <c r="H1387" s="405"/>
    </row>
    <row r="1388" spans="5:8">
      <c r="E1388" s="405"/>
      <c r="F1388" s="405"/>
      <c r="G1388" s="405"/>
      <c r="H1388" s="405"/>
    </row>
    <row r="1389" spans="5:8">
      <c r="E1389" s="405"/>
      <c r="F1389" s="405"/>
      <c r="G1389" s="405"/>
      <c r="H1389" s="405"/>
    </row>
    <row r="1390" spans="5:8">
      <c r="E1390" s="405"/>
      <c r="F1390" s="405"/>
      <c r="G1390" s="405"/>
      <c r="H1390" s="405"/>
    </row>
    <row r="1391" spans="5:8">
      <c r="E1391" s="405"/>
      <c r="F1391" s="405"/>
      <c r="G1391" s="405"/>
      <c r="H1391" s="405"/>
    </row>
    <row r="1392" spans="5:8">
      <c r="E1392" s="405"/>
      <c r="F1392" s="405"/>
      <c r="G1392" s="405"/>
      <c r="H1392" s="405"/>
    </row>
    <row r="1393" spans="5:8">
      <c r="E1393" s="405"/>
      <c r="F1393" s="405"/>
      <c r="G1393" s="405"/>
      <c r="H1393" s="405"/>
    </row>
    <row r="1394" spans="5:8">
      <c r="E1394" s="405"/>
      <c r="F1394" s="405"/>
      <c r="G1394" s="405"/>
      <c r="H1394" s="405"/>
    </row>
    <row r="1395" spans="5:8">
      <c r="E1395" s="405"/>
      <c r="F1395" s="405"/>
      <c r="G1395" s="405"/>
      <c r="H1395" s="405"/>
    </row>
    <row r="1396" spans="5:8">
      <c r="E1396" s="405"/>
      <c r="F1396" s="405"/>
      <c r="G1396" s="405"/>
      <c r="H1396" s="405"/>
    </row>
    <row r="1397" spans="5:8">
      <c r="E1397" s="405"/>
      <c r="F1397" s="405"/>
      <c r="G1397" s="405"/>
      <c r="H1397" s="405"/>
    </row>
    <row r="1398" spans="5:8">
      <c r="E1398" s="405"/>
      <c r="F1398" s="405"/>
      <c r="G1398" s="405"/>
      <c r="H1398" s="405"/>
    </row>
    <row r="1399" spans="5:8">
      <c r="E1399" s="405"/>
      <c r="F1399" s="405"/>
      <c r="G1399" s="405"/>
      <c r="H1399" s="405"/>
    </row>
    <row r="1400" spans="5:8">
      <c r="E1400" s="405"/>
      <c r="F1400" s="405"/>
      <c r="G1400" s="405"/>
      <c r="H1400" s="405"/>
    </row>
    <row r="1401" spans="5:8">
      <c r="E1401" s="405"/>
      <c r="F1401" s="405"/>
      <c r="G1401" s="405"/>
      <c r="H1401" s="405"/>
    </row>
    <row r="1402" spans="5:8">
      <c r="E1402" s="405"/>
      <c r="F1402" s="405"/>
      <c r="G1402" s="405"/>
      <c r="H1402" s="405"/>
    </row>
    <row r="1403" spans="5:8">
      <c r="E1403" s="405"/>
      <c r="F1403" s="405"/>
      <c r="G1403" s="405"/>
      <c r="H1403" s="405"/>
    </row>
    <row r="1404" spans="5:8">
      <c r="E1404" s="405"/>
      <c r="F1404" s="405"/>
      <c r="G1404" s="405"/>
      <c r="H1404" s="405"/>
    </row>
    <row r="1405" spans="5:8">
      <c r="E1405" s="405"/>
      <c r="F1405" s="405"/>
      <c r="G1405" s="405"/>
      <c r="H1405" s="405"/>
    </row>
    <row r="1406" spans="5:8">
      <c r="E1406" s="405"/>
      <c r="F1406" s="405"/>
      <c r="G1406" s="405"/>
      <c r="H1406" s="405"/>
    </row>
    <row r="1407" spans="5:8">
      <c r="E1407" s="405"/>
      <c r="F1407" s="405"/>
      <c r="G1407" s="405"/>
      <c r="H1407" s="405"/>
    </row>
    <row r="1408" spans="5:8">
      <c r="E1408" s="405"/>
      <c r="F1408" s="405"/>
      <c r="G1408" s="405"/>
      <c r="H1408" s="405"/>
    </row>
    <row r="1409" spans="5:8">
      <c r="E1409" s="405"/>
      <c r="F1409" s="405"/>
      <c r="G1409" s="405"/>
      <c r="H1409" s="405"/>
    </row>
    <row r="1410" spans="5:8">
      <c r="E1410" s="405"/>
      <c r="F1410" s="405"/>
      <c r="G1410" s="405"/>
      <c r="H1410" s="405"/>
    </row>
    <row r="1411" spans="5:8">
      <c r="E1411" s="405"/>
      <c r="F1411" s="405"/>
      <c r="G1411" s="405"/>
      <c r="H1411" s="405"/>
    </row>
    <row r="1412" spans="5:8">
      <c r="E1412" s="405"/>
      <c r="F1412" s="405"/>
      <c r="G1412" s="405"/>
      <c r="H1412" s="405"/>
    </row>
    <row r="1413" spans="5:8">
      <c r="E1413" s="405"/>
      <c r="F1413" s="405"/>
      <c r="G1413" s="405"/>
      <c r="H1413" s="405"/>
    </row>
    <row r="1414" spans="5:8">
      <c r="E1414" s="405"/>
      <c r="F1414" s="405"/>
      <c r="G1414" s="405"/>
      <c r="H1414" s="405"/>
    </row>
    <row r="1415" spans="5:8">
      <c r="E1415" s="405"/>
      <c r="F1415" s="405"/>
      <c r="G1415" s="405"/>
      <c r="H1415" s="405"/>
    </row>
    <row r="1416" spans="5:8">
      <c r="E1416" s="405"/>
      <c r="F1416" s="405"/>
      <c r="G1416" s="405"/>
      <c r="H1416" s="405"/>
    </row>
    <row r="1417" spans="5:8">
      <c r="E1417" s="405"/>
      <c r="F1417" s="405"/>
      <c r="G1417" s="405"/>
      <c r="H1417" s="405"/>
    </row>
    <row r="1418" spans="5:8">
      <c r="E1418" s="405"/>
      <c r="F1418" s="405"/>
      <c r="G1418" s="405"/>
      <c r="H1418" s="405"/>
    </row>
    <row r="1419" spans="5:8">
      <c r="E1419" s="405"/>
      <c r="F1419" s="405"/>
      <c r="G1419" s="405"/>
      <c r="H1419" s="405"/>
    </row>
    <row r="1420" spans="5:8">
      <c r="E1420" s="405"/>
      <c r="F1420" s="405"/>
      <c r="G1420" s="405"/>
      <c r="H1420" s="405"/>
    </row>
    <row r="1421" spans="5:8">
      <c r="E1421" s="405"/>
      <c r="F1421" s="405"/>
      <c r="G1421" s="405"/>
      <c r="H1421" s="405"/>
    </row>
    <row r="1422" spans="5:8">
      <c r="E1422" s="405"/>
      <c r="F1422" s="405"/>
      <c r="G1422" s="405"/>
      <c r="H1422" s="405"/>
    </row>
    <row r="1423" spans="5:8">
      <c r="E1423" s="405"/>
      <c r="F1423" s="405"/>
      <c r="G1423" s="405"/>
      <c r="H1423" s="405"/>
    </row>
    <row r="1424" spans="5:8">
      <c r="E1424" s="405"/>
      <c r="F1424" s="405"/>
      <c r="G1424" s="405"/>
      <c r="H1424" s="405"/>
    </row>
    <row r="1425" spans="5:8">
      <c r="E1425" s="405"/>
      <c r="F1425" s="405"/>
      <c r="G1425" s="405"/>
      <c r="H1425" s="405"/>
    </row>
    <row r="1426" spans="5:8">
      <c r="E1426" s="405"/>
      <c r="F1426" s="405"/>
      <c r="G1426" s="405"/>
      <c r="H1426" s="405"/>
    </row>
    <row r="1427" spans="5:8">
      <c r="E1427" s="405"/>
      <c r="F1427" s="405"/>
      <c r="G1427" s="405"/>
      <c r="H1427" s="405"/>
    </row>
    <row r="1428" spans="5:8">
      <c r="E1428" s="405"/>
      <c r="F1428" s="405"/>
      <c r="G1428" s="405"/>
      <c r="H1428" s="405"/>
    </row>
    <row r="1429" spans="5:8">
      <c r="E1429" s="405"/>
      <c r="F1429" s="405"/>
      <c r="G1429" s="405"/>
      <c r="H1429" s="405"/>
    </row>
    <row r="1430" spans="5:8">
      <c r="E1430" s="405"/>
      <c r="F1430" s="405"/>
      <c r="G1430" s="405"/>
      <c r="H1430" s="405"/>
    </row>
    <row r="1431" spans="5:8">
      <c r="E1431" s="405"/>
      <c r="F1431" s="405"/>
      <c r="G1431" s="405"/>
      <c r="H1431" s="405"/>
    </row>
    <row r="1432" spans="5:8">
      <c r="E1432" s="405"/>
      <c r="F1432" s="405"/>
      <c r="G1432" s="405"/>
      <c r="H1432" s="405"/>
    </row>
    <row r="1433" spans="5:8">
      <c r="E1433" s="405"/>
      <c r="F1433" s="405"/>
      <c r="G1433" s="405"/>
      <c r="H1433" s="405"/>
    </row>
    <row r="1434" spans="5:8">
      <c r="E1434" s="405"/>
      <c r="F1434" s="405"/>
      <c r="G1434" s="405"/>
      <c r="H1434" s="405"/>
    </row>
    <row r="1435" spans="5:8">
      <c r="E1435" s="405"/>
      <c r="F1435" s="405"/>
      <c r="G1435" s="405"/>
      <c r="H1435" s="405"/>
    </row>
    <row r="1436" spans="5:8">
      <c r="E1436" s="405"/>
      <c r="F1436" s="405"/>
      <c r="G1436" s="405"/>
      <c r="H1436" s="405"/>
    </row>
    <row r="1437" spans="5:8">
      <c r="E1437" s="405"/>
      <c r="F1437" s="405"/>
      <c r="G1437" s="405"/>
      <c r="H1437" s="405"/>
    </row>
    <row r="1438" spans="5:8">
      <c r="E1438" s="405"/>
      <c r="F1438" s="405"/>
      <c r="G1438" s="405"/>
      <c r="H1438" s="405"/>
    </row>
    <row r="1439" spans="5:8">
      <c r="E1439" s="405"/>
      <c r="F1439" s="405"/>
      <c r="G1439" s="405"/>
      <c r="H1439" s="405"/>
    </row>
    <row r="1440" spans="5:8">
      <c r="E1440" s="405"/>
      <c r="F1440" s="405"/>
      <c r="G1440" s="405"/>
      <c r="H1440" s="405"/>
    </row>
    <row r="1441" spans="5:8">
      <c r="E1441" s="405"/>
      <c r="F1441" s="405"/>
      <c r="G1441" s="405"/>
      <c r="H1441" s="405"/>
    </row>
    <row r="1442" spans="5:8">
      <c r="E1442" s="405"/>
      <c r="F1442" s="405"/>
      <c r="G1442" s="405"/>
      <c r="H1442" s="405"/>
    </row>
    <row r="1443" spans="5:8">
      <c r="E1443" s="405"/>
      <c r="F1443" s="405"/>
      <c r="G1443" s="405"/>
      <c r="H1443" s="405"/>
    </row>
    <row r="1444" spans="5:8">
      <c r="E1444" s="405"/>
      <c r="F1444" s="405"/>
      <c r="G1444" s="405"/>
      <c r="H1444" s="405"/>
    </row>
    <row r="1445" spans="5:8">
      <c r="E1445" s="405"/>
      <c r="F1445" s="405"/>
      <c r="G1445" s="405"/>
      <c r="H1445" s="405"/>
    </row>
    <row r="1446" spans="5:8">
      <c r="E1446" s="405"/>
      <c r="F1446" s="405"/>
      <c r="G1446" s="405"/>
      <c r="H1446" s="405"/>
    </row>
    <row r="1447" spans="5:8">
      <c r="E1447" s="405"/>
      <c r="F1447" s="405"/>
      <c r="G1447" s="405"/>
      <c r="H1447" s="405"/>
    </row>
    <row r="1448" spans="5:8">
      <c r="E1448" s="405"/>
      <c r="F1448" s="405"/>
      <c r="G1448" s="405"/>
      <c r="H1448" s="405"/>
    </row>
    <row r="1449" spans="5:8">
      <c r="E1449" s="405"/>
      <c r="F1449" s="405"/>
      <c r="G1449" s="405"/>
      <c r="H1449" s="405"/>
    </row>
    <row r="1450" spans="5:8">
      <c r="E1450" s="405"/>
      <c r="F1450" s="405"/>
      <c r="G1450" s="405"/>
      <c r="H1450" s="405"/>
    </row>
    <row r="1451" spans="5:8">
      <c r="E1451" s="405"/>
      <c r="F1451" s="405"/>
      <c r="G1451" s="405"/>
      <c r="H1451" s="405"/>
    </row>
    <row r="1452" spans="5:8">
      <c r="E1452" s="405"/>
      <c r="F1452" s="405"/>
      <c r="G1452" s="405"/>
      <c r="H1452" s="405"/>
    </row>
    <row r="1453" spans="5:8">
      <c r="E1453" s="405"/>
      <c r="F1453" s="405"/>
      <c r="G1453" s="405"/>
      <c r="H1453" s="405"/>
    </row>
    <row r="1454" spans="5:8">
      <c r="E1454" s="405"/>
      <c r="F1454" s="405"/>
      <c r="G1454" s="405"/>
      <c r="H1454" s="405"/>
    </row>
    <row r="1455" spans="5:8">
      <c r="E1455" s="405"/>
      <c r="F1455" s="405"/>
      <c r="G1455" s="405"/>
      <c r="H1455" s="405"/>
    </row>
    <row r="1456" spans="5:8">
      <c r="E1456" s="405"/>
      <c r="F1456" s="405"/>
      <c r="G1456" s="405"/>
      <c r="H1456" s="405"/>
    </row>
    <row r="1457" spans="5:8">
      <c r="E1457" s="405"/>
      <c r="F1457" s="405"/>
      <c r="G1457" s="405"/>
      <c r="H1457" s="405"/>
    </row>
    <row r="1458" spans="5:8">
      <c r="E1458" s="405"/>
      <c r="F1458" s="405"/>
      <c r="G1458" s="405"/>
      <c r="H1458" s="405"/>
    </row>
    <row r="1459" spans="5:8">
      <c r="E1459" s="405"/>
      <c r="F1459" s="405"/>
      <c r="G1459" s="405"/>
      <c r="H1459" s="405"/>
    </row>
    <row r="1460" spans="5:8">
      <c r="E1460" s="405"/>
      <c r="F1460" s="405"/>
      <c r="G1460" s="405"/>
      <c r="H1460" s="405"/>
    </row>
    <row r="1461" spans="5:8">
      <c r="E1461" s="405"/>
      <c r="F1461" s="405"/>
      <c r="G1461" s="405"/>
      <c r="H1461" s="405"/>
    </row>
    <row r="1462" spans="5:8">
      <c r="E1462" s="405"/>
      <c r="F1462" s="405"/>
      <c r="G1462" s="405"/>
      <c r="H1462" s="405"/>
    </row>
    <row r="1463" spans="5:8">
      <c r="E1463" s="405"/>
      <c r="F1463" s="405"/>
      <c r="G1463" s="405"/>
      <c r="H1463" s="405"/>
    </row>
    <row r="1464" spans="5:8">
      <c r="E1464" s="405"/>
      <c r="F1464" s="405"/>
      <c r="G1464" s="405"/>
      <c r="H1464" s="405"/>
    </row>
    <row r="1465" spans="5:8">
      <c r="E1465" s="405"/>
      <c r="F1465" s="405"/>
      <c r="G1465" s="405"/>
      <c r="H1465" s="405"/>
    </row>
    <row r="1466" spans="5:8">
      <c r="E1466" s="405"/>
      <c r="F1466" s="405"/>
      <c r="G1466" s="405"/>
      <c r="H1466" s="405"/>
    </row>
    <row r="1467" spans="5:8">
      <c r="E1467" s="405"/>
      <c r="F1467" s="405"/>
      <c r="G1467" s="405"/>
      <c r="H1467" s="405"/>
    </row>
    <row r="1468" spans="5:8">
      <c r="E1468" s="405"/>
      <c r="F1468" s="405"/>
      <c r="G1468" s="405"/>
      <c r="H1468" s="405"/>
    </row>
    <row r="1469" spans="5:8">
      <c r="E1469" s="405"/>
      <c r="F1469" s="405"/>
      <c r="G1469" s="405"/>
      <c r="H1469" s="405"/>
    </row>
    <row r="1470" spans="5:8">
      <c r="E1470" s="405"/>
      <c r="F1470" s="405"/>
      <c r="G1470" s="405"/>
      <c r="H1470" s="405"/>
    </row>
    <row r="1471" spans="5:8">
      <c r="E1471" s="405"/>
      <c r="F1471" s="405"/>
      <c r="G1471" s="405"/>
      <c r="H1471" s="405"/>
    </row>
    <row r="1472" spans="5:8">
      <c r="E1472" s="405"/>
      <c r="F1472" s="405"/>
      <c r="G1472" s="405"/>
      <c r="H1472" s="405"/>
    </row>
    <row r="1473" spans="5:8">
      <c r="E1473" s="405"/>
      <c r="F1473" s="405"/>
      <c r="G1473" s="405"/>
      <c r="H1473" s="405"/>
    </row>
    <row r="1474" spans="5:8">
      <c r="E1474" s="405"/>
      <c r="F1474" s="405"/>
      <c r="G1474" s="405"/>
      <c r="H1474" s="405"/>
    </row>
    <row r="1475" spans="5:8">
      <c r="E1475" s="405"/>
      <c r="F1475" s="405"/>
      <c r="G1475" s="405"/>
      <c r="H1475" s="405"/>
    </row>
    <row r="1476" spans="5:8">
      <c r="E1476" s="405"/>
      <c r="F1476" s="405"/>
      <c r="G1476" s="405"/>
      <c r="H1476" s="405"/>
    </row>
    <row r="1477" spans="5:8">
      <c r="E1477" s="405"/>
      <c r="F1477" s="405"/>
      <c r="G1477" s="405"/>
      <c r="H1477" s="405"/>
    </row>
    <row r="1478" spans="5:8">
      <c r="E1478" s="405"/>
      <c r="F1478" s="405"/>
      <c r="G1478" s="405"/>
      <c r="H1478" s="405"/>
    </row>
    <row r="1479" spans="5:8">
      <c r="E1479" s="405"/>
      <c r="F1479" s="405"/>
      <c r="G1479" s="405"/>
      <c r="H1479" s="405"/>
    </row>
    <row r="1480" spans="5:8">
      <c r="E1480" s="405"/>
      <c r="F1480" s="405"/>
      <c r="G1480" s="405"/>
      <c r="H1480" s="405"/>
    </row>
    <row r="1481" spans="5:8">
      <c r="E1481" s="405"/>
      <c r="F1481" s="405"/>
      <c r="G1481" s="405"/>
      <c r="H1481" s="405"/>
    </row>
    <row r="1482" spans="5:8">
      <c r="E1482" s="405"/>
      <c r="F1482" s="405"/>
      <c r="G1482" s="405"/>
      <c r="H1482" s="405"/>
    </row>
    <row r="1483" spans="5:8">
      <c r="E1483" s="405"/>
      <c r="F1483" s="405"/>
      <c r="G1483" s="405"/>
      <c r="H1483" s="405"/>
    </row>
    <row r="1484" spans="5:8">
      <c r="E1484" s="405"/>
      <c r="F1484" s="405"/>
      <c r="G1484" s="405"/>
      <c r="H1484" s="405"/>
    </row>
    <row r="1485" spans="5:8">
      <c r="E1485" s="405"/>
      <c r="F1485" s="405"/>
      <c r="G1485" s="405"/>
      <c r="H1485" s="405"/>
    </row>
    <row r="1486" spans="5:8">
      <c r="E1486" s="405"/>
      <c r="F1486" s="405"/>
      <c r="G1486" s="405"/>
      <c r="H1486" s="405"/>
    </row>
    <row r="1487" spans="5:8">
      <c r="E1487" s="405"/>
      <c r="F1487" s="405"/>
      <c r="G1487" s="405"/>
      <c r="H1487" s="405"/>
    </row>
    <row r="1488" spans="5:8">
      <c r="E1488" s="405"/>
      <c r="F1488" s="405"/>
      <c r="G1488" s="405"/>
      <c r="H1488" s="405"/>
    </row>
    <row r="1489" spans="5:8">
      <c r="E1489" s="405"/>
      <c r="F1489" s="405"/>
      <c r="G1489" s="405"/>
      <c r="H1489" s="405"/>
    </row>
    <row r="1490" spans="5:8">
      <c r="E1490" s="405"/>
      <c r="F1490" s="405"/>
      <c r="G1490" s="405"/>
      <c r="H1490" s="405"/>
    </row>
    <row r="1491" spans="5:8">
      <c r="E1491" s="405"/>
      <c r="F1491" s="405"/>
      <c r="G1491" s="405"/>
      <c r="H1491" s="405"/>
    </row>
    <row r="1492" spans="5:8">
      <c r="E1492" s="405"/>
      <c r="F1492" s="405"/>
      <c r="G1492" s="405"/>
      <c r="H1492" s="405"/>
    </row>
    <row r="1493" spans="5:8">
      <c r="E1493" s="405"/>
      <c r="F1493" s="405"/>
      <c r="G1493" s="405"/>
      <c r="H1493" s="405"/>
    </row>
    <row r="1494" spans="5:8">
      <c r="E1494" s="405"/>
      <c r="F1494" s="405"/>
      <c r="G1494" s="405"/>
      <c r="H1494" s="405"/>
    </row>
    <row r="1495" spans="5:8">
      <c r="E1495" s="405"/>
      <c r="F1495" s="405"/>
      <c r="G1495" s="405"/>
      <c r="H1495" s="405"/>
    </row>
    <row r="1496" spans="5:8">
      <c r="E1496" s="405"/>
      <c r="F1496" s="405"/>
      <c r="G1496" s="405"/>
      <c r="H1496" s="405"/>
    </row>
    <row r="1497" spans="5:8">
      <c r="E1497" s="405"/>
      <c r="F1497" s="405"/>
      <c r="G1497" s="405"/>
      <c r="H1497" s="405"/>
    </row>
    <row r="1498" spans="5:8">
      <c r="E1498" s="405"/>
      <c r="F1498" s="405"/>
      <c r="G1498" s="405"/>
      <c r="H1498" s="405"/>
    </row>
    <row r="1499" spans="5:8">
      <c r="E1499" s="405"/>
      <c r="F1499" s="405"/>
      <c r="G1499" s="405"/>
      <c r="H1499" s="405"/>
    </row>
    <row r="1500" spans="5:8">
      <c r="E1500" s="405"/>
      <c r="F1500" s="405"/>
      <c r="G1500" s="405"/>
      <c r="H1500" s="405"/>
    </row>
    <row r="1501" spans="5:8">
      <c r="E1501" s="405"/>
      <c r="F1501" s="405"/>
      <c r="G1501" s="405"/>
      <c r="H1501" s="405"/>
    </row>
    <row r="1502" spans="5:8">
      <c r="E1502" s="405"/>
      <c r="F1502" s="405"/>
      <c r="G1502" s="405"/>
      <c r="H1502" s="405"/>
    </row>
    <row r="1503" spans="5:8">
      <c r="E1503" s="405"/>
      <c r="F1503" s="405"/>
      <c r="G1503" s="405"/>
      <c r="H1503" s="405"/>
    </row>
    <row r="1504" spans="5:8">
      <c r="E1504" s="405"/>
      <c r="F1504" s="405"/>
      <c r="G1504" s="405"/>
      <c r="H1504" s="405"/>
    </row>
    <row r="1505" spans="5:8">
      <c r="E1505" s="405"/>
      <c r="F1505" s="405"/>
      <c r="G1505" s="405"/>
      <c r="H1505" s="405"/>
    </row>
    <row r="1506" spans="5:8">
      <c r="E1506" s="405"/>
      <c r="F1506" s="405"/>
      <c r="G1506" s="405"/>
      <c r="H1506" s="405"/>
    </row>
    <row r="1507" spans="5:8">
      <c r="E1507" s="405"/>
      <c r="F1507" s="405"/>
      <c r="G1507" s="405"/>
      <c r="H1507" s="405"/>
    </row>
    <row r="1508" spans="5:8">
      <c r="E1508" s="405"/>
      <c r="F1508" s="405"/>
      <c r="G1508" s="405"/>
      <c r="H1508" s="405"/>
    </row>
    <row r="1509" spans="5:8">
      <c r="E1509" s="405"/>
      <c r="F1509" s="405"/>
      <c r="G1509" s="405"/>
      <c r="H1509" s="405"/>
    </row>
    <row r="1510" spans="5:8">
      <c r="E1510" s="405"/>
      <c r="F1510" s="405"/>
      <c r="G1510" s="405"/>
      <c r="H1510" s="405"/>
    </row>
    <row r="1511" spans="5:8">
      <c r="E1511" s="405"/>
      <c r="F1511" s="405"/>
      <c r="G1511" s="405"/>
      <c r="H1511" s="405"/>
    </row>
    <row r="1512" spans="5:8">
      <c r="E1512" s="405"/>
      <c r="F1512" s="405"/>
      <c r="G1512" s="405"/>
      <c r="H1512" s="405"/>
    </row>
    <row r="1513" spans="5:8">
      <c r="E1513" s="405"/>
      <c r="F1513" s="405"/>
      <c r="G1513" s="405"/>
      <c r="H1513" s="405"/>
    </row>
    <row r="1514" spans="5:8">
      <c r="E1514" s="405"/>
      <c r="F1514" s="405"/>
      <c r="G1514" s="405"/>
      <c r="H1514" s="405"/>
    </row>
    <row r="1515" spans="5:8">
      <c r="E1515" s="405"/>
      <c r="F1515" s="405"/>
      <c r="G1515" s="405"/>
      <c r="H1515" s="405"/>
    </row>
    <row r="1516" spans="5:8">
      <c r="E1516" s="405"/>
      <c r="F1516" s="405"/>
      <c r="G1516" s="405"/>
      <c r="H1516" s="405"/>
    </row>
    <row r="1517" spans="5:8">
      <c r="E1517" s="405"/>
      <c r="F1517" s="405"/>
      <c r="G1517" s="405"/>
      <c r="H1517" s="405"/>
    </row>
    <row r="1518" spans="5:8">
      <c r="E1518" s="405"/>
      <c r="F1518" s="405"/>
      <c r="G1518" s="405"/>
      <c r="H1518" s="405"/>
    </row>
    <row r="1519" spans="5:8">
      <c r="E1519" s="405"/>
      <c r="F1519" s="405"/>
      <c r="G1519" s="405"/>
      <c r="H1519" s="405"/>
    </row>
    <row r="1520" spans="5:8">
      <c r="E1520" s="405"/>
      <c r="F1520" s="405"/>
      <c r="G1520" s="405"/>
      <c r="H1520" s="405"/>
    </row>
    <row r="1521" spans="5:8">
      <c r="E1521" s="405"/>
      <c r="F1521" s="405"/>
      <c r="G1521" s="405"/>
      <c r="H1521" s="405"/>
    </row>
    <row r="1522" spans="5:8">
      <c r="E1522" s="405"/>
      <c r="F1522" s="405"/>
      <c r="G1522" s="405"/>
      <c r="H1522" s="405"/>
    </row>
    <row r="1523" spans="5:8">
      <c r="E1523" s="405"/>
      <c r="F1523" s="405"/>
      <c r="G1523" s="405"/>
      <c r="H1523" s="405"/>
    </row>
    <row r="1524" spans="5:8">
      <c r="E1524" s="405"/>
      <c r="F1524" s="405"/>
      <c r="G1524" s="405"/>
      <c r="H1524" s="405"/>
    </row>
    <row r="1525" spans="5:8">
      <c r="E1525" s="405"/>
      <c r="F1525" s="405"/>
      <c r="G1525" s="405"/>
      <c r="H1525" s="405"/>
    </row>
    <row r="1526" spans="5:8">
      <c r="E1526" s="405"/>
      <c r="F1526" s="405"/>
      <c r="G1526" s="405"/>
      <c r="H1526" s="405"/>
    </row>
    <row r="1527" spans="5:8">
      <c r="E1527" s="405"/>
      <c r="F1527" s="405"/>
      <c r="G1527" s="405"/>
      <c r="H1527" s="405"/>
    </row>
    <row r="1528" spans="5:8">
      <c r="E1528" s="405"/>
      <c r="F1528" s="405"/>
      <c r="G1528" s="405"/>
      <c r="H1528" s="405"/>
    </row>
    <row r="1529" spans="5:8">
      <c r="E1529" s="405"/>
      <c r="F1529" s="405"/>
      <c r="G1529" s="405"/>
      <c r="H1529" s="405"/>
    </row>
    <row r="1530" spans="5:8">
      <c r="E1530" s="405"/>
      <c r="F1530" s="405"/>
      <c r="G1530" s="405"/>
      <c r="H1530" s="405"/>
    </row>
    <row r="1531" spans="5:8">
      <c r="E1531" s="405"/>
      <c r="F1531" s="405"/>
      <c r="G1531" s="405"/>
      <c r="H1531" s="405"/>
    </row>
    <row r="1532" spans="5:8">
      <c r="E1532" s="405"/>
      <c r="F1532" s="405"/>
      <c r="G1532" s="405"/>
      <c r="H1532" s="405"/>
    </row>
    <row r="1533" spans="5:8">
      <c r="E1533" s="405"/>
      <c r="F1533" s="405"/>
      <c r="G1533" s="405"/>
      <c r="H1533" s="405"/>
    </row>
    <row r="1534" spans="5:8">
      <c r="E1534" s="405"/>
      <c r="F1534" s="405"/>
      <c r="G1534" s="405"/>
      <c r="H1534" s="405"/>
    </row>
    <row r="1535" spans="5:8">
      <c r="E1535" s="405"/>
      <c r="F1535" s="405"/>
      <c r="G1535" s="405"/>
      <c r="H1535" s="405"/>
    </row>
    <row r="1536" spans="5:8">
      <c r="E1536" s="405"/>
      <c r="F1536" s="405"/>
      <c r="G1536" s="405"/>
      <c r="H1536" s="405"/>
    </row>
    <row r="1537" spans="5:8">
      <c r="E1537" s="405"/>
      <c r="F1537" s="405"/>
      <c r="G1537" s="405"/>
      <c r="H1537" s="405"/>
    </row>
    <row r="1538" spans="5:8">
      <c r="E1538" s="405"/>
      <c r="F1538" s="405"/>
      <c r="G1538" s="405"/>
      <c r="H1538" s="405"/>
    </row>
    <row r="1539" spans="5:8">
      <c r="E1539" s="405"/>
      <c r="F1539" s="405"/>
      <c r="G1539" s="405"/>
      <c r="H1539" s="405"/>
    </row>
    <row r="1540" spans="5:8">
      <c r="E1540" s="405"/>
      <c r="F1540" s="405"/>
      <c r="G1540" s="405"/>
      <c r="H1540" s="405"/>
    </row>
    <row r="1541" spans="5:8">
      <c r="E1541" s="405"/>
      <c r="F1541" s="405"/>
      <c r="G1541" s="405"/>
      <c r="H1541" s="405"/>
    </row>
    <row r="1542" spans="5:8">
      <c r="E1542" s="405"/>
      <c r="F1542" s="405"/>
      <c r="G1542" s="405"/>
      <c r="H1542" s="405"/>
    </row>
    <row r="1543" spans="5:8">
      <c r="E1543" s="405"/>
      <c r="F1543" s="405"/>
      <c r="G1543" s="405"/>
      <c r="H1543" s="405"/>
    </row>
    <row r="1544" spans="5:8">
      <c r="E1544" s="405"/>
      <c r="F1544" s="405"/>
      <c r="G1544" s="405"/>
      <c r="H1544" s="405"/>
    </row>
    <row r="1545" spans="5:8">
      <c r="E1545" s="405"/>
      <c r="F1545" s="405"/>
      <c r="G1545" s="405"/>
      <c r="H1545" s="405"/>
    </row>
    <row r="1546" spans="5:8">
      <c r="E1546" s="405"/>
      <c r="F1546" s="405"/>
      <c r="G1546" s="405"/>
      <c r="H1546" s="405"/>
    </row>
    <row r="1547" spans="5:8">
      <c r="E1547" s="405"/>
      <c r="F1547" s="405"/>
      <c r="G1547" s="405"/>
      <c r="H1547" s="405"/>
    </row>
    <row r="1548" spans="5:8">
      <c r="E1548" s="405"/>
      <c r="F1548" s="405"/>
      <c r="G1548" s="405"/>
      <c r="H1548" s="405"/>
    </row>
    <row r="1549" spans="5:8">
      <c r="E1549" s="405"/>
      <c r="F1549" s="405"/>
      <c r="G1549" s="405"/>
      <c r="H1549" s="405"/>
    </row>
    <row r="1550" spans="5:8">
      <c r="E1550" s="405"/>
      <c r="F1550" s="405"/>
      <c r="G1550" s="405"/>
      <c r="H1550" s="405"/>
    </row>
    <row r="1551" spans="5:8">
      <c r="E1551" s="405"/>
      <c r="F1551" s="405"/>
      <c r="G1551" s="405"/>
      <c r="H1551" s="405"/>
    </row>
    <row r="1552" spans="5:8">
      <c r="E1552" s="405"/>
      <c r="F1552" s="405"/>
      <c r="G1552" s="405"/>
      <c r="H1552" s="405"/>
    </row>
    <row r="1553" spans="5:8">
      <c r="E1553" s="405"/>
      <c r="F1553" s="405"/>
      <c r="G1553" s="405"/>
      <c r="H1553" s="405"/>
    </row>
    <row r="1554" spans="5:8">
      <c r="E1554" s="405"/>
      <c r="F1554" s="405"/>
      <c r="G1554" s="405"/>
      <c r="H1554" s="405"/>
    </row>
    <row r="1555" spans="5:8">
      <c r="E1555" s="405"/>
      <c r="F1555" s="405"/>
      <c r="G1555" s="405"/>
      <c r="H1555" s="405"/>
    </row>
    <row r="1556" spans="5:8">
      <c r="E1556" s="405"/>
      <c r="F1556" s="405"/>
      <c r="G1556" s="405"/>
      <c r="H1556" s="405"/>
    </row>
    <row r="1557" spans="5:8">
      <c r="E1557" s="405"/>
      <c r="F1557" s="405"/>
      <c r="G1557" s="405"/>
      <c r="H1557" s="405"/>
    </row>
    <row r="1558" spans="5:8">
      <c r="E1558" s="405"/>
      <c r="F1558" s="405"/>
      <c r="G1558" s="405"/>
      <c r="H1558" s="405"/>
    </row>
    <row r="1559" spans="5:8">
      <c r="E1559" s="405"/>
      <c r="F1559" s="405"/>
      <c r="G1559" s="405"/>
      <c r="H1559" s="405"/>
    </row>
    <row r="1560" spans="5:8">
      <c r="E1560" s="405"/>
      <c r="F1560" s="405"/>
      <c r="G1560" s="405"/>
      <c r="H1560" s="405"/>
    </row>
    <row r="1561" spans="5:8">
      <c r="E1561" s="405"/>
      <c r="F1561" s="405"/>
      <c r="G1561" s="405"/>
      <c r="H1561" s="405"/>
    </row>
    <row r="1562" spans="5:8">
      <c r="E1562" s="405"/>
      <c r="F1562" s="405"/>
      <c r="G1562" s="405"/>
      <c r="H1562" s="405"/>
    </row>
    <row r="1563" spans="5:8">
      <c r="E1563" s="405"/>
      <c r="F1563" s="405"/>
      <c r="G1563" s="405"/>
      <c r="H1563" s="405"/>
    </row>
    <row r="1564" spans="5:8">
      <c r="E1564" s="405"/>
      <c r="F1564" s="405"/>
      <c r="G1564" s="405"/>
      <c r="H1564" s="405"/>
    </row>
    <row r="1565" spans="5:8">
      <c r="E1565" s="405"/>
      <c r="F1565" s="405"/>
      <c r="G1565" s="405"/>
      <c r="H1565" s="405"/>
    </row>
    <row r="1566" spans="5:8">
      <c r="E1566" s="405"/>
      <c r="F1566" s="405"/>
      <c r="G1566" s="405"/>
      <c r="H1566" s="405"/>
    </row>
    <row r="1567" spans="5:8">
      <c r="E1567" s="405"/>
      <c r="F1567" s="405"/>
      <c r="G1567" s="405"/>
      <c r="H1567" s="405"/>
    </row>
    <row r="1568" spans="5:8">
      <c r="E1568" s="405"/>
      <c r="F1568" s="405"/>
      <c r="G1568" s="405"/>
      <c r="H1568" s="405"/>
    </row>
    <row r="1569" spans="5:8">
      <c r="E1569" s="405"/>
      <c r="F1569" s="405"/>
      <c r="G1569" s="405"/>
      <c r="H1569" s="405"/>
    </row>
    <row r="1570" spans="5:8">
      <c r="E1570" s="405"/>
      <c r="F1570" s="405"/>
      <c r="G1570" s="405"/>
      <c r="H1570" s="405"/>
    </row>
    <row r="1571" spans="5:8">
      <c r="E1571" s="405"/>
      <c r="F1571" s="405"/>
      <c r="G1571" s="405"/>
      <c r="H1571" s="405"/>
    </row>
    <row r="1572" spans="5:8">
      <c r="E1572" s="405"/>
      <c r="F1572" s="405"/>
      <c r="G1572" s="405"/>
      <c r="H1572" s="405"/>
    </row>
    <row r="1573" spans="5:8">
      <c r="E1573" s="405"/>
      <c r="F1573" s="405"/>
      <c r="G1573" s="405"/>
      <c r="H1573" s="405"/>
    </row>
    <row r="1574" spans="5:8">
      <c r="E1574" s="405"/>
      <c r="F1574" s="405"/>
      <c r="G1574" s="405"/>
      <c r="H1574" s="405"/>
    </row>
    <row r="1575" spans="5:8">
      <c r="E1575" s="405"/>
      <c r="F1575" s="405"/>
      <c r="G1575" s="405"/>
      <c r="H1575" s="405"/>
    </row>
    <row r="1576" spans="5:8">
      <c r="E1576" s="405"/>
      <c r="F1576" s="405"/>
      <c r="G1576" s="405"/>
      <c r="H1576" s="405"/>
    </row>
    <row r="1577" spans="5:8">
      <c r="E1577" s="405"/>
      <c r="F1577" s="405"/>
      <c r="G1577" s="405"/>
      <c r="H1577" s="405"/>
    </row>
    <row r="1578" spans="5:8">
      <c r="E1578" s="405"/>
      <c r="F1578" s="405"/>
      <c r="G1578" s="405"/>
      <c r="H1578" s="405"/>
    </row>
    <row r="1579" spans="5:8">
      <c r="E1579" s="405"/>
      <c r="F1579" s="405"/>
      <c r="G1579" s="405"/>
      <c r="H1579" s="405"/>
    </row>
    <row r="1580" spans="5:8">
      <c r="E1580" s="405"/>
      <c r="F1580" s="405"/>
      <c r="G1580" s="405"/>
      <c r="H1580" s="405"/>
    </row>
    <row r="1581" spans="5:8">
      <c r="E1581" s="405"/>
      <c r="F1581" s="405"/>
      <c r="G1581" s="405"/>
      <c r="H1581" s="405"/>
    </row>
    <row r="1582" spans="5:8">
      <c r="E1582" s="405"/>
      <c r="F1582" s="405"/>
      <c r="G1582" s="405"/>
      <c r="H1582" s="405"/>
    </row>
    <row r="1583" spans="5:8">
      <c r="E1583" s="405"/>
      <c r="F1583" s="405"/>
      <c r="G1583" s="405"/>
      <c r="H1583" s="405"/>
    </row>
    <row r="1584" spans="5:8">
      <c r="E1584" s="405"/>
      <c r="F1584" s="405"/>
      <c r="G1584" s="405"/>
      <c r="H1584" s="405"/>
    </row>
    <row r="1585" spans="5:8">
      <c r="E1585" s="405"/>
      <c r="F1585" s="405"/>
      <c r="G1585" s="405"/>
      <c r="H1585" s="405"/>
    </row>
    <row r="1586" spans="5:8">
      <c r="E1586" s="405"/>
      <c r="F1586" s="405"/>
      <c r="G1586" s="405"/>
      <c r="H1586" s="405"/>
    </row>
    <row r="1587" spans="5:8">
      <c r="E1587" s="405"/>
      <c r="F1587" s="405"/>
      <c r="G1587" s="405"/>
      <c r="H1587" s="405"/>
    </row>
    <row r="1588" spans="5:8">
      <c r="E1588" s="405"/>
      <c r="F1588" s="405"/>
      <c r="G1588" s="405"/>
      <c r="H1588" s="405"/>
    </row>
    <row r="1589" spans="5:8">
      <c r="E1589" s="405"/>
      <c r="F1589" s="405"/>
      <c r="G1589" s="405"/>
      <c r="H1589" s="405"/>
    </row>
    <row r="1590" spans="5:8">
      <c r="E1590" s="405"/>
      <c r="F1590" s="405"/>
      <c r="G1590" s="405"/>
      <c r="H1590" s="405"/>
    </row>
    <row r="1591" spans="5:8">
      <c r="E1591" s="405"/>
      <c r="F1591" s="405"/>
      <c r="G1591" s="405"/>
      <c r="H1591" s="405"/>
    </row>
    <row r="1592" spans="5:8">
      <c r="E1592" s="405"/>
      <c r="F1592" s="405"/>
      <c r="G1592" s="405"/>
      <c r="H1592" s="405"/>
    </row>
    <row r="1593" spans="5:8">
      <c r="E1593" s="405"/>
      <c r="F1593" s="405"/>
      <c r="G1593" s="405"/>
      <c r="H1593" s="405"/>
    </row>
    <row r="1594" spans="5:8">
      <c r="E1594" s="405"/>
      <c r="F1594" s="405"/>
      <c r="G1594" s="405"/>
      <c r="H1594" s="405"/>
    </row>
    <row r="1595" spans="5:8">
      <c r="E1595" s="405"/>
      <c r="F1595" s="405"/>
      <c r="G1595" s="405"/>
      <c r="H1595" s="405"/>
    </row>
    <row r="1596" spans="5:8">
      <c r="E1596" s="405"/>
      <c r="F1596" s="405"/>
      <c r="G1596" s="405"/>
      <c r="H1596" s="405"/>
    </row>
    <row r="1597" spans="5:8">
      <c r="E1597" s="405"/>
      <c r="F1597" s="405"/>
      <c r="G1597" s="405"/>
      <c r="H1597" s="405"/>
    </row>
    <row r="1598" spans="5:8">
      <c r="E1598" s="405"/>
      <c r="F1598" s="405"/>
      <c r="G1598" s="405"/>
      <c r="H1598" s="405"/>
    </row>
    <row r="1599" spans="5:8">
      <c r="E1599" s="405"/>
      <c r="F1599" s="405"/>
      <c r="G1599" s="405"/>
      <c r="H1599" s="405"/>
    </row>
    <row r="1600" spans="5:8">
      <c r="E1600" s="405"/>
      <c r="F1600" s="405"/>
      <c r="G1600" s="405"/>
      <c r="H1600" s="405"/>
    </row>
    <row r="1601" spans="5:8">
      <c r="E1601" s="405"/>
      <c r="F1601" s="405"/>
      <c r="G1601" s="405"/>
      <c r="H1601" s="405"/>
    </row>
    <row r="1602" spans="5:8">
      <c r="E1602" s="405"/>
      <c r="F1602" s="405"/>
      <c r="G1602" s="405"/>
      <c r="H1602" s="405"/>
    </row>
    <row r="1603" spans="5:8">
      <c r="E1603" s="405"/>
      <c r="F1603" s="405"/>
      <c r="G1603" s="405"/>
      <c r="H1603" s="405"/>
    </row>
    <row r="1604" spans="5:8">
      <c r="E1604" s="405"/>
      <c r="F1604" s="405"/>
      <c r="G1604" s="405"/>
      <c r="H1604" s="405"/>
    </row>
    <row r="1605" spans="5:8">
      <c r="E1605" s="405"/>
      <c r="F1605" s="405"/>
      <c r="G1605" s="405"/>
      <c r="H1605" s="405"/>
    </row>
    <row r="1606" spans="5:8">
      <c r="E1606" s="405"/>
      <c r="F1606" s="405"/>
      <c r="G1606" s="405"/>
      <c r="H1606" s="405"/>
    </row>
    <row r="1607" spans="5:8">
      <c r="E1607" s="405"/>
      <c r="F1607" s="405"/>
      <c r="G1607" s="405"/>
      <c r="H1607" s="405"/>
    </row>
    <row r="1608" spans="5:8">
      <c r="E1608" s="405"/>
      <c r="F1608" s="405"/>
      <c r="G1608" s="405"/>
      <c r="H1608" s="405"/>
    </row>
    <row r="1609" spans="5:8">
      <c r="E1609" s="405"/>
      <c r="F1609" s="405"/>
      <c r="G1609" s="405"/>
      <c r="H1609" s="405"/>
    </row>
    <row r="1610" spans="5:8">
      <c r="E1610" s="405"/>
      <c r="F1610" s="405"/>
      <c r="G1610" s="405"/>
      <c r="H1610" s="405"/>
    </row>
    <row r="1611" spans="5:8">
      <c r="E1611" s="405"/>
      <c r="F1611" s="405"/>
      <c r="G1611" s="405"/>
      <c r="H1611" s="405"/>
    </row>
    <row r="1612" spans="5:8">
      <c r="E1612" s="405"/>
      <c r="F1612" s="405"/>
      <c r="G1612" s="405"/>
      <c r="H1612" s="405"/>
    </row>
    <row r="1613" spans="5:8">
      <c r="E1613" s="405"/>
      <c r="F1613" s="405"/>
      <c r="G1613" s="405"/>
      <c r="H1613" s="405"/>
    </row>
    <row r="1614" spans="5:8">
      <c r="E1614" s="405"/>
      <c r="F1614" s="405"/>
      <c r="G1614" s="405"/>
      <c r="H1614" s="405"/>
    </row>
    <row r="1615" spans="5:8">
      <c r="E1615" s="405"/>
      <c r="F1615" s="405"/>
      <c r="G1615" s="405"/>
      <c r="H1615" s="405"/>
    </row>
    <row r="1616" spans="5:8">
      <c r="E1616" s="405"/>
      <c r="F1616" s="405"/>
      <c r="G1616" s="405"/>
      <c r="H1616" s="405"/>
    </row>
    <row r="1617" spans="5:8">
      <c r="E1617" s="405"/>
      <c r="F1617" s="405"/>
      <c r="G1617" s="405"/>
      <c r="H1617" s="405"/>
    </row>
    <row r="1618" spans="5:8">
      <c r="E1618" s="405"/>
      <c r="F1618" s="405"/>
      <c r="G1618" s="405"/>
      <c r="H1618" s="405"/>
    </row>
    <row r="1619" spans="5:8">
      <c r="E1619" s="405"/>
      <c r="F1619" s="405"/>
      <c r="G1619" s="405"/>
      <c r="H1619" s="405"/>
    </row>
    <row r="1620" spans="5:8">
      <c r="E1620" s="405"/>
      <c r="F1620" s="405"/>
      <c r="G1620" s="405"/>
      <c r="H1620" s="405"/>
    </row>
    <row r="1621" spans="5:8">
      <c r="E1621" s="405"/>
      <c r="F1621" s="405"/>
      <c r="G1621" s="405"/>
      <c r="H1621" s="405"/>
    </row>
    <row r="1622" spans="5:8">
      <c r="E1622" s="405"/>
      <c r="F1622" s="405"/>
      <c r="G1622" s="405"/>
      <c r="H1622" s="405"/>
    </row>
    <row r="1623" spans="5:8">
      <c r="E1623" s="405"/>
      <c r="F1623" s="405"/>
      <c r="G1623" s="405"/>
      <c r="H1623" s="405"/>
    </row>
    <row r="1624" spans="5:8">
      <c r="E1624" s="405"/>
      <c r="F1624" s="405"/>
      <c r="G1624" s="405"/>
      <c r="H1624" s="405"/>
    </row>
    <row r="1625" spans="5:8">
      <c r="E1625" s="405"/>
      <c r="F1625" s="405"/>
      <c r="G1625" s="405"/>
      <c r="H1625" s="405"/>
    </row>
    <row r="1626" spans="5:8">
      <c r="E1626" s="405"/>
      <c r="F1626" s="405"/>
      <c r="G1626" s="405"/>
      <c r="H1626" s="405"/>
    </row>
    <row r="1627" spans="5:8">
      <c r="E1627" s="405"/>
      <c r="F1627" s="405"/>
      <c r="G1627" s="405"/>
      <c r="H1627" s="405"/>
    </row>
    <row r="1628" spans="5:8">
      <c r="E1628" s="405"/>
      <c r="F1628" s="405"/>
      <c r="G1628" s="405"/>
      <c r="H1628" s="405"/>
    </row>
    <row r="1629" spans="5:8">
      <c r="E1629" s="405"/>
      <c r="F1629" s="405"/>
      <c r="G1629" s="405"/>
      <c r="H1629" s="405"/>
    </row>
    <row r="1630" spans="5:8">
      <c r="E1630" s="405"/>
      <c r="F1630" s="405"/>
      <c r="G1630" s="405"/>
      <c r="H1630" s="405"/>
    </row>
    <row r="1631" spans="5:8">
      <c r="E1631" s="405"/>
      <c r="F1631" s="405"/>
      <c r="G1631" s="405"/>
      <c r="H1631" s="405"/>
    </row>
    <row r="1632" spans="5:8">
      <c r="E1632" s="405"/>
      <c r="F1632" s="405"/>
      <c r="G1632" s="405"/>
      <c r="H1632" s="405"/>
    </row>
    <row r="1633" spans="5:8">
      <c r="E1633" s="405"/>
      <c r="F1633" s="405"/>
      <c r="G1633" s="405"/>
      <c r="H1633" s="405"/>
    </row>
    <row r="1634" spans="5:8">
      <c r="E1634" s="405"/>
      <c r="F1634" s="405"/>
      <c r="G1634" s="405"/>
      <c r="H1634" s="405"/>
    </row>
    <row r="1635" spans="5:8">
      <c r="E1635" s="405"/>
      <c r="F1635" s="405"/>
      <c r="G1635" s="405"/>
      <c r="H1635" s="405"/>
    </row>
    <row r="1636" spans="5:8">
      <c r="E1636" s="405"/>
      <c r="F1636" s="405"/>
      <c r="G1636" s="405"/>
      <c r="H1636" s="405"/>
    </row>
    <row r="1637" spans="5:8">
      <c r="E1637" s="405"/>
      <c r="F1637" s="405"/>
      <c r="G1637" s="405"/>
      <c r="H1637" s="405"/>
    </row>
    <row r="1638" spans="5:8">
      <c r="E1638" s="405"/>
      <c r="F1638" s="405"/>
      <c r="G1638" s="405"/>
      <c r="H1638" s="405"/>
    </row>
    <row r="1639" spans="5:8">
      <c r="E1639" s="405"/>
      <c r="F1639" s="405"/>
      <c r="G1639" s="405"/>
      <c r="H1639" s="405"/>
    </row>
    <row r="1640" spans="5:8">
      <c r="E1640" s="405"/>
      <c r="F1640" s="405"/>
      <c r="G1640" s="405"/>
      <c r="H1640" s="405"/>
    </row>
    <row r="1641" spans="5:8">
      <c r="E1641" s="405"/>
      <c r="F1641" s="405"/>
      <c r="G1641" s="405"/>
      <c r="H1641" s="405"/>
    </row>
    <row r="1642" spans="5:8">
      <c r="E1642" s="405"/>
      <c r="F1642" s="405"/>
      <c r="G1642" s="405"/>
      <c r="H1642" s="405"/>
    </row>
    <row r="1643" spans="5:8">
      <c r="E1643" s="405"/>
      <c r="F1643" s="405"/>
      <c r="G1643" s="405"/>
      <c r="H1643" s="405"/>
    </row>
    <row r="1644" spans="5:8">
      <c r="E1644" s="405"/>
      <c r="F1644" s="405"/>
      <c r="G1644" s="405"/>
      <c r="H1644" s="405"/>
    </row>
    <row r="1645" spans="5:8">
      <c r="E1645" s="405"/>
      <c r="F1645" s="405"/>
      <c r="G1645" s="405"/>
      <c r="H1645" s="405"/>
    </row>
    <row r="1646" spans="5:8">
      <c r="E1646" s="405"/>
      <c r="F1646" s="405"/>
      <c r="G1646" s="405"/>
      <c r="H1646" s="405"/>
    </row>
    <row r="1647" spans="5:8">
      <c r="E1647" s="405"/>
      <c r="F1647" s="405"/>
      <c r="G1647" s="405"/>
      <c r="H1647" s="405"/>
    </row>
    <row r="1648" spans="5:8">
      <c r="E1648" s="405"/>
      <c r="F1648" s="405"/>
      <c r="G1648" s="405"/>
      <c r="H1648" s="405"/>
    </row>
    <row r="1649" spans="5:8">
      <c r="E1649" s="405"/>
      <c r="F1649" s="405"/>
      <c r="G1649" s="405"/>
      <c r="H1649" s="405"/>
    </row>
    <row r="1650" spans="5:8">
      <c r="E1650" s="405"/>
      <c r="F1650" s="405"/>
      <c r="G1650" s="405"/>
      <c r="H1650" s="405"/>
    </row>
    <row r="1651" spans="5:8">
      <c r="E1651" s="405"/>
      <c r="F1651" s="405"/>
      <c r="G1651" s="405"/>
      <c r="H1651" s="405"/>
    </row>
    <row r="1652" spans="5:8">
      <c r="E1652" s="405"/>
      <c r="F1652" s="405"/>
      <c r="G1652" s="405"/>
      <c r="H1652" s="405"/>
    </row>
    <row r="1653" spans="5:8">
      <c r="E1653" s="405"/>
      <c r="F1653" s="405"/>
      <c r="G1653" s="405"/>
      <c r="H1653" s="405"/>
    </row>
    <row r="1654" spans="5:8">
      <c r="E1654" s="405"/>
      <c r="F1654" s="405"/>
      <c r="G1654" s="405"/>
      <c r="H1654" s="405"/>
    </row>
    <row r="1655" spans="5:8">
      <c r="E1655" s="405"/>
      <c r="F1655" s="405"/>
      <c r="G1655" s="405"/>
      <c r="H1655" s="405"/>
    </row>
    <row r="1656" spans="5:8">
      <c r="E1656" s="405"/>
      <c r="F1656" s="405"/>
      <c r="G1656" s="405"/>
      <c r="H1656" s="405"/>
    </row>
    <row r="1657" spans="5:8">
      <c r="E1657" s="405"/>
      <c r="F1657" s="405"/>
      <c r="G1657" s="405"/>
      <c r="H1657" s="405"/>
    </row>
    <row r="1658" spans="5:8">
      <c r="E1658" s="405"/>
      <c r="F1658" s="405"/>
      <c r="G1658" s="405"/>
      <c r="H1658" s="405"/>
    </row>
    <row r="1659" spans="5:8">
      <c r="E1659" s="405"/>
      <c r="F1659" s="405"/>
      <c r="G1659" s="405"/>
      <c r="H1659" s="405"/>
    </row>
    <row r="1660" spans="5:8">
      <c r="E1660" s="405"/>
      <c r="F1660" s="405"/>
      <c r="G1660" s="405"/>
      <c r="H1660" s="405"/>
    </row>
    <row r="1661" spans="5:8">
      <c r="E1661" s="405"/>
      <c r="F1661" s="405"/>
      <c r="G1661" s="405"/>
      <c r="H1661" s="405"/>
    </row>
    <row r="1662" spans="5:8">
      <c r="E1662" s="405"/>
      <c r="F1662" s="405"/>
      <c r="G1662" s="405"/>
      <c r="H1662" s="405"/>
    </row>
    <row r="1663" spans="5:8">
      <c r="E1663" s="405"/>
      <c r="F1663" s="405"/>
      <c r="G1663" s="405"/>
      <c r="H1663" s="405"/>
    </row>
    <row r="1664" spans="5:8">
      <c r="E1664" s="405"/>
      <c r="F1664" s="405"/>
      <c r="G1664" s="405"/>
      <c r="H1664" s="405"/>
    </row>
    <row r="1665" spans="5:8">
      <c r="E1665" s="405"/>
      <c r="F1665" s="405"/>
      <c r="G1665" s="405"/>
      <c r="H1665" s="405"/>
    </row>
    <row r="1666" spans="5:8">
      <c r="E1666" s="405"/>
      <c r="F1666" s="405"/>
      <c r="G1666" s="405"/>
      <c r="H1666" s="405"/>
    </row>
    <row r="1667" spans="5:8">
      <c r="E1667" s="405"/>
      <c r="F1667" s="405"/>
      <c r="G1667" s="405"/>
      <c r="H1667" s="405"/>
    </row>
    <row r="1668" spans="5:8">
      <c r="E1668" s="405"/>
      <c r="F1668" s="405"/>
      <c r="G1668" s="405"/>
      <c r="H1668" s="405"/>
    </row>
    <row r="1669" spans="5:8">
      <c r="E1669" s="405"/>
      <c r="F1669" s="405"/>
      <c r="G1669" s="405"/>
      <c r="H1669" s="405"/>
    </row>
    <row r="1670" spans="5:8">
      <c r="E1670" s="405"/>
      <c r="F1670" s="405"/>
      <c r="G1670" s="405"/>
      <c r="H1670" s="405"/>
    </row>
    <row r="1671" spans="5:8">
      <c r="E1671" s="405"/>
      <c r="F1671" s="405"/>
      <c r="G1671" s="405"/>
      <c r="H1671" s="405"/>
    </row>
    <row r="1672" spans="5:8">
      <c r="E1672" s="405"/>
      <c r="F1672" s="405"/>
      <c r="G1672" s="405"/>
      <c r="H1672" s="405"/>
    </row>
    <row r="1673" spans="5:8">
      <c r="E1673" s="405"/>
      <c r="F1673" s="405"/>
      <c r="G1673" s="405"/>
      <c r="H1673" s="405"/>
    </row>
    <row r="1674" spans="5:8">
      <c r="E1674" s="405"/>
      <c r="F1674" s="405"/>
      <c r="G1674" s="405"/>
      <c r="H1674" s="405"/>
    </row>
    <row r="1675" spans="5:8">
      <c r="E1675" s="405"/>
      <c r="F1675" s="405"/>
      <c r="G1675" s="405"/>
      <c r="H1675" s="405"/>
    </row>
    <row r="1676" spans="5:8">
      <c r="E1676" s="405"/>
      <c r="F1676" s="405"/>
      <c r="G1676" s="405"/>
      <c r="H1676" s="405"/>
    </row>
    <row r="1677" spans="5:8">
      <c r="E1677" s="405"/>
      <c r="F1677" s="405"/>
      <c r="G1677" s="405"/>
      <c r="H1677" s="405"/>
    </row>
    <row r="1678" spans="5:8">
      <c r="E1678" s="405"/>
      <c r="F1678" s="405"/>
      <c r="G1678" s="405"/>
      <c r="H1678" s="405"/>
    </row>
    <row r="1679" spans="5:8">
      <c r="E1679" s="405"/>
      <c r="F1679" s="405"/>
      <c r="G1679" s="405"/>
      <c r="H1679" s="405"/>
    </row>
    <row r="1680" spans="5:8">
      <c r="E1680" s="405"/>
      <c r="F1680" s="405"/>
      <c r="G1680" s="405"/>
      <c r="H1680" s="405"/>
    </row>
    <row r="1681" spans="5:8">
      <c r="E1681" s="405"/>
      <c r="F1681" s="405"/>
      <c r="G1681" s="405"/>
      <c r="H1681" s="405"/>
    </row>
    <row r="1682" spans="5:8">
      <c r="E1682" s="405"/>
      <c r="F1682" s="405"/>
      <c r="G1682" s="405"/>
      <c r="H1682" s="405"/>
    </row>
    <row r="1683" spans="5:8">
      <c r="E1683" s="405"/>
      <c r="F1683" s="405"/>
      <c r="G1683" s="405"/>
      <c r="H1683" s="405"/>
    </row>
    <row r="1684" spans="5:8">
      <c r="E1684" s="405"/>
      <c r="F1684" s="405"/>
      <c r="G1684" s="405"/>
      <c r="H1684" s="405"/>
    </row>
    <row r="1685" spans="5:8">
      <c r="E1685" s="405"/>
      <c r="F1685" s="405"/>
      <c r="G1685" s="405"/>
      <c r="H1685" s="405"/>
    </row>
    <row r="1686" spans="5:8">
      <c r="E1686" s="405"/>
      <c r="F1686" s="405"/>
      <c r="G1686" s="405"/>
      <c r="H1686" s="405"/>
    </row>
    <row r="1687" spans="5:8">
      <c r="E1687" s="405"/>
      <c r="F1687" s="405"/>
      <c r="G1687" s="405"/>
      <c r="H1687" s="405"/>
    </row>
    <row r="1688" spans="5:8">
      <c r="E1688" s="405"/>
      <c r="F1688" s="405"/>
      <c r="G1688" s="405"/>
      <c r="H1688" s="405"/>
    </row>
    <row r="1689" spans="5:8">
      <c r="E1689" s="405"/>
      <c r="F1689" s="405"/>
      <c r="G1689" s="405"/>
      <c r="H1689" s="405"/>
    </row>
    <row r="1690" spans="5:8">
      <c r="E1690" s="405"/>
      <c r="F1690" s="405"/>
      <c r="G1690" s="405"/>
      <c r="H1690" s="405"/>
    </row>
    <row r="1691" spans="5:8">
      <c r="E1691" s="405"/>
      <c r="F1691" s="405"/>
      <c r="G1691" s="405"/>
      <c r="H1691" s="405"/>
    </row>
    <row r="1692" spans="5:8">
      <c r="E1692" s="405"/>
      <c r="F1692" s="405"/>
      <c r="G1692" s="405"/>
      <c r="H1692" s="405"/>
    </row>
    <row r="1693" spans="5:8">
      <c r="E1693" s="405"/>
      <c r="F1693" s="405"/>
      <c r="G1693" s="405"/>
      <c r="H1693" s="405"/>
    </row>
    <row r="1694" spans="5:8">
      <c r="E1694" s="405"/>
      <c r="F1694" s="405"/>
      <c r="G1694" s="405"/>
      <c r="H1694" s="405"/>
    </row>
    <row r="1695" spans="5:8">
      <c r="E1695" s="405"/>
      <c r="F1695" s="405"/>
      <c r="G1695" s="405"/>
      <c r="H1695" s="405"/>
    </row>
    <row r="1696" spans="5:8">
      <c r="E1696" s="405"/>
      <c r="F1696" s="405"/>
      <c r="G1696" s="405"/>
      <c r="H1696" s="405"/>
    </row>
    <row r="1697" spans="5:8">
      <c r="E1697" s="405"/>
      <c r="F1697" s="405"/>
      <c r="G1697" s="405"/>
      <c r="H1697" s="405"/>
    </row>
    <row r="1698" spans="5:8">
      <c r="E1698" s="405"/>
      <c r="F1698" s="405"/>
      <c r="G1698" s="405"/>
      <c r="H1698" s="405"/>
    </row>
    <row r="1699" spans="5:8">
      <c r="E1699" s="405"/>
      <c r="F1699" s="405"/>
      <c r="G1699" s="405"/>
      <c r="H1699" s="405"/>
    </row>
    <row r="1700" spans="5:8">
      <c r="E1700" s="405"/>
      <c r="F1700" s="405"/>
      <c r="G1700" s="405"/>
      <c r="H1700" s="405"/>
    </row>
    <row r="1701" spans="5:8">
      <c r="E1701" s="405"/>
      <c r="F1701" s="405"/>
      <c r="G1701" s="405"/>
      <c r="H1701" s="405"/>
    </row>
    <row r="1702" spans="5:8">
      <c r="E1702" s="405"/>
      <c r="F1702" s="405"/>
      <c r="G1702" s="405"/>
      <c r="H1702" s="405"/>
    </row>
    <row r="1703" spans="5:8">
      <c r="E1703" s="405"/>
      <c r="F1703" s="405"/>
      <c r="G1703" s="405"/>
      <c r="H1703" s="405"/>
    </row>
    <row r="1704" spans="5:8">
      <c r="E1704" s="405"/>
      <c r="F1704" s="405"/>
      <c r="G1704" s="405"/>
      <c r="H1704" s="405"/>
    </row>
    <row r="1705" spans="5:8">
      <c r="E1705" s="405"/>
      <c r="F1705" s="405"/>
      <c r="G1705" s="405"/>
      <c r="H1705" s="405"/>
    </row>
    <row r="1706" spans="5:8">
      <c r="E1706" s="405"/>
      <c r="F1706" s="405"/>
      <c r="G1706" s="405"/>
      <c r="H1706" s="405"/>
    </row>
    <row r="1707" spans="5:8">
      <c r="E1707" s="405"/>
      <c r="F1707" s="405"/>
      <c r="G1707" s="405"/>
      <c r="H1707" s="405"/>
    </row>
    <row r="1708" spans="5:8">
      <c r="E1708" s="405"/>
      <c r="F1708" s="405"/>
      <c r="G1708" s="405"/>
      <c r="H1708" s="405"/>
    </row>
    <row r="1709" spans="5:8">
      <c r="E1709" s="405"/>
      <c r="F1709" s="405"/>
      <c r="G1709" s="405"/>
      <c r="H1709" s="405"/>
    </row>
    <row r="1710" spans="5:8">
      <c r="E1710" s="405"/>
      <c r="F1710" s="405"/>
      <c r="G1710" s="405"/>
      <c r="H1710" s="405"/>
    </row>
    <row r="1711" spans="5:8">
      <c r="E1711" s="405"/>
      <c r="F1711" s="405"/>
      <c r="G1711" s="405"/>
      <c r="H1711" s="405"/>
    </row>
    <row r="1712" spans="5:8">
      <c r="E1712" s="405"/>
      <c r="F1712" s="405"/>
      <c r="G1712" s="405"/>
      <c r="H1712" s="405"/>
    </row>
    <row r="1713" spans="5:8">
      <c r="E1713" s="405"/>
      <c r="F1713" s="405"/>
      <c r="G1713" s="405"/>
      <c r="H1713" s="405"/>
    </row>
    <row r="1714" spans="5:8">
      <c r="E1714" s="405"/>
      <c r="F1714" s="405"/>
      <c r="G1714" s="405"/>
      <c r="H1714" s="405"/>
    </row>
    <row r="1715" spans="5:8">
      <c r="E1715" s="405"/>
      <c r="F1715" s="405"/>
      <c r="G1715" s="405"/>
      <c r="H1715" s="405"/>
    </row>
    <row r="1716" spans="5:8">
      <c r="E1716" s="405"/>
      <c r="F1716" s="405"/>
      <c r="G1716" s="405"/>
      <c r="H1716" s="405"/>
    </row>
    <row r="1717" spans="5:8">
      <c r="E1717" s="405"/>
      <c r="F1717" s="405"/>
      <c r="G1717" s="405"/>
      <c r="H1717" s="405"/>
    </row>
    <row r="1718" spans="5:8">
      <c r="E1718" s="405"/>
      <c r="F1718" s="405"/>
      <c r="G1718" s="405"/>
      <c r="H1718" s="405"/>
    </row>
    <row r="1719" spans="5:8">
      <c r="E1719" s="405"/>
      <c r="F1719" s="405"/>
      <c r="G1719" s="405"/>
      <c r="H1719" s="405"/>
    </row>
    <row r="1720" spans="5:8">
      <c r="E1720" s="405"/>
      <c r="F1720" s="405"/>
      <c r="G1720" s="405"/>
      <c r="H1720" s="405"/>
    </row>
    <row r="1721" spans="5:8">
      <c r="E1721" s="405"/>
      <c r="F1721" s="405"/>
      <c r="G1721" s="405"/>
      <c r="H1721" s="405"/>
    </row>
  </sheetData>
  <mergeCells count="11">
    <mergeCell ref="B14:I14"/>
    <mergeCell ref="B15:I15"/>
    <mergeCell ref="H63:I63"/>
    <mergeCell ref="H64:I64"/>
    <mergeCell ref="H65:I65"/>
    <mergeCell ref="A1:I1"/>
    <mergeCell ref="A2:I2"/>
    <mergeCell ref="A3:I3"/>
    <mergeCell ref="A4:I4"/>
    <mergeCell ref="C10:E10"/>
    <mergeCell ref="B13:I13"/>
  </mergeCells>
  <pageMargins left="0.69" right="0.32" top="0.87" bottom="0.69" header="0.47" footer="0.28000000000000003"/>
  <pageSetup paperSize="9" scale="75" orientation="portrait" horizontalDpi="4294967292" verticalDpi="300" r:id="rId1"/>
  <headerFooter alignWithMargins="0">
    <oddHeader>&amp;L&amp;"Arial,obyčejné"E.L.-projekt&amp;C&amp;"Arial,tučné"&amp;14&amp;A&amp;R&amp;"Arial,obyčejné"&amp;9projektová dokumentace</oddHeader>
    <oddFooter>&amp;L&amp;"Arial,obyčejné"&amp;F&amp;R&amp;"Arial,obyčejné"strana 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</xdr:col>
                <xdr:colOff>1590675</xdr:colOff>
                <xdr:row>0</xdr:row>
                <xdr:rowOff>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3CB5-212E-418E-A5F4-FE8FDE5AFA20}">
  <dimension ref="A1:P1866"/>
  <sheetViews>
    <sheetView view="pageBreakPreview" topLeftCell="A40" zoomScaleNormal="100" workbookViewId="0">
      <selection activeCell="H34" sqref="H34"/>
    </sheetView>
  </sheetViews>
  <sheetFormatPr defaultRowHeight="12.75"/>
  <cols>
    <col min="1" max="1" width="2.83203125" style="403" customWidth="1"/>
    <col min="2" max="2" width="52.5" style="353" customWidth="1"/>
    <col min="3" max="3" width="6.1640625" style="403" customWidth="1"/>
    <col min="4" max="4" width="5.5" style="404" customWidth="1"/>
    <col min="5" max="5" width="12.5" style="354" customWidth="1"/>
    <col min="6" max="6" width="13.33203125" style="354" customWidth="1"/>
    <col min="7" max="8" width="12.5" style="354" customWidth="1"/>
    <col min="9" max="9" width="20.6640625" style="354" customWidth="1"/>
    <col min="10" max="10" width="11.33203125" style="345" customWidth="1"/>
    <col min="11" max="11" width="14.83203125" style="414" customWidth="1"/>
    <col min="12" max="12" width="12.83203125" style="353" customWidth="1"/>
    <col min="13" max="13" width="15.1640625" style="403" customWidth="1"/>
    <col min="14" max="14" width="9.33203125" style="353"/>
    <col min="15" max="15" width="9.33203125" style="353" customWidth="1"/>
    <col min="16" max="16" width="9" style="403" customWidth="1"/>
    <col min="17" max="256" width="9.33203125" style="353"/>
    <col min="257" max="257" width="2.83203125" style="353" customWidth="1"/>
    <col min="258" max="258" width="52.5" style="353" customWidth="1"/>
    <col min="259" max="259" width="6.1640625" style="353" customWidth="1"/>
    <col min="260" max="260" width="5.5" style="353" customWidth="1"/>
    <col min="261" max="261" width="12.5" style="353" customWidth="1"/>
    <col min="262" max="262" width="13.33203125" style="353" customWidth="1"/>
    <col min="263" max="264" width="12.5" style="353" customWidth="1"/>
    <col min="265" max="265" width="20.6640625" style="353" customWidth="1"/>
    <col min="266" max="266" width="11.33203125" style="353" customWidth="1"/>
    <col min="267" max="267" width="14.83203125" style="353" customWidth="1"/>
    <col min="268" max="268" width="12.83203125" style="353" customWidth="1"/>
    <col min="269" max="269" width="15.1640625" style="353" customWidth="1"/>
    <col min="270" max="271" width="9.33203125" style="353"/>
    <col min="272" max="272" width="9" style="353" customWidth="1"/>
    <col min="273" max="512" width="9.33203125" style="353"/>
    <col min="513" max="513" width="2.83203125" style="353" customWidth="1"/>
    <col min="514" max="514" width="52.5" style="353" customWidth="1"/>
    <col min="515" max="515" width="6.1640625" style="353" customWidth="1"/>
    <col min="516" max="516" width="5.5" style="353" customWidth="1"/>
    <col min="517" max="517" width="12.5" style="353" customWidth="1"/>
    <col min="518" max="518" width="13.33203125" style="353" customWidth="1"/>
    <col min="519" max="520" width="12.5" style="353" customWidth="1"/>
    <col min="521" max="521" width="20.6640625" style="353" customWidth="1"/>
    <col min="522" max="522" width="11.33203125" style="353" customWidth="1"/>
    <col min="523" max="523" width="14.83203125" style="353" customWidth="1"/>
    <col min="524" max="524" width="12.83203125" style="353" customWidth="1"/>
    <col min="525" max="525" width="15.1640625" style="353" customWidth="1"/>
    <col min="526" max="527" width="9.33203125" style="353"/>
    <col min="528" max="528" width="9" style="353" customWidth="1"/>
    <col min="529" max="768" width="9.33203125" style="353"/>
    <col min="769" max="769" width="2.83203125" style="353" customWidth="1"/>
    <col min="770" max="770" width="52.5" style="353" customWidth="1"/>
    <col min="771" max="771" width="6.1640625" style="353" customWidth="1"/>
    <col min="772" max="772" width="5.5" style="353" customWidth="1"/>
    <col min="773" max="773" width="12.5" style="353" customWidth="1"/>
    <col min="774" max="774" width="13.33203125" style="353" customWidth="1"/>
    <col min="775" max="776" width="12.5" style="353" customWidth="1"/>
    <col min="777" max="777" width="20.6640625" style="353" customWidth="1"/>
    <col min="778" max="778" width="11.33203125" style="353" customWidth="1"/>
    <col min="779" max="779" width="14.83203125" style="353" customWidth="1"/>
    <col min="780" max="780" width="12.83203125" style="353" customWidth="1"/>
    <col min="781" max="781" width="15.1640625" style="353" customWidth="1"/>
    <col min="782" max="783" width="9.33203125" style="353"/>
    <col min="784" max="784" width="9" style="353" customWidth="1"/>
    <col min="785" max="1024" width="9.33203125" style="353"/>
    <col min="1025" max="1025" width="2.83203125" style="353" customWidth="1"/>
    <col min="1026" max="1026" width="52.5" style="353" customWidth="1"/>
    <col min="1027" max="1027" width="6.1640625" style="353" customWidth="1"/>
    <col min="1028" max="1028" width="5.5" style="353" customWidth="1"/>
    <col min="1029" max="1029" width="12.5" style="353" customWidth="1"/>
    <col min="1030" max="1030" width="13.33203125" style="353" customWidth="1"/>
    <col min="1031" max="1032" width="12.5" style="353" customWidth="1"/>
    <col min="1033" max="1033" width="20.6640625" style="353" customWidth="1"/>
    <col min="1034" max="1034" width="11.33203125" style="353" customWidth="1"/>
    <col min="1035" max="1035" width="14.83203125" style="353" customWidth="1"/>
    <col min="1036" max="1036" width="12.83203125" style="353" customWidth="1"/>
    <col min="1037" max="1037" width="15.1640625" style="353" customWidth="1"/>
    <col min="1038" max="1039" width="9.33203125" style="353"/>
    <col min="1040" max="1040" width="9" style="353" customWidth="1"/>
    <col min="1041" max="1280" width="9.33203125" style="353"/>
    <col min="1281" max="1281" width="2.83203125" style="353" customWidth="1"/>
    <col min="1282" max="1282" width="52.5" style="353" customWidth="1"/>
    <col min="1283" max="1283" width="6.1640625" style="353" customWidth="1"/>
    <col min="1284" max="1284" width="5.5" style="353" customWidth="1"/>
    <col min="1285" max="1285" width="12.5" style="353" customWidth="1"/>
    <col min="1286" max="1286" width="13.33203125" style="353" customWidth="1"/>
    <col min="1287" max="1288" width="12.5" style="353" customWidth="1"/>
    <col min="1289" max="1289" width="20.6640625" style="353" customWidth="1"/>
    <col min="1290" max="1290" width="11.33203125" style="353" customWidth="1"/>
    <col min="1291" max="1291" width="14.83203125" style="353" customWidth="1"/>
    <col min="1292" max="1292" width="12.83203125" style="353" customWidth="1"/>
    <col min="1293" max="1293" width="15.1640625" style="353" customWidth="1"/>
    <col min="1294" max="1295" width="9.33203125" style="353"/>
    <col min="1296" max="1296" width="9" style="353" customWidth="1"/>
    <col min="1297" max="1536" width="9.33203125" style="353"/>
    <col min="1537" max="1537" width="2.83203125" style="353" customWidth="1"/>
    <col min="1538" max="1538" width="52.5" style="353" customWidth="1"/>
    <col min="1539" max="1539" width="6.1640625" style="353" customWidth="1"/>
    <col min="1540" max="1540" width="5.5" style="353" customWidth="1"/>
    <col min="1541" max="1541" width="12.5" style="353" customWidth="1"/>
    <col min="1542" max="1542" width="13.33203125" style="353" customWidth="1"/>
    <col min="1543" max="1544" width="12.5" style="353" customWidth="1"/>
    <col min="1545" max="1545" width="20.6640625" style="353" customWidth="1"/>
    <col min="1546" max="1546" width="11.33203125" style="353" customWidth="1"/>
    <col min="1547" max="1547" width="14.83203125" style="353" customWidth="1"/>
    <col min="1548" max="1548" width="12.83203125" style="353" customWidth="1"/>
    <col min="1549" max="1549" width="15.1640625" style="353" customWidth="1"/>
    <col min="1550" max="1551" width="9.33203125" style="353"/>
    <col min="1552" max="1552" width="9" style="353" customWidth="1"/>
    <col min="1553" max="1792" width="9.33203125" style="353"/>
    <col min="1793" max="1793" width="2.83203125" style="353" customWidth="1"/>
    <col min="1794" max="1794" width="52.5" style="353" customWidth="1"/>
    <col min="1795" max="1795" width="6.1640625" style="353" customWidth="1"/>
    <col min="1796" max="1796" width="5.5" style="353" customWidth="1"/>
    <col min="1797" max="1797" width="12.5" style="353" customWidth="1"/>
    <col min="1798" max="1798" width="13.33203125" style="353" customWidth="1"/>
    <col min="1799" max="1800" width="12.5" style="353" customWidth="1"/>
    <col min="1801" max="1801" width="20.6640625" style="353" customWidth="1"/>
    <col min="1802" max="1802" width="11.33203125" style="353" customWidth="1"/>
    <col min="1803" max="1803" width="14.83203125" style="353" customWidth="1"/>
    <col min="1804" max="1804" width="12.83203125" style="353" customWidth="1"/>
    <col min="1805" max="1805" width="15.1640625" style="353" customWidth="1"/>
    <col min="1806" max="1807" width="9.33203125" style="353"/>
    <col min="1808" max="1808" width="9" style="353" customWidth="1"/>
    <col min="1809" max="2048" width="9.33203125" style="353"/>
    <col min="2049" max="2049" width="2.83203125" style="353" customWidth="1"/>
    <col min="2050" max="2050" width="52.5" style="353" customWidth="1"/>
    <col min="2051" max="2051" width="6.1640625" style="353" customWidth="1"/>
    <col min="2052" max="2052" width="5.5" style="353" customWidth="1"/>
    <col min="2053" max="2053" width="12.5" style="353" customWidth="1"/>
    <col min="2054" max="2054" width="13.33203125" style="353" customWidth="1"/>
    <col min="2055" max="2056" width="12.5" style="353" customWidth="1"/>
    <col min="2057" max="2057" width="20.6640625" style="353" customWidth="1"/>
    <col min="2058" max="2058" width="11.33203125" style="353" customWidth="1"/>
    <col min="2059" max="2059" width="14.83203125" style="353" customWidth="1"/>
    <col min="2060" max="2060" width="12.83203125" style="353" customWidth="1"/>
    <col min="2061" max="2061" width="15.1640625" style="353" customWidth="1"/>
    <col min="2062" max="2063" width="9.33203125" style="353"/>
    <col min="2064" max="2064" width="9" style="353" customWidth="1"/>
    <col min="2065" max="2304" width="9.33203125" style="353"/>
    <col min="2305" max="2305" width="2.83203125" style="353" customWidth="1"/>
    <col min="2306" max="2306" width="52.5" style="353" customWidth="1"/>
    <col min="2307" max="2307" width="6.1640625" style="353" customWidth="1"/>
    <col min="2308" max="2308" width="5.5" style="353" customWidth="1"/>
    <col min="2309" max="2309" width="12.5" style="353" customWidth="1"/>
    <col min="2310" max="2310" width="13.33203125" style="353" customWidth="1"/>
    <col min="2311" max="2312" width="12.5" style="353" customWidth="1"/>
    <col min="2313" max="2313" width="20.6640625" style="353" customWidth="1"/>
    <col min="2314" max="2314" width="11.33203125" style="353" customWidth="1"/>
    <col min="2315" max="2315" width="14.83203125" style="353" customWidth="1"/>
    <col min="2316" max="2316" width="12.83203125" style="353" customWidth="1"/>
    <col min="2317" max="2317" width="15.1640625" style="353" customWidth="1"/>
    <col min="2318" max="2319" width="9.33203125" style="353"/>
    <col min="2320" max="2320" width="9" style="353" customWidth="1"/>
    <col min="2321" max="2560" width="9.33203125" style="353"/>
    <col min="2561" max="2561" width="2.83203125" style="353" customWidth="1"/>
    <col min="2562" max="2562" width="52.5" style="353" customWidth="1"/>
    <col min="2563" max="2563" width="6.1640625" style="353" customWidth="1"/>
    <col min="2564" max="2564" width="5.5" style="353" customWidth="1"/>
    <col min="2565" max="2565" width="12.5" style="353" customWidth="1"/>
    <col min="2566" max="2566" width="13.33203125" style="353" customWidth="1"/>
    <col min="2567" max="2568" width="12.5" style="353" customWidth="1"/>
    <col min="2569" max="2569" width="20.6640625" style="353" customWidth="1"/>
    <col min="2570" max="2570" width="11.33203125" style="353" customWidth="1"/>
    <col min="2571" max="2571" width="14.83203125" style="353" customWidth="1"/>
    <col min="2572" max="2572" width="12.83203125" style="353" customWidth="1"/>
    <col min="2573" max="2573" width="15.1640625" style="353" customWidth="1"/>
    <col min="2574" max="2575" width="9.33203125" style="353"/>
    <col min="2576" max="2576" width="9" style="353" customWidth="1"/>
    <col min="2577" max="2816" width="9.33203125" style="353"/>
    <col min="2817" max="2817" width="2.83203125" style="353" customWidth="1"/>
    <col min="2818" max="2818" width="52.5" style="353" customWidth="1"/>
    <col min="2819" max="2819" width="6.1640625" style="353" customWidth="1"/>
    <col min="2820" max="2820" width="5.5" style="353" customWidth="1"/>
    <col min="2821" max="2821" width="12.5" style="353" customWidth="1"/>
    <col min="2822" max="2822" width="13.33203125" style="353" customWidth="1"/>
    <col min="2823" max="2824" width="12.5" style="353" customWidth="1"/>
    <col min="2825" max="2825" width="20.6640625" style="353" customWidth="1"/>
    <col min="2826" max="2826" width="11.33203125" style="353" customWidth="1"/>
    <col min="2827" max="2827" width="14.83203125" style="353" customWidth="1"/>
    <col min="2828" max="2828" width="12.83203125" style="353" customWidth="1"/>
    <col min="2829" max="2829" width="15.1640625" style="353" customWidth="1"/>
    <col min="2830" max="2831" width="9.33203125" style="353"/>
    <col min="2832" max="2832" width="9" style="353" customWidth="1"/>
    <col min="2833" max="3072" width="9.33203125" style="353"/>
    <col min="3073" max="3073" width="2.83203125" style="353" customWidth="1"/>
    <col min="3074" max="3074" width="52.5" style="353" customWidth="1"/>
    <col min="3075" max="3075" width="6.1640625" style="353" customWidth="1"/>
    <col min="3076" max="3076" width="5.5" style="353" customWidth="1"/>
    <col min="3077" max="3077" width="12.5" style="353" customWidth="1"/>
    <col min="3078" max="3078" width="13.33203125" style="353" customWidth="1"/>
    <col min="3079" max="3080" width="12.5" style="353" customWidth="1"/>
    <col min="3081" max="3081" width="20.6640625" style="353" customWidth="1"/>
    <col min="3082" max="3082" width="11.33203125" style="353" customWidth="1"/>
    <col min="3083" max="3083" width="14.83203125" style="353" customWidth="1"/>
    <col min="3084" max="3084" width="12.83203125" style="353" customWidth="1"/>
    <col min="3085" max="3085" width="15.1640625" style="353" customWidth="1"/>
    <col min="3086" max="3087" width="9.33203125" style="353"/>
    <col min="3088" max="3088" width="9" style="353" customWidth="1"/>
    <col min="3089" max="3328" width="9.33203125" style="353"/>
    <col min="3329" max="3329" width="2.83203125" style="353" customWidth="1"/>
    <col min="3330" max="3330" width="52.5" style="353" customWidth="1"/>
    <col min="3331" max="3331" width="6.1640625" style="353" customWidth="1"/>
    <col min="3332" max="3332" width="5.5" style="353" customWidth="1"/>
    <col min="3333" max="3333" width="12.5" style="353" customWidth="1"/>
    <col min="3334" max="3334" width="13.33203125" style="353" customWidth="1"/>
    <col min="3335" max="3336" width="12.5" style="353" customWidth="1"/>
    <col min="3337" max="3337" width="20.6640625" style="353" customWidth="1"/>
    <col min="3338" max="3338" width="11.33203125" style="353" customWidth="1"/>
    <col min="3339" max="3339" width="14.83203125" style="353" customWidth="1"/>
    <col min="3340" max="3340" width="12.83203125" style="353" customWidth="1"/>
    <col min="3341" max="3341" width="15.1640625" style="353" customWidth="1"/>
    <col min="3342" max="3343" width="9.33203125" style="353"/>
    <col min="3344" max="3344" width="9" style="353" customWidth="1"/>
    <col min="3345" max="3584" width="9.33203125" style="353"/>
    <col min="3585" max="3585" width="2.83203125" style="353" customWidth="1"/>
    <col min="3586" max="3586" width="52.5" style="353" customWidth="1"/>
    <col min="3587" max="3587" width="6.1640625" style="353" customWidth="1"/>
    <col min="3588" max="3588" width="5.5" style="353" customWidth="1"/>
    <col min="3589" max="3589" width="12.5" style="353" customWidth="1"/>
    <col min="3590" max="3590" width="13.33203125" style="353" customWidth="1"/>
    <col min="3591" max="3592" width="12.5" style="353" customWidth="1"/>
    <col min="3593" max="3593" width="20.6640625" style="353" customWidth="1"/>
    <col min="3594" max="3594" width="11.33203125" style="353" customWidth="1"/>
    <col min="3595" max="3595" width="14.83203125" style="353" customWidth="1"/>
    <col min="3596" max="3596" width="12.83203125" style="353" customWidth="1"/>
    <col min="3597" max="3597" width="15.1640625" style="353" customWidth="1"/>
    <col min="3598" max="3599" width="9.33203125" style="353"/>
    <col min="3600" max="3600" width="9" style="353" customWidth="1"/>
    <col min="3601" max="3840" width="9.33203125" style="353"/>
    <col min="3841" max="3841" width="2.83203125" style="353" customWidth="1"/>
    <col min="3842" max="3842" width="52.5" style="353" customWidth="1"/>
    <col min="3843" max="3843" width="6.1640625" style="353" customWidth="1"/>
    <col min="3844" max="3844" width="5.5" style="353" customWidth="1"/>
    <col min="3845" max="3845" width="12.5" style="353" customWidth="1"/>
    <col min="3846" max="3846" width="13.33203125" style="353" customWidth="1"/>
    <col min="3847" max="3848" width="12.5" style="353" customWidth="1"/>
    <col min="3849" max="3849" width="20.6640625" style="353" customWidth="1"/>
    <col min="3850" max="3850" width="11.33203125" style="353" customWidth="1"/>
    <col min="3851" max="3851" width="14.83203125" style="353" customWidth="1"/>
    <col min="3852" max="3852" width="12.83203125" style="353" customWidth="1"/>
    <col min="3853" max="3853" width="15.1640625" style="353" customWidth="1"/>
    <col min="3854" max="3855" width="9.33203125" style="353"/>
    <col min="3856" max="3856" width="9" style="353" customWidth="1"/>
    <col min="3857" max="4096" width="9.33203125" style="353"/>
    <col min="4097" max="4097" width="2.83203125" style="353" customWidth="1"/>
    <col min="4098" max="4098" width="52.5" style="353" customWidth="1"/>
    <col min="4099" max="4099" width="6.1640625" style="353" customWidth="1"/>
    <col min="4100" max="4100" width="5.5" style="353" customWidth="1"/>
    <col min="4101" max="4101" width="12.5" style="353" customWidth="1"/>
    <col min="4102" max="4102" width="13.33203125" style="353" customWidth="1"/>
    <col min="4103" max="4104" width="12.5" style="353" customWidth="1"/>
    <col min="4105" max="4105" width="20.6640625" style="353" customWidth="1"/>
    <col min="4106" max="4106" width="11.33203125" style="353" customWidth="1"/>
    <col min="4107" max="4107" width="14.83203125" style="353" customWidth="1"/>
    <col min="4108" max="4108" width="12.83203125" style="353" customWidth="1"/>
    <col min="4109" max="4109" width="15.1640625" style="353" customWidth="1"/>
    <col min="4110" max="4111" width="9.33203125" style="353"/>
    <col min="4112" max="4112" width="9" style="353" customWidth="1"/>
    <col min="4113" max="4352" width="9.33203125" style="353"/>
    <col min="4353" max="4353" width="2.83203125" style="353" customWidth="1"/>
    <col min="4354" max="4354" width="52.5" style="353" customWidth="1"/>
    <col min="4355" max="4355" width="6.1640625" style="353" customWidth="1"/>
    <col min="4356" max="4356" width="5.5" style="353" customWidth="1"/>
    <col min="4357" max="4357" width="12.5" style="353" customWidth="1"/>
    <col min="4358" max="4358" width="13.33203125" style="353" customWidth="1"/>
    <col min="4359" max="4360" width="12.5" style="353" customWidth="1"/>
    <col min="4361" max="4361" width="20.6640625" style="353" customWidth="1"/>
    <col min="4362" max="4362" width="11.33203125" style="353" customWidth="1"/>
    <col min="4363" max="4363" width="14.83203125" style="353" customWidth="1"/>
    <col min="4364" max="4364" width="12.83203125" style="353" customWidth="1"/>
    <col min="4365" max="4365" width="15.1640625" style="353" customWidth="1"/>
    <col min="4366" max="4367" width="9.33203125" style="353"/>
    <col min="4368" max="4368" width="9" style="353" customWidth="1"/>
    <col min="4369" max="4608" width="9.33203125" style="353"/>
    <col min="4609" max="4609" width="2.83203125" style="353" customWidth="1"/>
    <col min="4610" max="4610" width="52.5" style="353" customWidth="1"/>
    <col min="4611" max="4611" width="6.1640625" style="353" customWidth="1"/>
    <col min="4612" max="4612" width="5.5" style="353" customWidth="1"/>
    <col min="4613" max="4613" width="12.5" style="353" customWidth="1"/>
    <col min="4614" max="4614" width="13.33203125" style="353" customWidth="1"/>
    <col min="4615" max="4616" width="12.5" style="353" customWidth="1"/>
    <col min="4617" max="4617" width="20.6640625" style="353" customWidth="1"/>
    <col min="4618" max="4618" width="11.33203125" style="353" customWidth="1"/>
    <col min="4619" max="4619" width="14.83203125" style="353" customWidth="1"/>
    <col min="4620" max="4620" width="12.83203125" style="353" customWidth="1"/>
    <col min="4621" max="4621" width="15.1640625" style="353" customWidth="1"/>
    <col min="4622" max="4623" width="9.33203125" style="353"/>
    <col min="4624" max="4624" width="9" style="353" customWidth="1"/>
    <col min="4625" max="4864" width="9.33203125" style="353"/>
    <col min="4865" max="4865" width="2.83203125" style="353" customWidth="1"/>
    <col min="4866" max="4866" width="52.5" style="353" customWidth="1"/>
    <col min="4867" max="4867" width="6.1640625" style="353" customWidth="1"/>
    <col min="4868" max="4868" width="5.5" style="353" customWidth="1"/>
    <col min="4869" max="4869" width="12.5" style="353" customWidth="1"/>
    <col min="4870" max="4870" width="13.33203125" style="353" customWidth="1"/>
    <col min="4871" max="4872" width="12.5" style="353" customWidth="1"/>
    <col min="4873" max="4873" width="20.6640625" style="353" customWidth="1"/>
    <col min="4874" max="4874" width="11.33203125" style="353" customWidth="1"/>
    <col min="4875" max="4875" width="14.83203125" style="353" customWidth="1"/>
    <col min="4876" max="4876" width="12.83203125" style="353" customWidth="1"/>
    <col min="4877" max="4877" width="15.1640625" style="353" customWidth="1"/>
    <col min="4878" max="4879" width="9.33203125" style="353"/>
    <col min="4880" max="4880" width="9" style="353" customWidth="1"/>
    <col min="4881" max="5120" width="9.33203125" style="353"/>
    <col min="5121" max="5121" width="2.83203125" style="353" customWidth="1"/>
    <col min="5122" max="5122" width="52.5" style="353" customWidth="1"/>
    <col min="5123" max="5123" width="6.1640625" style="353" customWidth="1"/>
    <col min="5124" max="5124" width="5.5" style="353" customWidth="1"/>
    <col min="5125" max="5125" width="12.5" style="353" customWidth="1"/>
    <col min="5126" max="5126" width="13.33203125" style="353" customWidth="1"/>
    <col min="5127" max="5128" width="12.5" style="353" customWidth="1"/>
    <col min="5129" max="5129" width="20.6640625" style="353" customWidth="1"/>
    <col min="5130" max="5130" width="11.33203125" style="353" customWidth="1"/>
    <col min="5131" max="5131" width="14.83203125" style="353" customWidth="1"/>
    <col min="5132" max="5132" width="12.83203125" style="353" customWidth="1"/>
    <col min="5133" max="5133" width="15.1640625" style="353" customWidth="1"/>
    <col min="5134" max="5135" width="9.33203125" style="353"/>
    <col min="5136" max="5136" width="9" style="353" customWidth="1"/>
    <col min="5137" max="5376" width="9.33203125" style="353"/>
    <col min="5377" max="5377" width="2.83203125" style="353" customWidth="1"/>
    <col min="5378" max="5378" width="52.5" style="353" customWidth="1"/>
    <col min="5379" max="5379" width="6.1640625" style="353" customWidth="1"/>
    <col min="5380" max="5380" width="5.5" style="353" customWidth="1"/>
    <col min="5381" max="5381" width="12.5" style="353" customWidth="1"/>
    <col min="5382" max="5382" width="13.33203125" style="353" customWidth="1"/>
    <col min="5383" max="5384" width="12.5" style="353" customWidth="1"/>
    <col min="5385" max="5385" width="20.6640625" style="353" customWidth="1"/>
    <col min="5386" max="5386" width="11.33203125" style="353" customWidth="1"/>
    <col min="5387" max="5387" width="14.83203125" style="353" customWidth="1"/>
    <col min="5388" max="5388" width="12.83203125" style="353" customWidth="1"/>
    <col min="5389" max="5389" width="15.1640625" style="353" customWidth="1"/>
    <col min="5390" max="5391" width="9.33203125" style="353"/>
    <col min="5392" max="5392" width="9" style="353" customWidth="1"/>
    <col min="5393" max="5632" width="9.33203125" style="353"/>
    <col min="5633" max="5633" width="2.83203125" style="353" customWidth="1"/>
    <col min="5634" max="5634" width="52.5" style="353" customWidth="1"/>
    <col min="5635" max="5635" width="6.1640625" style="353" customWidth="1"/>
    <col min="5636" max="5636" width="5.5" style="353" customWidth="1"/>
    <col min="5637" max="5637" width="12.5" style="353" customWidth="1"/>
    <col min="5638" max="5638" width="13.33203125" style="353" customWidth="1"/>
    <col min="5639" max="5640" width="12.5" style="353" customWidth="1"/>
    <col min="5641" max="5641" width="20.6640625" style="353" customWidth="1"/>
    <col min="5642" max="5642" width="11.33203125" style="353" customWidth="1"/>
    <col min="5643" max="5643" width="14.83203125" style="353" customWidth="1"/>
    <col min="5644" max="5644" width="12.83203125" style="353" customWidth="1"/>
    <col min="5645" max="5645" width="15.1640625" style="353" customWidth="1"/>
    <col min="5646" max="5647" width="9.33203125" style="353"/>
    <col min="5648" max="5648" width="9" style="353" customWidth="1"/>
    <col min="5649" max="5888" width="9.33203125" style="353"/>
    <col min="5889" max="5889" width="2.83203125" style="353" customWidth="1"/>
    <col min="5890" max="5890" width="52.5" style="353" customWidth="1"/>
    <col min="5891" max="5891" width="6.1640625" style="353" customWidth="1"/>
    <col min="5892" max="5892" width="5.5" style="353" customWidth="1"/>
    <col min="5893" max="5893" width="12.5" style="353" customWidth="1"/>
    <col min="5894" max="5894" width="13.33203125" style="353" customWidth="1"/>
    <col min="5895" max="5896" width="12.5" style="353" customWidth="1"/>
    <col min="5897" max="5897" width="20.6640625" style="353" customWidth="1"/>
    <col min="5898" max="5898" width="11.33203125" style="353" customWidth="1"/>
    <col min="5899" max="5899" width="14.83203125" style="353" customWidth="1"/>
    <col min="5900" max="5900" width="12.83203125" style="353" customWidth="1"/>
    <col min="5901" max="5901" width="15.1640625" style="353" customWidth="1"/>
    <col min="5902" max="5903" width="9.33203125" style="353"/>
    <col min="5904" max="5904" width="9" style="353" customWidth="1"/>
    <col min="5905" max="6144" width="9.33203125" style="353"/>
    <col min="6145" max="6145" width="2.83203125" style="353" customWidth="1"/>
    <col min="6146" max="6146" width="52.5" style="353" customWidth="1"/>
    <col min="6147" max="6147" width="6.1640625" style="353" customWidth="1"/>
    <col min="6148" max="6148" width="5.5" style="353" customWidth="1"/>
    <col min="6149" max="6149" width="12.5" style="353" customWidth="1"/>
    <col min="6150" max="6150" width="13.33203125" style="353" customWidth="1"/>
    <col min="6151" max="6152" width="12.5" style="353" customWidth="1"/>
    <col min="6153" max="6153" width="20.6640625" style="353" customWidth="1"/>
    <col min="6154" max="6154" width="11.33203125" style="353" customWidth="1"/>
    <col min="6155" max="6155" width="14.83203125" style="353" customWidth="1"/>
    <col min="6156" max="6156" width="12.83203125" style="353" customWidth="1"/>
    <col min="6157" max="6157" width="15.1640625" style="353" customWidth="1"/>
    <col min="6158" max="6159" width="9.33203125" style="353"/>
    <col min="6160" max="6160" width="9" style="353" customWidth="1"/>
    <col min="6161" max="6400" width="9.33203125" style="353"/>
    <col min="6401" max="6401" width="2.83203125" style="353" customWidth="1"/>
    <col min="6402" max="6402" width="52.5" style="353" customWidth="1"/>
    <col min="6403" max="6403" width="6.1640625" style="353" customWidth="1"/>
    <col min="6404" max="6404" width="5.5" style="353" customWidth="1"/>
    <col min="6405" max="6405" width="12.5" style="353" customWidth="1"/>
    <col min="6406" max="6406" width="13.33203125" style="353" customWidth="1"/>
    <col min="6407" max="6408" width="12.5" style="353" customWidth="1"/>
    <col min="6409" max="6409" width="20.6640625" style="353" customWidth="1"/>
    <col min="6410" max="6410" width="11.33203125" style="353" customWidth="1"/>
    <col min="6411" max="6411" width="14.83203125" style="353" customWidth="1"/>
    <col min="6412" max="6412" width="12.83203125" style="353" customWidth="1"/>
    <col min="6413" max="6413" width="15.1640625" style="353" customWidth="1"/>
    <col min="6414" max="6415" width="9.33203125" style="353"/>
    <col min="6416" max="6416" width="9" style="353" customWidth="1"/>
    <col min="6417" max="6656" width="9.33203125" style="353"/>
    <col min="6657" max="6657" width="2.83203125" style="353" customWidth="1"/>
    <col min="6658" max="6658" width="52.5" style="353" customWidth="1"/>
    <col min="6659" max="6659" width="6.1640625" style="353" customWidth="1"/>
    <col min="6660" max="6660" width="5.5" style="353" customWidth="1"/>
    <col min="6661" max="6661" width="12.5" style="353" customWidth="1"/>
    <col min="6662" max="6662" width="13.33203125" style="353" customWidth="1"/>
    <col min="6663" max="6664" width="12.5" style="353" customWidth="1"/>
    <col min="6665" max="6665" width="20.6640625" style="353" customWidth="1"/>
    <col min="6666" max="6666" width="11.33203125" style="353" customWidth="1"/>
    <col min="6667" max="6667" width="14.83203125" style="353" customWidth="1"/>
    <col min="6668" max="6668" width="12.83203125" style="353" customWidth="1"/>
    <col min="6669" max="6669" width="15.1640625" style="353" customWidth="1"/>
    <col min="6670" max="6671" width="9.33203125" style="353"/>
    <col min="6672" max="6672" width="9" style="353" customWidth="1"/>
    <col min="6673" max="6912" width="9.33203125" style="353"/>
    <col min="6913" max="6913" width="2.83203125" style="353" customWidth="1"/>
    <col min="6914" max="6914" width="52.5" style="353" customWidth="1"/>
    <col min="6915" max="6915" width="6.1640625" style="353" customWidth="1"/>
    <col min="6916" max="6916" width="5.5" style="353" customWidth="1"/>
    <col min="6917" max="6917" width="12.5" style="353" customWidth="1"/>
    <col min="6918" max="6918" width="13.33203125" style="353" customWidth="1"/>
    <col min="6919" max="6920" width="12.5" style="353" customWidth="1"/>
    <col min="6921" max="6921" width="20.6640625" style="353" customWidth="1"/>
    <col min="6922" max="6922" width="11.33203125" style="353" customWidth="1"/>
    <col min="6923" max="6923" width="14.83203125" style="353" customWidth="1"/>
    <col min="6924" max="6924" width="12.83203125" style="353" customWidth="1"/>
    <col min="6925" max="6925" width="15.1640625" style="353" customWidth="1"/>
    <col min="6926" max="6927" width="9.33203125" style="353"/>
    <col min="6928" max="6928" width="9" style="353" customWidth="1"/>
    <col min="6929" max="7168" width="9.33203125" style="353"/>
    <col min="7169" max="7169" width="2.83203125" style="353" customWidth="1"/>
    <col min="7170" max="7170" width="52.5" style="353" customWidth="1"/>
    <col min="7171" max="7171" width="6.1640625" style="353" customWidth="1"/>
    <col min="7172" max="7172" width="5.5" style="353" customWidth="1"/>
    <col min="7173" max="7173" width="12.5" style="353" customWidth="1"/>
    <col min="7174" max="7174" width="13.33203125" style="353" customWidth="1"/>
    <col min="7175" max="7176" width="12.5" style="353" customWidth="1"/>
    <col min="7177" max="7177" width="20.6640625" style="353" customWidth="1"/>
    <col min="7178" max="7178" width="11.33203125" style="353" customWidth="1"/>
    <col min="7179" max="7179" width="14.83203125" style="353" customWidth="1"/>
    <col min="7180" max="7180" width="12.83203125" style="353" customWidth="1"/>
    <col min="7181" max="7181" width="15.1640625" style="353" customWidth="1"/>
    <col min="7182" max="7183" width="9.33203125" style="353"/>
    <col min="7184" max="7184" width="9" style="353" customWidth="1"/>
    <col min="7185" max="7424" width="9.33203125" style="353"/>
    <col min="7425" max="7425" width="2.83203125" style="353" customWidth="1"/>
    <col min="7426" max="7426" width="52.5" style="353" customWidth="1"/>
    <col min="7427" max="7427" width="6.1640625" style="353" customWidth="1"/>
    <col min="7428" max="7428" width="5.5" style="353" customWidth="1"/>
    <col min="7429" max="7429" width="12.5" style="353" customWidth="1"/>
    <col min="7430" max="7430" width="13.33203125" style="353" customWidth="1"/>
    <col min="7431" max="7432" width="12.5" style="353" customWidth="1"/>
    <col min="7433" max="7433" width="20.6640625" style="353" customWidth="1"/>
    <col min="7434" max="7434" width="11.33203125" style="353" customWidth="1"/>
    <col min="7435" max="7435" width="14.83203125" style="353" customWidth="1"/>
    <col min="7436" max="7436" width="12.83203125" style="353" customWidth="1"/>
    <col min="7437" max="7437" width="15.1640625" style="353" customWidth="1"/>
    <col min="7438" max="7439" width="9.33203125" style="353"/>
    <col min="7440" max="7440" width="9" style="353" customWidth="1"/>
    <col min="7441" max="7680" width="9.33203125" style="353"/>
    <col min="7681" max="7681" width="2.83203125" style="353" customWidth="1"/>
    <col min="7682" max="7682" width="52.5" style="353" customWidth="1"/>
    <col min="7683" max="7683" width="6.1640625" style="353" customWidth="1"/>
    <col min="7684" max="7684" width="5.5" style="353" customWidth="1"/>
    <col min="7685" max="7685" width="12.5" style="353" customWidth="1"/>
    <col min="7686" max="7686" width="13.33203125" style="353" customWidth="1"/>
    <col min="7687" max="7688" width="12.5" style="353" customWidth="1"/>
    <col min="7689" max="7689" width="20.6640625" style="353" customWidth="1"/>
    <col min="7690" max="7690" width="11.33203125" style="353" customWidth="1"/>
    <col min="7691" max="7691" width="14.83203125" style="353" customWidth="1"/>
    <col min="7692" max="7692" width="12.83203125" style="353" customWidth="1"/>
    <col min="7693" max="7693" width="15.1640625" style="353" customWidth="1"/>
    <col min="7694" max="7695" width="9.33203125" style="353"/>
    <col min="7696" max="7696" width="9" style="353" customWidth="1"/>
    <col min="7697" max="7936" width="9.33203125" style="353"/>
    <col min="7937" max="7937" width="2.83203125" style="353" customWidth="1"/>
    <col min="7938" max="7938" width="52.5" style="353" customWidth="1"/>
    <col min="7939" max="7939" width="6.1640625" style="353" customWidth="1"/>
    <col min="7940" max="7940" width="5.5" style="353" customWidth="1"/>
    <col min="7941" max="7941" width="12.5" style="353" customWidth="1"/>
    <col min="7942" max="7942" width="13.33203125" style="353" customWidth="1"/>
    <col min="7943" max="7944" width="12.5" style="353" customWidth="1"/>
    <col min="7945" max="7945" width="20.6640625" style="353" customWidth="1"/>
    <col min="7946" max="7946" width="11.33203125" style="353" customWidth="1"/>
    <col min="7947" max="7947" width="14.83203125" style="353" customWidth="1"/>
    <col min="7948" max="7948" width="12.83203125" style="353" customWidth="1"/>
    <col min="7949" max="7949" width="15.1640625" style="353" customWidth="1"/>
    <col min="7950" max="7951" width="9.33203125" style="353"/>
    <col min="7952" max="7952" width="9" style="353" customWidth="1"/>
    <col min="7953" max="8192" width="9.33203125" style="353"/>
    <col min="8193" max="8193" width="2.83203125" style="353" customWidth="1"/>
    <col min="8194" max="8194" width="52.5" style="353" customWidth="1"/>
    <col min="8195" max="8195" width="6.1640625" style="353" customWidth="1"/>
    <col min="8196" max="8196" width="5.5" style="353" customWidth="1"/>
    <col min="8197" max="8197" width="12.5" style="353" customWidth="1"/>
    <col min="8198" max="8198" width="13.33203125" style="353" customWidth="1"/>
    <col min="8199" max="8200" width="12.5" style="353" customWidth="1"/>
    <col min="8201" max="8201" width="20.6640625" style="353" customWidth="1"/>
    <col min="8202" max="8202" width="11.33203125" style="353" customWidth="1"/>
    <col min="8203" max="8203" width="14.83203125" style="353" customWidth="1"/>
    <col min="8204" max="8204" width="12.83203125" style="353" customWidth="1"/>
    <col min="8205" max="8205" width="15.1640625" style="353" customWidth="1"/>
    <col min="8206" max="8207" width="9.33203125" style="353"/>
    <col min="8208" max="8208" width="9" style="353" customWidth="1"/>
    <col min="8209" max="8448" width="9.33203125" style="353"/>
    <col min="8449" max="8449" width="2.83203125" style="353" customWidth="1"/>
    <col min="8450" max="8450" width="52.5" style="353" customWidth="1"/>
    <col min="8451" max="8451" width="6.1640625" style="353" customWidth="1"/>
    <col min="8452" max="8452" width="5.5" style="353" customWidth="1"/>
    <col min="8453" max="8453" width="12.5" style="353" customWidth="1"/>
    <col min="8454" max="8454" width="13.33203125" style="353" customWidth="1"/>
    <col min="8455" max="8456" width="12.5" style="353" customWidth="1"/>
    <col min="8457" max="8457" width="20.6640625" style="353" customWidth="1"/>
    <col min="8458" max="8458" width="11.33203125" style="353" customWidth="1"/>
    <col min="8459" max="8459" width="14.83203125" style="353" customWidth="1"/>
    <col min="8460" max="8460" width="12.83203125" style="353" customWidth="1"/>
    <col min="8461" max="8461" width="15.1640625" style="353" customWidth="1"/>
    <col min="8462" max="8463" width="9.33203125" style="353"/>
    <col min="8464" max="8464" width="9" style="353" customWidth="1"/>
    <col min="8465" max="8704" width="9.33203125" style="353"/>
    <col min="8705" max="8705" width="2.83203125" style="353" customWidth="1"/>
    <col min="8706" max="8706" width="52.5" style="353" customWidth="1"/>
    <col min="8707" max="8707" width="6.1640625" style="353" customWidth="1"/>
    <col min="8708" max="8708" width="5.5" style="353" customWidth="1"/>
    <col min="8709" max="8709" width="12.5" style="353" customWidth="1"/>
    <col min="8710" max="8710" width="13.33203125" style="353" customWidth="1"/>
    <col min="8711" max="8712" width="12.5" style="353" customWidth="1"/>
    <col min="8713" max="8713" width="20.6640625" style="353" customWidth="1"/>
    <col min="8714" max="8714" width="11.33203125" style="353" customWidth="1"/>
    <col min="8715" max="8715" width="14.83203125" style="353" customWidth="1"/>
    <col min="8716" max="8716" width="12.83203125" style="353" customWidth="1"/>
    <col min="8717" max="8717" width="15.1640625" style="353" customWidth="1"/>
    <col min="8718" max="8719" width="9.33203125" style="353"/>
    <col min="8720" max="8720" width="9" style="353" customWidth="1"/>
    <col min="8721" max="8960" width="9.33203125" style="353"/>
    <col min="8961" max="8961" width="2.83203125" style="353" customWidth="1"/>
    <col min="8962" max="8962" width="52.5" style="353" customWidth="1"/>
    <col min="8963" max="8963" width="6.1640625" style="353" customWidth="1"/>
    <col min="8964" max="8964" width="5.5" style="353" customWidth="1"/>
    <col min="8965" max="8965" width="12.5" style="353" customWidth="1"/>
    <col min="8966" max="8966" width="13.33203125" style="353" customWidth="1"/>
    <col min="8967" max="8968" width="12.5" style="353" customWidth="1"/>
    <col min="8969" max="8969" width="20.6640625" style="353" customWidth="1"/>
    <col min="8970" max="8970" width="11.33203125" style="353" customWidth="1"/>
    <col min="8971" max="8971" width="14.83203125" style="353" customWidth="1"/>
    <col min="8972" max="8972" width="12.83203125" style="353" customWidth="1"/>
    <col min="8973" max="8973" width="15.1640625" style="353" customWidth="1"/>
    <col min="8974" max="8975" width="9.33203125" style="353"/>
    <col min="8976" max="8976" width="9" style="353" customWidth="1"/>
    <col min="8977" max="9216" width="9.33203125" style="353"/>
    <col min="9217" max="9217" width="2.83203125" style="353" customWidth="1"/>
    <col min="9218" max="9218" width="52.5" style="353" customWidth="1"/>
    <col min="9219" max="9219" width="6.1640625" style="353" customWidth="1"/>
    <col min="9220" max="9220" width="5.5" style="353" customWidth="1"/>
    <col min="9221" max="9221" width="12.5" style="353" customWidth="1"/>
    <col min="9222" max="9222" width="13.33203125" style="353" customWidth="1"/>
    <col min="9223" max="9224" width="12.5" style="353" customWidth="1"/>
    <col min="9225" max="9225" width="20.6640625" style="353" customWidth="1"/>
    <col min="9226" max="9226" width="11.33203125" style="353" customWidth="1"/>
    <col min="9227" max="9227" width="14.83203125" style="353" customWidth="1"/>
    <col min="9228" max="9228" width="12.83203125" style="353" customWidth="1"/>
    <col min="9229" max="9229" width="15.1640625" style="353" customWidth="1"/>
    <col min="9230" max="9231" width="9.33203125" style="353"/>
    <col min="9232" max="9232" width="9" style="353" customWidth="1"/>
    <col min="9233" max="9472" width="9.33203125" style="353"/>
    <col min="9473" max="9473" width="2.83203125" style="353" customWidth="1"/>
    <col min="9474" max="9474" width="52.5" style="353" customWidth="1"/>
    <col min="9475" max="9475" width="6.1640625" style="353" customWidth="1"/>
    <col min="9476" max="9476" width="5.5" style="353" customWidth="1"/>
    <col min="9477" max="9477" width="12.5" style="353" customWidth="1"/>
    <col min="9478" max="9478" width="13.33203125" style="353" customWidth="1"/>
    <col min="9479" max="9480" width="12.5" style="353" customWidth="1"/>
    <col min="9481" max="9481" width="20.6640625" style="353" customWidth="1"/>
    <col min="9482" max="9482" width="11.33203125" style="353" customWidth="1"/>
    <col min="9483" max="9483" width="14.83203125" style="353" customWidth="1"/>
    <col min="9484" max="9484" width="12.83203125" style="353" customWidth="1"/>
    <col min="9485" max="9485" width="15.1640625" style="353" customWidth="1"/>
    <col min="9486" max="9487" width="9.33203125" style="353"/>
    <col min="9488" max="9488" width="9" style="353" customWidth="1"/>
    <col min="9489" max="9728" width="9.33203125" style="353"/>
    <col min="9729" max="9729" width="2.83203125" style="353" customWidth="1"/>
    <col min="9730" max="9730" width="52.5" style="353" customWidth="1"/>
    <col min="9731" max="9731" width="6.1640625" style="353" customWidth="1"/>
    <col min="9732" max="9732" width="5.5" style="353" customWidth="1"/>
    <col min="9733" max="9733" width="12.5" style="353" customWidth="1"/>
    <col min="9734" max="9734" width="13.33203125" style="353" customWidth="1"/>
    <col min="9735" max="9736" width="12.5" style="353" customWidth="1"/>
    <col min="9737" max="9737" width="20.6640625" style="353" customWidth="1"/>
    <col min="9738" max="9738" width="11.33203125" style="353" customWidth="1"/>
    <col min="9739" max="9739" width="14.83203125" style="353" customWidth="1"/>
    <col min="9740" max="9740" width="12.83203125" style="353" customWidth="1"/>
    <col min="9741" max="9741" width="15.1640625" style="353" customWidth="1"/>
    <col min="9742" max="9743" width="9.33203125" style="353"/>
    <col min="9744" max="9744" width="9" style="353" customWidth="1"/>
    <col min="9745" max="9984" width="9.33203125" style="353"/>
    <col min="9985" max="9985" width="2.83203125" style="353" customWidth="1"/>
    <col min="9986" max="9986" width="52.5" style="353" customWidth="1"/>
    <col min="9987" max="9987" width="6.1640625" style="353" customWidth="1"/>
    <col min="9988" max="9988" width="5.5" style="353" customWidth="1"/>
    <col min="9989" max="9989" width="12.5" style="353" customWidth="1"/>
    <col min="9990" max="9990" width="13.33203125" style="353" customWidth="1"/>
    <col min="9991" max="9992" width="12.5" style="353" customWidth="1"/>
    <col min="9993" max="9993" width="20.6640625" style="353" customWidth="1"/>
    <col min="9994" max="9994" width="11.33203125" style="353" customWidth="1"/>
    <col min="9995" max="9995" width="14.83203125" style="353" customWidth="1"/>
    <col min="9996" max="9996" width="12.83203125" style="353" customWidth="1"/>
    <col min="9997" max="9997" width="15.1640625" style="353" customWidth="1"/>
    <col min="9998" max="9999" width="9.33203125" style="353"/>
    <col min="10000" max="10000" width="9" style="353" customWidth="1"/>
    <col min="10001" max="10240" width="9.33203125" style="353"/>
    <col min="10241" max="10241" width="2.83203125" style="353" customWidth="1"/>
    <col min="10242" max="10242" width="52.5" style="353" customWidth="1"/>
    <col min="10243" max="10243" width="6.1640625" style="353" customWidth="1"/>
    <col min="10244" max="10244" width="5.5" style="353" customWidth="1"/>
    <col min="10245" max="10245" width="12.5" style="353" customWidth="1"/>
    <col min="10246" max="10246" width="13.33203125" style="353" customWidth="1"/>
    <col min="10247" max="10248" width="12.5" style="353" customWidth="1"/>
    <col min="10249" max="10249" width="20.6640625" style="353" customWidth="1"/>
    <col min="10250" max="10250" width="11.33203125" style="353" customWidth="1"/>
    <col min="10251" max="10251" width="14.83203125" style="353" customWidth="1"/>
    <col min="10252" max="10252" width="12.83203125" style="353" customWidth="1"/>
    <col min="10253" max="10253" width="15.1640625" style="353" customWidth="1"/>
    <col min="10254" max="10255" width="9.33203125" style="353"/>
    <col min="10256" max="10256" width="9" style="353" customWidth="1"/>
    <col min="10257" max="10496" width="9.33203125" style="353"/>
    <col min="10497" max="10497" width="2.83203125" style="353" customWidth="1"/>
    <col min="10498" max="10498" width="52.5" style="353" customWidth="1"/>
    <col min="10499" max="10499" width="6.1640625" style="353" customWidth="1"/>
    <col min="10500" max="10500" width="5.5" style="353" customWidth="1"/>
    <col min="10501" max="10501" width="12.5" style="353" customWidth="1"/>
    <col min="10502" max="10502" width="13.33203125" style="353" customWidth="1"/>
    <col min="10503" max="10504" width="12.5" style="353" customWidth="1"/>
    <col min="10505" max="10505" width="20.6640625" style="353" customWidth="1"/>
    <col min="10506" max="10506" width="11.33203125" style="353" customWidth="1"/>
    <col min="10507" max="10507" width="14.83203125" style="353" customWidth="1"/>
    <col min="10508" max="10508" width="12.83203125" style="353" customWidth="1"/>
    <col min="10509" max="10509" width="15.1640625" style="353" customWidth="1"/>
    <col min="10510" max="10511" width="9.33203125" style="353"/>
    <col min="10512" max="10512" width="9" style="353" customWidth="1"/>
    <col min="10513" max="10752" width="9.33203125" style="353"/>
    <col min="10753" max="10753" width="2.83203125" style="353" customWidth="1"/>
    <col min="10754" max="10754" width="52.5" style="353" customWidth="1"/>
    <col min="10755" max="10755" width="6.1640625" style="353" customWidth="1"/>
    <col min="10756" max="10756" width="5.5" style="353" customWidth="1"/>
    <col min="10757" max="10757" width="12.5" style="353" customWidth="1"/>
    <col min="10758" max="10758" width="13.33203125" style="353" customWidth="1"/>
    <col min="10759" max="10760" width="12.5" style="353" customWidth="1"/>
    <col min="10761" max="10761" width="20.6640625" style="353" customWidth="1"/>
    <col min="10762" max="10762" width="11.33203125" style="353" customWidth="1"/>
    <col min="10763" max="10763" width="14.83203125" style="353" customWidth="1"/>
    <col min="10764" max="10764" width="12.83203125" style="353" customWidth="1"/>
    <col min="10765" max="10765" width="15.1640625" style="353" customWidth="1"/>
    <col min="10766" max="10767" width="9.33203125" style="353"/>
    <col min="10768" max="10768" width="9" style="353" customWidth="1"/>
    <col min="10769" max="11008" width="9.33203125" style="353"/>
    <col min="11009" max="11009" width="2.83203125" style="353" customWidth="1"/>
    <col min="11010" max="11010" width="52.5" style="353" customWidth="1"/>
    <col min="11011" max="11011" width="6.1640625" style="353" customWidth="1"/>
    <col min="11012" max="11012" width="5.5" style="353" customWidth="1"/>
    <col min="11013" max="11013" width="12.5" style="353" customWidth="1"/>
    <col min="11014" max="11014" width="13.33203125" style="353" customWidth="1"/>
    <col min="11015" max="11016" width="12.5" style="353" customWidth="1"/>
    <col min="11017" max="11017" width="20.6640625" style="353" customWidth="1"/>
    <col min="11018" max="11018" width="11.33203125" style="353" customWidth="1"/>
    <col min="11019" max="11019" width="14.83203125" style="353" customWidth="1"/>
    <col min="11020" max="11020" width="12.83203125" style="353" customWidth="1"/>
    <col min="11021" max="11021" width="15.1640625" style="353" customWidth="1"/>
    <col min="11022" max="11023" width="9.33203125" style="353"/>
    <col min="11024" max="11024" width="9" style="353" customWidth="1"/>
    <col min="11025" max="11264" width="9.33203125" style="353"/>
    <col min="11265" max="11265" width="2.83203125" style="353" customWidth="1"/>
    <col min="11266" max="11266" width="52.5" style="353" customWidth="1"/>
    <col min="11267" max="11267" width="6.1640625" style="353" customWidth="1"/>
    <col min="11268" max="11268" width="5.5" style="353" customWidth="1"/>
    <col min="11269" max="11269" width="12.5" style="353" customWidth="1"/>
    <col min="11270" max="11270" width="13.33203125" style="353" customWidth="1"/>
    <col min="11271" max="11272" width="12.5" style="353" customWidth="1"/>
    <col min="11273" max="11273" width="20.6640625" style="353" customWidth="1"/>
    <col min="11274" max="11274" width="11.33203125" style="353" customWidth="1"/>
    <col min="11275" max="11275" width="14.83203125" style="353" customWidth="1"/>
    <col min="11276" max="11276" width="12.83203125" style="353" customWidth="1"/>
    <col min="11277" max="11277" width="15.1640625" style="353" customWidth="1"/>
    <col min="11278" max="11279" width="9.33203125" style="353"/>
    <col min="11280" max="11280" width="9" style="353" customWidth="1"/>
    <col min="11281" max="11520" width="9.33203125" style="353"/>
    <col min="11521" max="11521" width="2.83203125" style="353" customWidth="1"/>
    <col min="11522" max="11522" width="52.5" style="353" customWidth="1"/>
    <col min="11523" max="11523" width="6.1640625" style="353" customWidth="1"/>
    <col min="11524" max="11524" width="5.5" style="353" customWidth="1"/>
    <col min="11525" max="11525" width="12.5" style="353" customWidth="1"/>
    <col min="11526" max="11526" width="13.33203125" style="353" customWidth="1"/>
    <col min="11527" max="11528" width="12.5" style="353" customWidth="1"/>
    <col min="11529" max="11529" width="20.6640625" style="353" customWidth="1"/>
    <col min="11530" max="11530" width="11.33203125" style="353" customWidth="1"/>
    <col min="11531" max="11531" width="14.83203125" style="353" customWidth="1"/>
    <col min="11532" max="11532" width="12.83203125" style="353" customWidth="1"/>
    <col min="11533" max="11533" width="15.1640625" style="353" customWidth="1"/>
    <col min="11534" max="11535" width="9.33203125" style="353"/>
    <col min="11536" max="11536" width="9" style="353" customWidth="1"/>
    <col min="11537" max="11776" width="9.33203125" style="353"/>
    <col min="11777" max="11777" width="2.83203125" style="353" customWidth="1"/>
    <col min="11778" max="11778" width="52.5" style="353" customWidth="1"/>
    <col min="11779" max="11779" width="6.1640625" style="353" customWidth="1"/>
    <col min="11780" max="11780" width="5.5" style="353" customWidth="1"/>
    <col min="11781" max="11781" width="12.5" style="353" customWidth="1"/>
    <col min="11782" max="11782" width="13.33203125" style="353" customWidth="1"/>
    <col min="11783" max="11784" width="12.5" style="353" customWidth="1"/>
    <col min="11785" max="11785" width="20.6640625" style="353" customWidth="1"/>
    <col min="11786" max="11786" width="11.33203125" style="353" customWidth="1"/>
    <col min="11787" max="11787" width="14.83203125" style="353" customWidth="1"/>
    <col min="11788" max="11788" width="12.83203125" style="353" customWidth="1"/>
    <col min="11789" max="11789" width="15.1640625" style="353" customWidth="1"/>
    <col min="11790" max="11791" width="9.33203125" style="353"/>
    <col min="11792" max="11792" width="9" style="353" customWidth="1"/>
    <col min="11793" max="12032" width="9.33203125" style="353"/>
    <col min="12033" max="12033" width="2.83203125" style="353" customWidth="1"/>
    <col min="12034" max="12034" width="52.5" style="353" customWidth="1"/>
    <col min="12035" max="12035" width="6.1640625" style="353" customWidth="1"/>
    <col min="12036" max="12036" width="5.5" style="353" customWidth="1"/>
    <col min="12037" max="12037" width="12.5" style="353" customWidth="1"/>
    <col min="12038" max="12038" width="13.33203125" style="353" customWidth="1"/>
    <col min="12039" max="12040" width="12.5" style="353" customWidth="1"/>
    <col min="12041" max="12041" width="20.6640625" style="353" customWidth="1"/>
    <col min="12042" max="12042" width="11.33203125" style="353" customWidth="1"/>
    <col min="12043" max="12043" width="14.83203125" style="353" customWidth="1"/>
    <col min="12044" max="12044" width="12.83203125" style="353" customWidth="1"/>
    <col min="12045" max="12045" width="15.1640625" style="353" customWidth="1"/>
    <col min="12046" max="12047" width="9.33203125" style="353"/>
    <col min="12048" max="12048" width="9" style="353" customWidth="1"/>
    <col min="12049" max="12288" width="9.33203125" style="353"/>
    <col min="12289" max="12289" width="2.83203125" style="353" customWidth="1"/>
    <col min="12290" max="12290" width="52.5" style="353" customWidth="1"/>
    <col min="12291" max="12291" width="6.1640625" style="353" customWidth="1"/>
    <col min="12292" max="12292" width="5.5" style="353" customWidth="1"/>
    <col min="12293" max="12293" width="12.5" style="353" customWidth="1"/>
    <col min="12294" max="12294" width="13.33203125" style="353" customWidth="1"/>
    <col min="12295" max="12296" width="12.5" style="353" customWidth="1"/>
    <col min="12297" max="12297" width="20.6640625" style="353" customWidth="1"/>
    <col min="12298" max="12298" width="11.33203125" style="353" customWidth="1"/>
    <col min="12299" max="12299" width="14.83203125" style="353" customWidth="1"/>
    <col min="12300" max="12300" width="12.83203125" style="353" customWidth="1"/>
    <col min="12301" max="12301" width="15.1640625" style="353" customWidth="1"/>
    <col min="12302" max="12303" width="9.33203125" style="353"/>
    <col min="12304" max="12304" width="9" style="353" customWidth="1"/>
    <col min="12305" max="12544" width="9.33203125" style="353"/>
    <col min="12545" max="12545" width="2.83203125" style="353" customWidth="1"/>
    <col min="12546" max="12546" width="52.5" style="353" customWidth="1"/>
    <col min="12547" max="12547" width="6.1640625" style="353" customWidth="1"/>
    <col min="12548" max="12548" width="5.5" style="353" customWidth="1"/>
    <col min="12549" max="12549" width="12.5" style="353" customWidth="1"/>
    <col min="12550" max="12550" width="13.33203125" style="353" customWidth="1"/>
    <col min="12551" max="12552" width="12.5" style="353" customWidth="1"/>
    <col min="12553" max="12553" width="20.6640625" style="353" customWidth="1"/>
    <col min="12554" max="12554" width="11.33203125" style="353" customWidth="1"/>
    <col min="12555" max="12555" width="14.83203125" style="353" customWidth="1"/>
    <col min="12556" max="12556" width="12.83203125" style="353" customWidth="1"/>
    <col min="12557" max="12557" width="15.1640625" style="353" customWidth="1"/>
    <col min="12558" max="12559" width="9.33203125" style="353"/>
    <col min="12560" max="12560" width="9" style="353" customWidth="1"/>
    <col min="12561" max="12800" width="9.33203125" style="353"/>
    <col min="12801" max="12801" width="2.83203125" style="353" customWidth="1"/>
    <col min="12802" max="12802" width="52.5" style="353" customWidth="1"/>
    <col min="12803" max="12803" width="6.1640625" style="353" customWidth="1"/>
    <col min="12804" max="12804" width="5.5" style="353" customWidth="1"/>
    <col min="12805" max="12805" width="12.5" style="353" customWidth="1"/>
    <col min="12806" max="12806" width="13.33203125" style="353" customWidth="1"/>
    <col min="12807" max="12808" width="12.5" style="353" customWidth="1"/>
    <col min="12809" max="12809" width="20.6640625" style="353" customWidth="1"/>
    <col min="12810" max="12810" width="11.33203125" style="353" customWidth="1"/>
    <col min="12811" max="12811" width="14.83203125" style="353" customWidth="1"/>
    <col min="12812" max="12812" width="12.83203125" style="353" customWidth="1"/>
    <col min="12813" max="12813" width="15.1640625" style="353" customWidth="1"/>
    <col min="12814" max="12815" width="9.33203125" style="353"/>
    <col min="12816" max="12816" width="9" style="353" customWidth="1"/>
    <col min="12817" max="13056" width="9.33203125" style="353"/>
    <col min="13057" max="13057" width="2.83203125" style="353" customWidth="1"/>
    <col min="13058" max="13058" width="52.5" style="353" customWidth="1"/>
    <col min="13059" max="13059" width="6.1640625" style="353" customWidth="1"/>
    <col min="13060" max="13060" width="5.5" style="353" customWidth="1"/>
    <col min="13061" max="13061" width="12.5" style="353" customWidth="1"/>
    <col min="13062" max="13062" width="13.33203125" style="353" customWidth="1"/>
    <col min="13063" max="13064" width="12.5" style="353" customWidth="1"/>
    <col min="13065" max="13065" width="20.6640625" style="353" customWidth="1"/>
    <col min="13066" max="13066" width="11.33203125" style="353" customWidth="1"/>
    <col min="13067" max="13067" width="14.83203125" style="353" customWidth="1"/>
    <col min="13068" max="13068" width="12.83203125" style="353" customWidth="1"/>
    <col min="13069" max="13069" width="15.1640625" style="353" customWidth="1"/>
    <col min="13070" max="13071" width="9.33203125" style="353"/>
    <col min="13072" max="13072" width="9" style="353" customWidth="1"/>
    <col min="13073" max="13312" width="9.33203125" style="353"/>
    <col min="13313" max="13313" width="2.83203125" style="353" customWidth="1"/>
    <col min="13314" max="13314" width="52.5" style="353" customWidth="1"/>
    <col min="13315" max="13315" width="6.1640625" style="353" customWidth="1"/>
    <col min="13316" max="13316" width="5.5" style="353" customWidth="1"/>
    <col min="13317" max="13317" width="12.5" style="353" customWidth="1"/>
    <col min="13318" max="13318" width="13.33203125" style="353" customWidth="1"/>
    <col min="13319" max="13320" width="12.5" style="353" customWidth="1"/>
    <col min="13321" max="13321" width="20.6640625" style="353" customWidth="1"/>
    <col min="13322" max="13322" width="11.33203125" style="353" customWidth="1"/>
    <col min="13323" max="13323" width="14.83203125" style="353" customWidth="1"/>
    <col min="13324" max="13324" width="12.83203125" style="353" customWidth="1"/>
    <col min="13325" max="13325" width="15.1640625" style="353" customWidth="1"/>
    <col min="13326" max="13327" width="9.33203125" style="353"/>
    <col min="13328" max="13328" width="9" style="353" customWidth="1"/>
    <col min="13329" max="13568" width="9.33203125" style="353"/>
    <col min="13569" max="13569" width="2.83203125" style="353" customWidth="1"/>
    <col min="13570" max="13570" width="52.5" style="353" customWidth="1"/>
    <col min="13571" max="13571" width="6.1640625" style="353" customWidth="1"/>
    <col min="13572" max="13572" width="5.5" style="353" customWidth="1"/>
    <col min="13573" max="13573" width="12.5" style="353" customWidth="1"/>
    <col min="13574" max="13574" width="13.33203125" style="353" customWidth="1"/>
    <col min="13575" max="13576" width="12.5" style="353" customWidth="1"/>
    <col min="13577" max="13577" width="20.6640625" style="353" customWidth="1"/>
    <col min="13578" max="13578" width="11.33203125" style="353" customWidth="1"/>
    <col min="13579" max="13579" width="14.83203125" style="353" customWidth="1"/>
    <col min="13580" max="13580" width="12.83203125" style="353" customWidth="1"/>
    <col min="13581" max="13581" width="15.1640625" style="353" customWidth="1"/>
    <col min="13582" max="13583" width="9.33203125" style="353"/>
    <col min="13584" max="13584" width="9" style="353" customWidth="1"/>
    <col min="13585" max="13824" width="9.33203125" style="353"/>
    <col min="13825" max="13825" width="2.83203125" style="353" customWidth="1"/>
    <col min="13826" max="13826" width="52.5" style="353" customWidth="1"/>
    <col min="13827" max="13827" width="6.1640625" style="353" customWidth="1"/>
    <col min="13828" max="13828" width="5.5" style="353" customWidth="1"/>
    <col min="13829" max="13829" width="12.5" style="353" customWidth="1"/>
    <col min="13830" max="13830" width="13.33203125" style="353" customWidth="1"/>
    <col min="13831" max="13832" width="12.5" style="353" customWidth="1"/>
    <col min="13833" max="13833" width="20.6640625" style="353" customWidth="1"/>
    <col min="13834" max="13834" width="11.33203125" style="353" customWidth="1"/>
    <col min="13835" max="13835" width="14.83203125" style="353" customWidth="1"/>
    <col min="13836" max="13836" width="12.83203125" style="353" customWidth="1"/>
    <col min="13837" max="13837" width="15.1640625" style="353" customWidth="1"/>
    <col min="13838" max="13839" width="9.33203125" style="353"/>
    <col min="13840" max="13840" width="9" style="353" customWidth="1"/>
    <col min="13841" max="14080" width="9.33203125" style="353"/>
    <col min="14081" max="14081" width="2.83203125" style="353" customWidth="1"/>
    <col min="14082" max="14082" width="52.5" style="353" customWidth="1"/>
    <col min="14083" max="14083" width="6.1640625" style="353" customWidth="1"/>
    <col min="14084" max="14084" width="5.5" style="353" customWidth="1"/>
    <col min="14085" max="14085" width="12.5" style="353" customWidth="1"/>
    <col min="14086" max="14086" width="13.33203125" style="353" customWidth="1"/>
    <col min="14087" max="14088" width="12.5" style="353" customWidth="1"/>
    <col min="14089" max="14089" width="20.6640625" style="353" customWidth="1"/>
    <col min="14090" max="14090" width="11.33203125" style="353" customWidth="1"/>
    <col min="14091" max="14091" width="14.83203125" style="353" customWidth="1"/>
    <col min="14092" max="14092" width="12.83203125" style="353" customWidth="1"/>
    <col min="14093" max="14093" width="15.1640625" style="353" customWidth="1"/>
    <col min="14094" max="14095" width="9.33203125" style="353"/>
    <col min="14096" max="14096" width="9" style="353" customWidth="1"/>
    <col min="14097" max="14336" width="9.33203125" style="353"/>
    <col min="14337" max="14337" width="2.83203125" style="353" customWidth="1"/>
    <col min="14338" max="14338" width="52.5" style="353" customWidth="1"/>
    <col min="14339" max="14339" width="6.1640625" style="353" customWidth="1"/>
    <col min="14340" max="14340" width="5.5" style="353" customWidth="1"/>
    <col min="14341" max="14341" width="12.5" style="353" customWidth="1"/>
    <col min="14342" max="14342" width="13.33203125" style="353" customWidth="1"/>
    <col min="14343" max="14344" width="12.5" style="353" customWidth="1"/>
    <col min="14345" max="14345" width="20.6640625" style="353" customWidth="1"/>
    <col min="14346" max="14346" width="11.33203125" style="353" customWidth="1"/>
    <col min="14347" max="14347" width="14.83203125" style="353" customWidth="1"/>
    <col min="14348" max="14348" width="12.83203125" style="353" customWidth="1"/>
    <col min="14349" max="14349" width="15.1640625" style="353" customWidth="1"/>
    <col min="14350" max="14351" width="9.33203125" style="353"/>
    <col min="14352" max="14352" width="9" style="353" customWidth="1"/>
    <col min="14353" max="14592" width="9.33203125" style="353"/>
    <col min="14593" max="14593" width="2.83203125" style="353" customWidth="1"/>
    <col min="14594" max="14594" width="52.5" style="353" customWidth="1"/>
    <col min="14595" max="14595" width="6.1640625" style="353" customWidth="1"/>
    <col min="14596" max="14596" width="5.5" style="353" customWidth="1"/>
    <col min="14597" max="14597" width="12.5" style="353" customWidth="1"/>
    <col min="14598" max="14598" width="13.33203125" style="353" customWidth="1"/>
    <col min="14599" max="14600" width="12.5" style="353" customWidth="1"/>
    <col min="14601" max="14601" width="20.6640625" style="353" customWidth="1"/>
    <col min="14602" max="14602" width="11.33203125" style="353" customWidth="1"/>
    <col min="14603" max="14603" width="14.83203125" style="353" customWidth="1"/>
    <col min="14604" max="14604" width="12.83203125" style="353" customWidth="1"/>
    <col min="14605" max="14605" width="15.1640625" style="353" customWidth="1"/>
    <col min="14606" max="14607" width="9.33203125" style="353"/>
    <col min="14608" max="14608" width="9" style="353" customWidth="1"/>
    <col min="14609" max="14848" width="9.33203125" style="353"/>
    <col min="14849" max="14849" width="2.83203125" style="353" customWidth="1"/>
    <col min="14850" max="14850" width="52.5" style="353" customWidth="1"/>
    <col min="14851" max="14851" width="6.1640625" style="353" customWidth="1"/>
    <col min="14852" max="14852" width="5.5" style="353" customWidth="1"/>
    <col min="14853" max="14853" width="12.5" style="353" customWidth="1"/>
    <col min="14854" max="14854" width="13.33203125" style="353" customWidth="1"/>
    <col min="14855" max="14856" width="12.5" style="353" customWidth="1"/>
    <col min="14857" max="14857" width="20.6640625" style="353" customWidth="1"/>
    <col min="14858" max="14858" width="11.33203125" style="353" customWidth="1"/>
    <col min="14859" max="14859" width="14.83203125" style="353" customWidth="1"/>
    <col min="14860" max="14860" width="12.83203125" style="353" customWidth="1"/>
    <col min="14861" max="14861" width="15.1640625" style="353" customWidth="1"/>
    <col min="14862" max="14863" width="9.33203125" style="353"/>
    <col min="14864" max="14864" width="9" style="353" customWidth="1"/>
    <col min="14865" max="15104" width="9.33203125" style="353"/>
    <col min="15105" max="15105" width="2.83203125" style="353" customWidth="1"/>
    <col min="15106" max="15106" width="52.5" style="353" customWidth="1"/>
    <col min="15107" max="15107" width="6.1640625" style="353" customWidth="1"/>
    <col min="15108" max="15108" width="5.5" style="353" customWidth="1"/>
    <col min="15109" max="15109" width="12.5" style="353" customWidth="1"/>
    <col min="15110" max="15110" width="13.33203125" style="353" customWidth="1"/>
    <col min="15111" max="15112" width="12.5" style="353" customWidth="1"/>
    <col min="15113" max="15113" width="20.6640625" style="353" customWidth="1"/>
    <col min="15114" max="15114" width="11.33203125" style="353" customWidth="1"/>
    <col min="15115" max="15115" width="14.83203125" style="353" customWidth="1"/>
    <col min="15116" max="15116" width="12.83203125" style="353" customWidth="1"/>
    <col min="15117" max="15117" width="15.1640625" style="353" customWidth="1"/>
    <col min="15118" max="15119" width="9.33203125" style="353"/>
    <col min="15120" max="15120" width="9" style="353" customWidth="1"/>
    <col min="15121" max="15360" width="9.33203125" style="353"/>
    <col min="15361" max="15361" width="2.83203125" style="353" customWidth="1"/>
    <col min="15362" max="15362" width="52.5" style="353" customWidth="1"/>
    <col min="15363" max="15363" width="6.1640625" style="353" customWidth="1"/>
    <col min="15364" max="15364" width="5.5" style="353" customWidth="1"/>
    <col min="15365" max="15365" width="12.5" style="353" customWidth="1"/>
    <col min="15366" max="15366" width="13.33203125" style="353" customWidth="1"/>
    <col min="15367" max="15368" width="12.5" style="353" customWidth="1"/>
    <col min="15369" max="15369" width="20.6640625" style="353" customWidth="1"/>
    <col min="15370" max="15370" width="11.33203125" style="353" customWidth="1"/>
    <col min="15371" max="15371" width="14.83203125" style="353" customWidth="1"/>
    <col min="15372" max="15372" width="12.83203125" style="353" customWidth="1"/>
    <col min="15373" max="15373" width="15.1640625" style="353" customWidth="1"/>
    <col min="15374" max="15375" width="9.33203125" style="353"/>
    <col min="15376" max="15376" width="9" style="353" customWidth="1"/>
    <col min="15377" max="15616" width="9.33203125" style="353"/>
    <col min="15617" max="15617" width="2.83203125" style="353" customWidth="1"/>
    <col min="15618" max="15618" width="52.5" style="353" customWidth="1"/>
    <col min="15619" max="15619" width="6.1640625" style="353" customWidth="1"/>
    <col min="15620" max="15620" width="5.5" style="353" customWidth="1"/>
    <col min="15621" max="15621" width="12.5" style="353" customWidth="1"/>
    <col min="15622" max="15622" width="13.33203125" style="353" customWidth="1"/>
    <col min="15623" max="15624" width="12.5" style="353" customWidth="1"/>
    <col min="15625" max="15625" width="20.6640625" style="353" customWidth="1"/>
    <col min="15626" max="15626" width="11.33203125" style="353" customWidth="1"/>
    <col min="15627" max="15627" width="14.83203125" style="353" customWidth="1"/>
    <col min="15628" max="15628" width="12.83203125" style="353" customWidth="1"/>
    <col min="15629" max="15629" width="15.1640625" style="353" customWidth="1"/>
    <col min="15630" max="15631" width="9.33203125" style="353"/>
    <col min="15632" max="15632" width="9" style="353" customWidth="1"/>
    <col min="15633" max="15872" width="9.33203125" style="353"/>
    <col min="15873" max="15873" width="2.83203125" style="353" customWidth="1"/>
    <col min="15874" max="15874" width="52.5" style="353" customWidth="1"/>
    <col min="15875" max="15875" width="6.1640625" style="353" customWidth="1"/>
    <col min="15876" max="15876" width="5.5" style="353" customWidth="1"/>
    <col min="15877" max="15877" width="12.5" style="353" customWidth="1"/>
    <col min="15878" max="15878" width="13.33203125" style="353" customWidth="1"/>
    <col min="15879" max="15880" width="12.5" style="353" customWidth="1"/>
    <col min="15881" max="15881" width="20.6640625" style="353" customWidth="1"/>
    <col min="15882" max="15882" width="11.33203125" style="353" customWidth="1"/>
    <col min="15883" max="15883" width="14.83203125" style="353" customWidth="1"/>
    <col min="15884" max="15884" width="12.83203125" style="353" customWidth="1"/>
    <col min="15885" max="15885" width="15.1640625" style="353" customWidth="1"/>
    <col min="15886" max="15887" width="9.33203125" style="353"/>
    <col min="15888" max="15888" width="9" style="353" customWidth="1"/>
    <col min="15889" max="16128" width="9.33203125" style="353"/>
    <col min="16129" max="16129" width="2.83203125" style="353" customWidth="1"/>
    <col min="16130" max="16130" width="52.5" style="353" customWidth="1"/>
    <col min="16131" max="16131" width="6.1640625" style="353" customWidth="1"/>
    <col min="16132" max="16132" width="5.5" style="353" customWidth="1"/>
    <col min="16133" max="16133" width="12.5" style="353" customWidth="1"/>
    <col min="16134" max="16134" width="13.33203125" style="353" customWidth="1"/>
    <col min="16135" max="16136" width="12.5" style="353" customWidth="1"/>
    <col min="16137" max="16137" width="20.6640625" style="353" customWidth="1"/>
    <col min="16138" max="16138" width="11.33203125" style="353" customWidth="1"/>
    <col min="16139" max="16139" width="14.83203125" style="353" customWidth="1"/>
    <col min="16140" max="16140" width="12.83203125" style="353" customWidth="1"/>
    <col min="16141" max="16141" width="15.1640625" style="353" customWidth="1"/>
    <col min="16142" max="16143" width="9.33203125" style="353"/>
    <col min="16144" max="16144" width="9" style="353" customWidth="1"/>
    <col min="16145" max="16384" width="9.33203125" style="353"/>
  </cols>
  <sheetData>
    <row r="1" spans="1:9" ht="15.75">
      <c r="A1" s="342" t="s">
        <v>1156</v>
      </c>
      <c r="B1" s="343"/>
      <c r="C1" s="343"/>
      <c r="D1" s="343"/>
      <c r="E1" s="343"/>
      <c r="F1" s="343"/>
      <c r="G1" s="343"/>
      <c r="H1" s="343"/>
      <c r="I1" s="344"/>
    </row>
    <row r="2" spans="1:9" ht="15.75">
      <c r="A2" s="346" t="s">
        <v>1157</v>
      </c>
      <c r="B2" s="347"/>
      <c r="C2" s="347"/>
      <c r="D2" s="347"/>
      <c r="E2" s="347"/>
      <c r="F2" s="347"/>
      <c r="G2" s="347"/>
      <c r="H2" s="347"/>
      <c r="I2" s="348"/>
    </row>
    <row r="3" spans="1:9" ht="15">
      <c r="A3" s="349" t="s">
        <v>1158</v>
      </c>
      <c r="B3" s="350"/>
      <c r="C3" s="350"/>
      <c r="D3" s="350"/>
      <c r="E3" s="350"/>
      <c r="F3" s="350"/>
      <c r="G3" s="350"/>
      <c r="H3" s="350"/>
      <c r="I3" s="351"/>
    </row>
    <row r="4" spans="1:9" ht="15">
      <c r="A4" s="349" t="s">
        <v>1295</v>
      </c>
      <c r="B4" s="350"/>
      <c r="C4" s="350"/>
      <c r="D4" s="350"/>
      <c r="E4" s="350"/>
      <c r="F4" s="350"/>
      <c r="G4" s="350"/>
      <c r="H4" s="350"/>
      <c r="I4" s="351"/>
    </row>
    <row r="5" spans="1:9">
      <c r="A5" s="352"/>
      <c r="C5" s="353"/>
      <c r="D5" s="354"/>
      <c r="E5" s="353"/>
      <c r="F5" s="353"/>
      <c r="G5" s="353"/>
      <c r="H5" s="353"/>
      <c r="I5" s="355" t="s">
        <v>1160</v>
      </c>
    </row>
    <row r="6" spans="1:9">
      <c r="A6" s="356"/>
      <c r="B6" s="353" t="s">
        <v>1161</v>
      </c>
      <c r="C6" s="353" t="s">
        <v>1162</v>
      </c>
      <c r="D6" s="353"/>
      <c r="E6" s="353"/>
      <c r="F6" s="357"/>
      <c r="G6" s="358"/>
      <c r="H6" s="358"/>
      <c r="I6" s="359"/>
    </row>
    <row r="7" spans="1:9">
      <c r="A7" s="356"/>
      <c r="B7" s="353" t="s">
        <v>1163</v>
      </c>
      <c r="C7" s="353" t="s">
        <v>1164</v>
      </c>
      <c r="D7" s="353"/>
      <c r="E7" s="353"/>
      <c r="F7" s="357"/>
      <c r="G7" s="353"/>
      <c r="H7" s="353"/>
      <c r="I7" s="359"/>
    </row>
    <row r="8" spans="1:9">
      <c r="A8" s="356"/>
      <c r="B8" s="353" t="s">
        <v>1165</v>
      </c>
      <c r="C8" s="353" t="s">
        <v>1166</v>
      </c>
      <c r="D8" s="353"/>
      <c r="E8" s="353"/>
      <c r="F8" s="357"/>
      <c r="G8" s="353"/>
      <c r="H8" s="353"/>
      <c r="I8" s="359"/>
    </row>
    <row r="9" spans="1:9">
      <c r="A9" s="356"/>
      <c r="C9" s="360" t="s">
        <v>1167</v>
      </c>
      <c r="D9" s="353"/>
      <c r="E9" s="353"/>
      <c r="F9" s="357"/>
      <c r="G9" s="361" t="s">
        <v>1168</v>
      </c>
      <c r="H9" s="353"/>
      <c r="I9" s="359"/>
    </row>
    <row r="10" spans="1:9">
      <c r="A10" s="356"/>
      <c r="B10" s="357" t="s">
        <v>1169</v>
      </c>
      <c r="C10" s="362">
        <v>43865</v>
      </c>
      <c r="D10" s="362"/>
      <c r="E10" s="362"/>
      <c r="F10" s="357"/>
      <c r="G10" s="353"/>
      <c r="H10" s="353"/>
      <c r="I10" s="359"/>
    </row>
    <row r="11" spans="1:9">
      <c r="A11" s="356"/>
      <c r="B11" s="357" t="s">
        <v>1170</v>
      </c>
      <c r="C11" s="353" t="s">
        <v>1171</v>
      </c>
      <c r="D11" s="353"/>
      <c r="E11" s="353"/>
      <c r="F11" s="357"/>
      <c r="G11" s="353"/>
      <c r="H11" s="353"/>
      <c r="I11" s="359"/>
    </row>
    <row r="12" spans="1:9">
      <c r="A12" s="352"/>
      <c r="B12" s="363"/>
      <c r="C12" s="363"/>
      <c r="D12" s="363"/>
      <c r="E12" s="363"/>
      <c r="F12" s="363"/>
      <c r="G12" s="363"/>
      <c r="H12" s="363"/>
      <c r="I12" s="364"/>
    </row>
    <row r="13" spans="1:9" ht="12.75" customHeight="1">
      <c r="A13" s="352"/>
      <c r="B13" s="365" t="s">
        <v>1172</v>
      </c>
      <c r="C13" s="365"/>
      <c r="D13" s="365"/>
      <c r="E13" s="365"/>
      <c r="F13" s="365"/>
      <c r="G13" s="365"/>
      <c r="H13" s="365"/>
      <c r="I13" s="366"/>
    </row>
    <row r="14" spans="1:9" ht="12.75" customHeight="1">
      <c r="A14" s="352"/>
      <c r="B14" s="365" t="s">
        <v>1173</v>
      </c>
      <c r="C14" s="365"/>
      <c r="D14" s="365"/>
      <c r="E14" s="365"/>
      <c r="F14" s="365"/>
      <c r="G14" s="365"/>
      <c r="H14" s="365"/>
      <c r="I14" s="366"/>
    </row>
    <row r="15" spans="1:9" ht="13.5" thickBot="1">
      <c r="A15" s="367"/>
      <c r="B15" s="368" t="s">
        <v>1174</v>
      </c>
      <c r="C15" s="368"/>
      <c r="D15" s="368"/>
      <c r="E15" s="368"/>
      <c r="F15" s="368"/>
      <c r="G15" s="368"/>
      <c r="H15" s="368"/>
      <c r="I15" s="369"/>
    </row>
    <row r="16" spans="1:9" ht="13.5" thickBot="1">
      <c r="A16" s="370"/>
      <c r="B16" s="371"/>
      <c r="C16" s="371"/>
      <c r="D16" s="371"/>
      <c r="E16" s="371"/>
      <c r="F16" s="371"/>
      <c r="G16" s="371"/>
      <c r="H16" s="371"/>
      <c r="I16" s="371"/>
    </row>
    <row r="17" spans="1:16" ht="13.5" thickBot="1">
      <c r="A17" s="372" t="s">
        <v>1296</v>
      </c>
      <c r="B17" s="373"/>
      <c r="C17" s="374"/>
      <c r="D17" s="375"/>
      <c r="E17" s="376"/>
      <c r="F17" s="376"/>
      <c r="G17" s="376"/>
      <c r="H17" s="376"/>
      <c r="I17" s="376"/>
    </row>
    <row r="18" spans="1:16" s="434" customFormat="1" ht="12">
      <c r="A18" s="382"/>
      <c r="B18" s="459"/>
      <c r="C18" s="466"/>
      <c r="D18" s="467"/>
      <c r="E18" s="468"/>
      <c r="F18" s="468"/>
      <c r="G18" s="468"/>
      <c r="H18" s="468"/>
      <c r="I18" s="468"/>
      <c r="J18" s="345"/>
      <c r="K18" s="414"/>
      <c r="M18" s="379"/>
      <c r="P18" s="379"/>
    </row>
    <row r="19" spans="1:16" s="434" customFormat="1" ht="12">
      <c r="A19" s="415"/>
      <c r="B19" s="416" t="s">
        <v>1297</v>
      </c>
      <c r="C19" s="417"/>
      <c r="D19" s="418"/>
      <c r="E19" s="419"/>
      <c r="F19" s="419"/>
      <c r="G19" s="419"/>
      <c r="H19" s="419"/>
      <c r="I19" s="420"/>
      <c r="J19" s="345"/>
      <c r="K19" s="414"/>
      <c r="M19" s="379"/>
      <c r="P19" s="379"/>
    </row>
    <row r="20" spans="1:16" s="434" customFormat="1" ht="12">
      <c r="A20" s="425"/>
      <c r="B20" s="426" t="s">
        <v>1211</v>
      </c>
      <c r="C20" s="427" t="s">
        <v>1212</v>
      </c>
      <c r="D20" s="428" t="s">
        <v>133</v>
      </c>
      <c r="E20" s="429" t="s">
        <v>1213</v>
      </c>
      <c r="F20" s="430" t="s">
        <v>1214</v>
      </c>
      <c r="G20" s="429" t="s">
        <v>1215</v>
      </c>
      <c r="H20" s="430" t="s">
        <v>1216</v>
      </c>
      <c r="I20" s="431" t="s">
        <v>1217</v>
      </c>
      <c r="J20" s="345"/>
      <c r="K20" s="414"/>
      <c r="M20" s="379"/>
      <c r="P20" s="379"/>
    </row>
    <row r="21" spans="1:16" s="434" customFormat="1" ht="12">
      <c r="A21" s="382"/>
      <c r="B21" s="459"/>
      <c r="C21" s="466"/>
      <c r="D21" s="467"/>
      <c r="E21" s="468"/>
      <c r="F21" s="468"/>
      <c r="G21" s="468"/>
      <c r="H21" s="468"/>
      <c r="I21" s="468"/>
      <c r="J21" s="345"/>
      <c r="K21" s="414"/>
      <c r="M21" s="379"/>
      <c r="P21" s="379"/>
    </row>
    <row r="22" spans="1:16" s="434" customFormat="1" ht="11.25" customHeight="1">
      <c r="A22" s="384"/>
      <c r="B22" s="469" t="s">
        <v>1298</v>
      </c>
      <c r="C22" s="384"/>
      <c r="D22" s="385"/>
      <c r="E22" s="470"/>
      <c r="F22" s="470"/>
      <c r="G22" s="470"/>
      <c r="H22" s="470"/>
      <c r="I22" s="470"/>
      <c r="J22" s="345"/>
      <c r="K22" s="471"/>
      <c r="M22" s="379"/>
      <c r="P22" s="379"/>
    </row>
    <row r="23" spans="1:16" s="434" customFormat="1" ht="11.25" customHeight="1">
      <c r="A23" s="440"/>
      <c r="B23" s="421" t="s">
        <v>1299</v>
      </c>
      <c r="C23" s="379"/>
      <c r="D23" s="380"/>
      <c r="E23" s="381"/>
      <c r="F23" s="381"/>
      <c r="G23" s="381"/>
      <c r="H23" s="381"/>
      <c r="I23" s="381"/>
      <c r="J23" s="432"/>
      <c r="K23" s="433"/>
      <c r="L23" s="433"/>
      <c r="M23" s="433"/>
      <c r="P23" s="379"/>
    </row>
    <row r="24" spans="1:16" s="434" customFormat="1" ht="11.25" customHeight="1">
      <c r="A24" s="440"/>
      <c r="B24" s="392"/>
      <c r="C24" s="379"/>
      <c r="D24" s="380"/>
      <c r="E24" s="394"/>
      <c r="F24" s="394"/>
      <c r="G24" s="394"/>
      <c r="H24" s="394"/>
      <c r="I24" s="394"/>
      <c r="J24" s="432"/>
      <c r="K24" s="433"/>
      <c r="L24" s="433"/>
      <c r="M24" s="433"/>
      <c r="P24" s="379"/>
    </row>
    <row r="25" spans="1:16" s="434" customFormat="1" ht="11.25" customHeight="1">
      <c r="A25" s="440"/>
      <c r="B25" s="421" t="s">
        <v>1300</v>
      </c>
      <c r="C25" s="379"/>
      <c r="D25" s="380"/>
      <c r="E25" s="394"/>
      <c r="F25" s="394"/>
      <c r="G25" s="394"/>
      <c r="H25" s="394"/>
      <c r="I25" s="394"/>
      <c r="J25" s="432"/>
      <c r="K25" s="433"/>
      <c r="L25" s="433"/>
      <c r="M25" s="433"/>
      <c r="P25" s="379"/>
    </row>
    <row r="26" spans="1:16" s="434" customFormat="1" ht="11.25" customHeight="1">
      <c r="A26" s="440"/>
      <c r="B26" s="392" t="s">
        <v>1301</v>
      </c>
      <c r="C26" s="379">
        <v>1</v>
      </c>
      <c r="D26" s="380" t="s">
        <v>1181</v>
      </c>
      <c r="E26" s="472"/>
      <c r="F26" s="394">
        <f>C26*E26</f>
        <v>0</v>
      </c>
      <c r="G26" s="394"/>
      <c r="H26" s="394"/>
      <c r="I26" s="394">
        <f>F26+H26</f>
        <v>0</v>
      </c>
      <c r="J26" s="432"/>
      <c r="K26" s="433"/>
      <c r="L26" s="433"/>
      <c r="M26" s="433"/>
      <c r="P26" s="379"/>
    </row>
    <row r="27" spans="1:16" s="434" customFormat="1" ht="11.25" customHeight="1">
      <c r="A27" s="440"/>
      <c r="B27" s="392"/>
      <c r="C27" s="379"/>
      <c r="D27" s="380"/>
      <c r="E27" s="394"/>
      <c r="F27" s="394"/>
      <c r="G27" s="394"/>
      <c r="H27" s="394"/>
      <c r="I27" s="394"/>
      <c r="J27" s="432"/>
      <c r="K27" s="433"/>
      <c r="L27" s="433"/>
      <c r="M27" s="433"/>
      <c r="P27" s="379"/>
    </row>
    <row r="28" spans="1:16" s="434" customFormat="1" ht="11.25" customHeight="1">
      <c r="A28" s="440"/>
      <c r="B28" s="392" t="s">
        <v>1302</v>
      </c>
      <c r="C28" s="379">
        <v>1</v>
      </c>
      <c r="D28" s="380" t="s">
        <v>1208</v>
      </c>
      <c r="E28" s="394"/>
      <c r="F28" s="394"/>
      <c r="G28" s="472"/>
      <c r="H28" s="394">
        <f>C28*G28</f>
        <v>0</v>
      </c>
      <c r="I28" s="394">
        <f>F28+H28</f>
        <v>0</v>
      </c>
      <c r="J28" s="432"/>
      <c r="K28" s="433"/>
      <c r="L28" s="433"/>
      <c r="M28" s="433"/>
      <c r="P28" s="379"/>
    </row>
    <row r="29" spans="1:16" s="434" customFormat="1" ht="11.25" customHeight="1">
      <c r="A29" s="440"/>
      <c r="B29" s="392"/>
      <c r="C29" s="379"/>
      <c r="D29" s="380"/>
      <c r="E29" s="394"/>
      <c r="F29" s="394"/>
      <c r="G29" s="394"/>
      <c r="H29" s="394"/>
      <c r="I29" s="394"/>
      <c r="J29" s="432"/>
      <c r="K29" s="433"/>
      <c r="L29" s="433"/>
      <c r="M29" s="433"/>
      <c r="P29" s="379"/>
    </row>
    <row r="30" spans="1:16" s="434" customFormat="1" ht="11.25" customHeight="1">
      <c r="A30" s="384"/>
      <c r="B30" s="469" t="s">
        <v>1303</v>
      </c>
      <c r="C30" s="384"/>
      <c r="D30" s="385"/>
      <c r="E30" s="470"/>
      <c r="F30" s="470"/>
      <c r="G30" s="470"/>
      <c r="H30" s="470"/>
      <c r="I30" s="470"/>
      <c r="J30" s="432"/>
      <c r="K30" s="433"/>
      <c r="L30" s="433"/>
      <c r="M30" s="433"/>
      <c r="P30" s="379"/>
    </row>
    <row r="31" spans="1:16" s="434" customFormat="1" ht="11.25" customHeight="1">
      <c r="A31" s="440"/>
      <c r="B31" s="421" t="s">
        <v>1304</v>
      </c>
      <c r="C31" s="379"/>
      <c r="D31" s="380"/>
      <c r="E31" s="394"/>
      <c r="F31" s="394"/>
      <c r="G31" s="394"/>
      <c r="H31" s="394"/>
      <c r="I31" s="394"/>
      <c r="J31" s="432"/>
      <c r="K31" s="433"/>
      <c r="L31" s="433"/>
      <c r="M31" s="433"/>
      <c r="P31" s="379"/>
    </row>
    <row r="32" spans="1:16" s="434" customFormat="1" ht="11.25" customHeight="1">
      <c r="A32" s="440"/>
      <c r="B32" s="392" t="s">
        <v>1305</v>
      </c>
      <c r="C32" s="379">
        <v>1</v>
      </c>
      <c r="D32" s="380" t="s">
        <v>1181</v>
      </c>
      <c r="E32" s="472"/>
      <c r="F32" s="394">
        <f>C32*E32</f>
        <v>0</v>
      </c>
      <c r="G32" s="394"/>
      <c r="H32" s="394"/>
      <c r="I32" s="394">
        <f>F32+H32</f>
        <v>0</v>
      </c>
      <c r="J32" s="432"/>
      <c r="K32" s="433"/>
      <c r="L32" s="433"/>
      <c r="M32" s="433"/>
      <c r="P32" s="379"/>
    </row>
    <row r="33" spans="1:16" s="434" customFormat="1" ht="11.25" customHeight="1">
      <c r="A33" s="440"/>
      <c r="B33" s="392"/>
      <c r="C33" s="379"/>
      <c r="D33" s="380"/>
      <c r="E33" s="394"/>
      <c r="F33" s="394"/>
      <c r="G33" s="394"/>
      <c r="H33" s="394"/>
      <c r="I33" s="394"/>
      <c r="J33" s="432"/>
      <c r="K33" s="433"/>
      <c r="L33" s="433"/>
      <c r="M33" s="433"/>
      <c r="P33" s="379"/>
    </row>
    <row r="34" spans="1:16" s="434" customFormat="1" ht="11.25" customHeight="1">
      <c r="A34" s="440"/>
      <c r="B34" s="421" t="s">
        <v>1306</v>
      </c>
      <c r="C34" s="379"/>
      <c r="D34" s="380"/>
      <c r="E34" s="394"/>
      <c r="F34" s="394"/>
      <c r="G34" s="394"/>
      <c r="H34" s="394"/>
      <c r="I34" s="394"/>
      <c r="J34" s="432"/>
      <c r="K34" s="433"/>
      <c r="L34" s="433"/>
      <c r="M34" s="433"/>
      <c r="P34" s="379"/>
    </row>
    <row r="35" spans="1:16" s="434" customFormat="1" ht="11.25" customHeight="1">
      <c r="A35" s="440"/>
      <c r="B35" s="392" t="s">
        <v>1307</v>
      </c>
      <c r="C35" s="379">
        <v>1</v>
      </c>
      <c r="D35" s="380" t="s">
        <v>1181</v>
      </c>
      <c r="E35" s="472"/>
      <c r="F35" s="394">
        <f>C35*E35</f>
        <v>0</v>
      </c>
      <c r="G35" s="394"/>
      <c r="H35" s="394"/>
      <c r="I35" s="394">
        <f>F35+H35</f>
        <v>0</v>
      </c>
      <c r="J35" s="432"/>
      <c r="K35" s="433"/>
      <c r="L35" s="433"/>
      <c r="M35" s="433"/>
      <c r="P35" s="379"/>
    </row>
    <row r="36" spans="1:16" s="434" customFormat="1" ht="11.25" customHeight="1">
      <c r="A36" s="440"/>
      <c r="B36" s="392"/>
      <c r="C36" s="379"/>
      <c r="D36" s="380"/>
      <c r="E36" s="394"/>
      <c r="F36" s="394"/>
      <c r="G36" s="394"/>
      <c r="H36" s="394"/>
      <c r="I36" s="394"/>
      <c r="J36" s="432"/>
      <c r="K36" s="433"/>
      <c r="L36" s="433"/>
      <c r="M36" s="433"/>
      <c r="P36" s="379"/>
    </row>
    <row r="37" spans="1:16" s="434" customFormat="1" ht="11.25" customHeight="1">
      <c r="A37" s="440"/>
      <c r="B37" s="421" t="s">
        <v>1308</v>
      </c>
      <c r="C37" s="379"/>
      <c r="D37" s="380"/>
      <c r="E37" s="394"/>
      <c r="F37" s="394"/>
      <c r="G37" s="394"/>
      <c r="H37" s="394"/>
      <c r="I37" s="394"/>
      <c r="J37" s="432"/>
      <c r="K37" s="433"/>
      <c r="L37" s="433"/>
      <c r="M37" s="433"/>
      <c r="P37" s="379"/>
    </row>
    <row r="38" spans="1:16" s="434" customFormat="1" ht="11.25" customHeight="1">
      <c r="A38" s="440"/>
      <c r="B38" s="392" t="s">
        <v>1309</v>
      </c>
      <c r="C38" s="379">
        <v>1</v>
      </c>
      <c r="D38" s="380" t="s">
        <v>1181</v>
      </c>
      <c r="E38" s="472"/>
      <c r="F38" s="394">
        <f>C38*E38</f>
        <v>0</v>
      </c>
      <c r="G38" s="394"/>
      <c r="H38" s="394"/>
      <c r="I38" s="394">
        <f>F38+H38</f>
        <v>0</v>
      </c>
      <c r="J38" s="432"/>
      <c r="K38" s="433"/>
      <c r="L38" s="433"/>
      <c r="M38" s="433"/>
      <c r="P38" s="379"/>
    </row>
    <row r="39" spans="1:16" s="434" customFormat="1" ht="11.25" customHeight="1">
      <c r="A39" s="440"/>
      <c r="B39" s="392" t="s">
        <v>1310</v>
      </c>
      <c r="C39" s="379">
        <v>1</v>
      </c>
      <c r="D39" s="380" t="s">
        <v>1181</v>
      </c>
      <c r="E39" s="472"/>
      <c r="F39" s="394">
        <f>C39*E39</f>
        <v>0</v>
      </c>
      <c r="G39" s="394"/>
      <c r="H39" s="394"/>
      <c r="I39" s="394">
        <f>F39+H39</f>
        <v>0</v>
      </c>
      <c r="J39" s="432"/>
      <c r="K39" s="433"/>
      <c r="L39" s="433"/>
      <c r="M39" s="433"/>
      <c r="P39" s="379"/>
    </row>
    <row r="40" spans="1:16" s="434" customFormat="1" ht="11.25" customHeight="1">
      <c r="A40" s="440"/>
      <c r="B40" s="392" t="s">
        <v>1311</v>
      </c>
      <c r="C40" s="379">
        <v>2</v>
      </c>
      <c r="D40" s="380" t="s">
        <v>1181</v>
      </c>
      <c r="E40" s="472"/>
      <c r="F40" s="394">
        <f>C40*E40</f>
        <v>0</v>
      </c>
      <c r="G40" s="394"/>
      <c r="H40" s="394"/>
      <c r="I40" s="394">
        <f>F40+H40</f>
        <v>0</v>
      </c>
      <c r="J40" s="432"/>
      <c r="K40" s="433"/>
      <c r="L40" s="433"/>
      <c r="M40" s="433"/>
      <c r="P40" s="379"/>
    </row>
    <row r="41" spans="1:16" s="434" customFormat="1" ht="11.25" customHeight="1">
      <c r="A41" s="440"/>
      <c r="B41" s="392"/>
      <c r="C41" s="379"/>
      <c r="D41" s="380"/>
      <c r="E41" s="394"/>
      <c r="F41" s="394"/>
      <c r="G41" s="394"/>
      <c r="H41" s="394"/>
      <c r="I41" s="394"/>
      <c r="J41" s="432"/>
      <c r="K41" s="433"/>
      <c r="L41" s="433"/>
      <c r="M41" s="433"/>
      <c r="P41" s="379"/>
    </row>
    <row r="42" spans="1:16" s="434" customFormat="1" ht="11.25" customHeight="1">
      <c r="A42" s="440"/>
      <c r="B42" s="421" t="s">
        <v>1312</v>
      </c>
      <c r="C42" s="379"/>
      <c r="D42" s="380"/>
      <c r="E42" s="572"/>
      <c r="F42" s="394"/>
      <c r="G42" s="394"/>
      <c r="H42" s="394"/>
      <c r="I42" s="394"/>
      <c r="J42" s="432"/>
      <c r="K42" s="433"/>
      <c r="L42" s="433"/>
      <c r="M42" s="433"/>
      <c r="P42" s="379"/>
    </row>
    <row r="43" spans="1:16" s="434" customFormat="1" ht="11.25" customHeight="1">
      <c r="A43" s="440"/>
      <c r="B43" s="392" t="s">
        <v>1313</v>
      </c>
      <c r="C43" s="379">
        <v>4</v>
      </c>
      <c r="D43" s="380" t="s">
        <v>1181</v>
      </c>
      <c r="E43" s="472"/>
      <c r="F43" s="394">
        <f>C43*E43</f>
        <v>0</v>
      </c>
      <c r="G43" s="394"/>
      <c r="H43" s="394"/>
      <c r="I43" s="394">
        <f>F43+H43</f>
        <v>0</v>
      </c>
      <c r="J43" s="432"/>
      <c r="K43" s="433"/>
      <c r="L43" s="433"/>
      <c r="M43" s="433"/>
      <c r="P43" s="379"/>
    </row>
    <row r="44" spans="1:16" s="434" customFormat="1" ht="11.25" customHeight="1">
      <c r="A44" s="440"/>
      <c r="B44" s="392" t="s">
        <v>1314</v>
      </c>
      <c r="C44" s="379">
        <v>10</v>
      </c>
      <c r="D44" s="380" t="s">
        <v>1181</v>
      </c>
      <c r="E44" s="472"/>
      <c r="F44" s="394">
        <f>C44*E44</f>
        <v>0</v>
      </c>
      <c r="G44" s="394"/>
      <c r="H44" s="394"/>
      <c r="I44" s="394">
        <f>F44+H44</f>
        <v>0</v>
      </c>
      <c r="J44" s="432"/>
      <c r="K44" s="433"/>
      <c r="L44" s="433"/>
      <c r="M44" s="433"/>
      <c r="P44" s="379"/>
    </row>
    <row r="45" spans="1:16" s="434" customFormat="1" ht="11.25" customHeight="1">
      <c r="A45" s="440"/>
      <c r="B45" s="392"/>
      <c r="C45" s="379"/>
      <c r="D45" s="380"/>
      <c r="E45" s="394"/>
      <c r="F45" s="394"/>
      <c r="G45" s="394"/>
      <c r="H45" s="394"/>
      <c r="I45" s="394"/>
      <c r="J45" s="432"/>
      <c r="K45" s="433"/>
      <c r="L45" s="433"/>
      <c r="M45" s="433"/>
      <c r="P45" s="379"/>
    </row>
    <row r="46" spans="1:16" s="434" customFormat="1" ht="11.25" customHeight="1">
      <c r="A46" s="440"/>
      <c r="B46" s="421" t="s">
        <v>1315</v>
      </c>
      <c r="C46" s="379"/>
      <c r="D46" s="380"/>
      <c r="E46" s="394"/>
      <c r="F46" s="394"/>
      <c r="G46" s="394"/>
      <c r="H46" s="394"/>
      <c r="I46" s="394"/>
      <c r="J46" s="432"/>
      <c r="K46" s="433"/>
      <c r="L46" s="433"/>
      <c r="M46" s="433"/>
      <c r="P46" s="379"/>
    </row>
    <row r="47" spans="1:16" s="434" customFormat="1" ht="11.25" customHeight="1">
      <c r="A47" s="440"/>
      <c r="B47" s="421" t="s">
        <v>1316</v>
      </c>
      <c r="C47" s="379">
        <v>1</v>
      </c>
      <c r="D47" s="380" t="s">
        <v>1181</v>
      </c>
      <c r="E47" s="472"/>
      <c r="F47" s="394">
        <f>C47*E47</f>
        <v>0</v>
      </c>
      <c r="G47" s="394"/>
      <c r="H47" s="394"/>
      <c r="I47" s="394">
        <f>F47+H47</f>
        <v>0</v>
      </c>
      <c r="J47" s="432"/>
      <c r="K47" s="433"/>
      <c r="L47" s="433"/>
      <c r="M47" s="433"/>
      <c r="P47" s="379"/>
    </row>
    <row r="48" spans="1:16" s="434" customFormat="1" ht="11.25" customHeight="1">
      <c r="A48" s="440"/>
      <c r="B48" s="392"/>
      <c r="C48" s="379"/>
      <c r="D48" s="380"/>
      <c r="E48" s="394"/>
      <c r="F48" s="394"/>
      <c r="G48" s="394"/>
      <c r="H48" s="394"/>
      <c r="I48" s="394"/>
      <c r="J48" s="432"/>
      <c r="K48" s="433"/>
      <c r="L48" s="433"/>
      <c r="M48" s="433"/>
      <c r="P48" s="379"/>
    </row>
    <row r="49" spans="1:16" s="434" customFormat="1" ht="11.25" customHeight="1">
      <c r="A49" s="440"/>
      <c r="B49" s="392" t="s">
        <v>1317</v>
      </c>
      <c r="C49" s="379">
        <v>3</v>
      </c>
      <c r="D49" s="380" t="s">
        <v>1181</v>
      </c>
      <c r="E49" s="472"/>
      <c r="F49" s="394">
        <f>C49*E49</f>
        <v>0</v>
      </c>
      <c r="G49" s="394"/>
      <c r="H49" s="394"/>
      <c r="I49" s="394">
        <f>F49+H49</f>
        <v>0</v>
      </c>
      <c r="J49" s="432"/>
      <c r="K49" s="433"/>
      <c r="L49" s="433"/>
      <c r="M49" s="433"/>
      <c r="P49" s="379"/>
    </row>
    <row r="50" spans="1:16" s="434" customFormat="1" ht="11.25" customHeight="1">
      <c r="A50" s="440"/>
      <c r="B50" s="392" t="s">
        <v>1318</v>
      </c>
      <c r="C50" s="379">
        <v>1</v>
      </c>
      <c r="D50" s="380" t="s">
        <v>1208</v>
      </c>
      <c r="E50" s="472"/>
      <c r="F50" s="394">
        <f>C50*E50</f>
        <v>0</v>
      </c>
      <c r="G50" s="394"/>
      <c r="H50" s="394"/>
      <c r="I50" s="394">
        <f>F50+H50</f>
        <v>0</v>
      </c>
      <c r="J50" s="432"/>
      <c r="K50" s="433"/>
      <c r="L50" s="433"/>
      <c r="M50" s="433"/>
      <c r="P50" s="379"/>
    </row>
    <row r="51" spans="1:16" s="434" customFormat="1" ht="11.25" customHeight="1">
      <c r="A51" s="440"/>
      <c r="B51" s="392" t="s">
        <v>1319</v>
      </c>
      <c r="C51" s="379">
        <v>1</v>
      </c>
      <c r="D51" s="380" t="s">
        <v>1208</v>
      </c>
      <c r="E51" s="472"/>
      <c r="F51" s="394">
        <f>C51*E51</f>
        <v>0</v>
      </c>
      <c r="G51" s="394"/>
      <c r="H51" s="394"/>
      <c r="I51" s="394">
        <f>F51+H51</f>
        <v>0</v>
      </c>
      <c r="J51" s="432"/>
      <c r="K51" s="433"/>
      <c r="L51" s="433"/>
      <c r="M51" s="433"/>
      <c r="P51" s="379"/>
    </row>
    <row r="52" spans="1:16" s="434" customFormat="1" ht="11.25" customHeight="1">
      <c r="A52" s="440"/>
      <c r="B52" s="392" t="s">
        <v>1215</v>
      </c>
      <c r="C52" s="379">
        <v>1</v>
      </c>
      <c r="D52" s="380" t="s">
        <v>1208</v>
      </c>
      <c r="E52" s="394"/>
      <c r="F52" s="394"/>
      <c r="G52" s="472"/>
      <c r="H52" s="394">
        <f>C52*G52</f>
        <v>0</v>
      </c>
      <c r="I52" s="394">
        <f>F52+H52</f>
        <v>0</v>
      </c>
      <c r="J52" s="432"/>
      <c r="K52" s="433"/>
      <c r="L52" s="433"/>
      <c r="M52" s="433"/>
      <c r="P52" s="379"/>
    </row>
    <row r="53" spans="1:16" s="434" customFormat="1" ht="11.25" customHeight="1">
      <c r="A53" s="440"/>
      <c r="B53" s="392"/>
      <c r="C53" s="379"/>
      <c r="D53" s="380"/>
      <c r="E53" s="394"/>
      <c r="F53" s="394"/>
      <c r="G53" s="394"/>
      <c r="H53" s="394"/>
      <c r="I53" s="394"/>
      <c r="J53" s="432"/>
      <c r="K53" s="433"/>
      <c r="L53" s="433"/>
      <c r="M53" s="433"/>
      <c r="P53" s="379"/>
    </row>
    <row r="54" spans="1:16" s="434" customFormat="1" ht="11.25" customHeight="1">
      <c r="A54" s="384"/>
      <c r="B54" s="469" t="s">
        <v>1320</v>
      </c>
      <c r="C54" s="384"/>
      <c r="D54" s="385"/>
      <c r="E54" s="470"/>
      <c r="F54" s="470"/>
      <c r="G54" s="470"/>
      <c r="H54" s="470"/>
      <c r="I54" s="470"/>
      <c r="J54" s="432"/>
      <c r="K54" s="433"/>
      <c r="L54" s="433"/>
      <c r="M54" s="433"/>
      <c r="P54" s="379"/>
    </row>
    <row r="55" spans="1:16" s="434" customFormat="1" ht="11.25" customHeight="1">
      <c r="A55" s="440"/>
      <c r="B55" s="421" t="s">
        <v>1304</v>
      </c>
      <c r="C55" s="379"/>
      <c r="D55" s="380"/>
      <c r="E55" s="394"/>
      <c r="F55" s="394"/>
      <c r="G55" s="394"/>
      <c r="H55" s="394"/>
      <c r="I55" s="394"/>
      <c r="J55" s="432"/>
      <c r="K55" s="433"/>
      <c r="L55" s="433"/>
      <c r="M55" s="433"/>
      <c r="P55" s="379"/>
    </row>
    <row r="56" spans="1:16" s="434" customFormat="1" ht="11.25" customHeight="1">
      <c r="A56" s="440"/>
      <c r="B56" s="392" t="s">
        <v>1305</v>
      </c>
      <c r="C56" s="379">
        <v>1</v>
      </c>
      <c r="D56" s="380" t="s">
        <v>1181</v>
      </c>
      <c r="E56" s="472"/>
      <c r="F56" s="394">
        <f>C56*E56</f>
        <v>0</v>
      </c>
      <c r="G56" s="394"/>
      <c r="H56" s="394"/>
      <c r="I56" s="394">
        <f>F56+H56</f>
        <v>0</v>
      </c>
      <c r="J56" s="432"/>
      <c r="K56" s="433"/>
      <c r="L56" s="433"/>
      <c r="M56" s="433"/>
      <c r="P56" s="379"/>
    </row>
    <row r="57" spans="1:16" s="434" customFormat="1" ht="11.25" customHeight="1">
      <c r="A57" s="440"/>
      <c r="B57" s="392"/>
      <c r="C57" s="379"/>
      <c r="D57" s="380"/>
      <c r="E57" s="394"/>
      <c r="F57" s="394"/>
      <c r="G57" s="394"/>
      <c r="H57" s="394"/>
      <c r="I57" s="394"/>
      <c r="J57" s="432"/>
      <c r="K57" s="433"/>
      <c r="L57" s="433"/>
      <c r="M57" s="433"/>
      <c r="P57" s="379"/>
    </row>
    <row r="58" spans="1:16" s="434" customFormat="1" ht="11.25" customHeight="1">
      <c r="A58" s="440"/>
      <c r="B58" s="421" t="s">
        <v>1306</v>
      </c>
      <c r="C58" s="379"/>
      <c r="D58" s="380"/>
      <c r="E58" s="394"/>
      <c r="F58" s="394"/>
      <c r="G58" s="394"/>
      <c r="H58" s="394"/>
      <c r="I58" s="394"/>
      <c r="J58" s="432"/>
      <c r="K58" s="433"/>
      <c r="L58" s="433"/>
      <c r="M58" s="433"/>
      <c r="P58" s="379"/>
    </row>
    <row r="59" spans="1:16" s="434" customFormat="1" ht="11.25" customHeight="1">
      <c r="A59" s="440"/>
      <c r="B59" s="392" t="s">
        <v>1307</v>
      </c>
      <c r="C59" s="379">
        <v>1</v>
      </c>
      <c r="D59" s="380" t="s">
        <v>1181</v>
      </c>
      <c r="E59" s="472"/>
      <c r="F59" s="394">
        <f>C59*E59</f>
        <v>0</v>
      </c>
      <c r="G59" s="394"/>
      <c r="H59" s="394"/>
      <c r="I59" s="394">
        <f>F59+H59</f>
        <v>0</v>
      </c>
      <c r="J59" s="432"/>
      <c r="K59" s="433"/>
      <c r="L59" s="433"/>
      <c r="M59" s="433"/>
      <c r="P59" s="379"/>
    </row>
    <row r="60" spans="1:16" s="434" customFormat="1" ht="11.25" customHeight="1">
      <c r="A60" s="440"/>
      <c r="B60" s="392"/>
      <c r="C60" s="379"/>
      <c r="D60" s="380"/>
      <c r="E60" s="394"/>
      <c r="F60" s="394"/>
      <c r="G60" s="394"/>
      <c r="H60" s="394"/>
      <c r="I60" s="394"/>
      <c r="J60" s="432"/>
      <c r="K60" s="433"/>
      <c r="L60" s="433"/>
      <c r="M60" s="433"/>
      <c r="P60" s="379"/>
    </row>
    <row r="61" spans="1:16" s="434" customFormat="1" ht="11.25" customHeight="1">
      <c r="A61" s="440"/>
      <c r="B61" s="421" t="s">
        <v>1321</v>
      </c>
      <c r="C61" s="379"/>
      <c r="D61" s="380"/>
      <c r="E61" s="394"/>
      <c r="F61" s="394"/>
      <c r="G61" s="394"/>
      <c r="H61" s="394"/>
      <c r="I61" s="394"/>
      <c r="J61" s="432"/>
      <c r="K61" s="433"/>
      <c r="L61" s="433"/>
      <c r="M61" s="433"/>
      <c r="P61" s="379"/>
    </row>
    <row r="62" spans="1:16" s="434" customFormat="1" ht="11.25" customHeight="1">
      <c r="A62" s="440"/>
      <c r="B62" s="392" t="s">
        <v>1322</v>
      </c>
      <c r="C62" s="379">
        <v>1</v>
      </c>
      <c r="D62" s="380" t="s">
        <v>1181</v>
      </c>
      <c r="E62" s="472"/>
      <c r="F62" s="394">
        <f>C62*E62</f>
        <v>0</v>
      </c>
      <c r="G62" s="394"/>
      <c r="H62" s="394"/>
      <c r="I62" s="394">
        <f>F62+H62</f>
        <v>0</v>
      </c>
      <c r="J62" s="432"/>
      <c r="K62" s="433"/>
      <c r="L62" s="433"/>
      <c r="M62" s="433"/>
      <c r="P62" s="379"/>
    </row>
    <row r="63" spans="1:16" s="434" customFormat="1" ht="11.25" customHeight="1">
      <c r="A63" s="440"/>
      <c r="B63" s="392"/>
      <c r="C63" s="379"/>
      <c r="D63" s="380"/>
      <c r="E63" s="394"/>
      <c r="F63" s="394"/>
      <c r="G63" s="394"/>
      <c r="H63" s="394"/>
      <c r="I63" s="394"/>
      <c r="J63" s="432"/>
      <c r="K63" s="433"/>
      <c r="L63" s="433"/>
      <c r="M63" s="433"/>
      <c r="P63" s="379"/>
    </row>
    <row r="64" spans="1:16" s="434" customFormat="1" ht="11.25" customHeight="1">
      <c r="A64" s="440"/>
      <c r="B64" s="421" t="s">
        <v>1308</v>
      </c>
      <c r="C64" s="379"/>
      <c r="D64" s="380"/>
      <c r="E64" s="394"/>
      <c r="F64" s="394"/>
      <c r="G64" s="394"/>
      <c r="H64" s="394"/>
      <c r="I64" s="394"/>
      <c r="J64" s="432"/>
      <c r="K64" s="433"/>
      <c r="L64" s="433"/>
      <c r="M64" s="433"/>
      <c r="P64" s="379"/>
    </row>
    <row r="65" spans="1:16" s="434" customFormat="1" ht="11.25" customHeight="1">
      <c r="A65" s="440"/>
      <c r="B65" s="392" t="s">
        <v>1309</v>
      </c>
      <c r="C65" s="379">
        <v>1</v>
      </c>
      <c r="D65" s="380" t="s">
        <v>1181</v>
      </c>
      <c r="E65" s="472"/>
      <c r="F65" s="394">
        <f>C65*E65</f>
        <v>0</v>
      </c>
      <c r="G65" s="394"/>
      <c r="H65" s="394"/>
      <c r="I65" s="394">
        <f>F65+H65</f>
        <v>0</v>
      </c>
      <c r="J65" s="432"/>
      <c r="K65" s="433"/>
      <c r="L65" s="433"/>
      <c r="M65" s="433"/>
      <c r="P65" s="379"/>
    </row>
    <row r="66" spans="1:16" s="434" customFormat="1" ht="11.25" customHeight="1">
      <c r="A66" s="440"/>
      <c r="B66" s="392" t="s">
        <v>1311</v>
      </c>
      <c r="C66" s="379">
        <v>1</v>
      </c>
      <c r="D66" s="380" t="s">
        <v>1181</v>
      </c>
      <c r="E66" s="472"/>
      <c r="F66" s="394">
        <f>C66*E66</f>
        <v>0</v>
      </c>
      <c r="G66" s="394"/>
      <c r="H66" s="394"/>
      <c r="I66" s="394">
        <f>F66+H66</f>
        <v>0</v>
      </c>
      <c r="J66" s="432"/>
      <c r="K66" s="433"/>
      <c r="L66" s="433"/>
      <c r="M66" s="433"/>
      <c r="P66" s="379"/>
    </row>
    <row r="67" spans="1:16" s="434" customFormat="1" ht="11.25" customHeight="1">
      <c r="A67" s="440"/>
      <c r="B67" s="392"/>
      <c r="C67" s="379"/>
      <c r="D67" s="380"/>
      <c r="E67" s="394"/>
      <c r="F67" s="394"/>
      <c r="G67" s="394"/>
      <c r="H67" s="394"/>
      <c r="I67" s="394"/>
      <c r="J67" s="432"/>
      <c r="K67" s="433"/>
      <c r="L67" s="433"/>
      <c r="M67" s="433"/>
      <c r="P67" s="379"/>
    </row>
    <row r="68" spans="1:16" s="434" customFormat="1" ht="11.25" customHeight="1">
      <c r="A68" s="440"/>
      <c r="B68" s="421" t="s">
        <v>1312</v>
      </c>
      <c r="C68" s="379"/>
      <c r="D68" s="380"/>
      <c r="E68" s="394"/>
      <c r="F68" s="394"/>
      <c r="G68" s="394"/>
      <c r="H68" s="394"/>
      <c r="I68" s="394"/>
      <c r="J68" s="432"/>
      <c r="K68" s="433"/>
      <c r="L68" s="433"/>
      <c r="M68" s="433"/>
      <c r="P68" s="379"/>
    </row>
    <row r="69" spans="1:16" s="434" customFormat="1" ht="11.25" customHeight="1">
      <c r="A69" s="440"/>
      <c r="B69" s="392" t="s">
        <v>1313</v>
      </c>
      <c r="C69" s="379">
        <v>3</v>
      </c>
      <c r="D69" s="380" t="s">
        <v>1181</v>
      </c>
      <c r="E69" s="472"/>
      <c r="F69" s="394">
        <f>C69*E69</f>
        <v>0</v>
      </c>
      <c r="G69" s="394"/>
      <c r="H69" s="394"/>
      <c r="I69" s="394">
        <f>F69+H69</f>
        <v>0</v>
      </c>
      <c r="J69" s="432"/>
      <c r="K69" s="433"/>
      <c r="L69" s="433"/>
      <c r="M69" s="433"/>
      <c r="P69" s="379"/>
    </row>
    <row r="70" spans="1:16" s="434" customFormat="1" ht="11.25" customHeight="1">
      <c r="A70" s="440"/>
      <c r="B70" s="392" t="s">
        <v>1314</v>
      </c>
      <c r="C70" s="379">
        <v>7</v>
      </c>
      <c r="D70" s="380" t="s">
        <v>1181</v>
      </c>
      <c r="E70" s="472"/>
      <c r="F70" s="394">
        <f>C70*E70</f>
        <v>0</v>
      </c>
      <c r="G70" s="394"/>
      <c r="H70" s="394"/>
      <c r="I70" s="394">
        <f>F70+H70</f>
        <v>0</v>
      </c>
      <c r="J70" s="432"/>
      <c r="K70" s="433"/>
      <c r="L70" s="433"/>
      <c r="M70" s="433"/>
      <c r="P70" s="379"/>
    </row>
    <row r="71" spans="1:16" s="434" customFormat="1" ht="11.25" customHeight="1">
      <c r="A71" s="440"/>
      <c r="B71" s="392"/>
      <c r="C71" s="379"/>
      <c r="D71" s="380"/>
      <c r="E71" s="394"/>
      <c r="F71" s="394"/>
      <c r="G71" s="394"/>
      <c r="H71" s="394"/>
      <c r="I71" s="394"/>
      <c r="J71" s="432"/>
      <c r="K71" s="433"/>
      <c r="L71" s="433"/>
      <c r="M71" s="433"/>
      <c r="P71" s="379"/>
    </row>
    <row r="72" spans="1:16" s="434" customFormat="1" ht="11.25" customHeight="1">
      <c r="A72" s="440"/>
      <c r="B72" s="421" t="s">
        <v>1315</v>
      </c>
      <c r="C72" s="379"/>
      <c r="D72" s="380"/>
      <c r="E72" s="394"/>
      <c r="F72" s="394"/>
      <c r="G72" s="394"/>
      <c r="H72" s="394"/>
      <c r="I72" s="394"/>
      <c r="J72" s="432"/>
      <c r="K72" s="433"/>
      <c r="L72" s="433"/>
      <c r="M72" s="433"/>
      <c r="P72" s="379"/>
    </row>
    <row r="73" spans="1:16" s="434" customFormat="1" ht="11.25" customHeight="1">
      <c r="A73" s="440"/>
      <c r="B73" s="421" t="s">
        <v>1316</v>
      </c>
      <c r="C73" s="379">
        <v>1</v>
      </c>
      <c r="D73" s="380" t="s">
        <v>1181</v>
      </c>
      <c r="E73" s="472"/>
      <c r="F73" s="394">
        <f>C73*E73</f>
        <v>0</v>
      </c>
      <c r="G73" s="394"/>
      <c r="H73" s="394"/>
      <c r="I73" s="394">
        <f>F73+H73</f>
        <v>0</v>
      </c>
      <c r="J73" s="432"/>
      <c r="K73" s="433"/>
      <c r="L73" s="433"/>
      <c r="M73" s="433"/>
      <c r="P73" s="379"/>
    </row>
    <row r="74" spans="1:16" s="434" customFormat="1" ht="11.25" customHeight="1">
      <c r="A74" s="440"/>
      <c r="B74" s="392"/>
      <c r="C74" s="379"/>
      <c r="D74" s="380"/>
      <c r="E74" s="394"/>
      <c r="F74" s="394"/>
      <c r="G74" s="394"/>
      <c r="H74" s="394"/>
      <c r="I74" s="394"/>
      <c r="J74" s="432"/>
      <c r="K74" s="433"/>
      <c r="L74" s="433"/>
      <c r="M74" s="433"/>
      <c r="P74" s="379"/>
    </row>
    <row r="75" spans="1:16" s="434" customFormat="1" ht="11.25" customHeight="1">
      <c r="A75" s="440"/>
      <c r="B75" s="392" t="s">
        <v>1317</v>
      </c>
      <c r="C75" s="379">
        <v>3</v>
      </c>
      <c r="D75" s="380" t="s">
        <v>1181</v>
      </c>
      <c r="E75" s="472"/>
      <c r="F75" s="394">
        <f>C75*E75</f>
        <v>0</v>
      </c>
      <c r="G75" s="394"/>
      <c r="H75" s="394"/>
      <c r="I75" s="394">
        <f>F75+H75</f>
        <v>0</v>
      </c>
      <c r="J75" s="432"/>
      <c r="K75" s="433"/>
      <c r="L75" s="433"/>
      <c r="M75" s="433"/>
      <c r="P75" s="379"/>
    </row>
    <row r="76" spans="1:16" s="434" customFormat="1" ht="11.25" customHeight="1">
      <c r="A76" s="440"/>
      <c r="B76" s="392" t="s">
        <v>1318</v>
      </c>
      <c r="C76" s="379">
        <v>1</v>
      </c>
      <c r="D76" s="380" t="s">
        <v>1208</v>
      </c>
      <c r="E76" s="472"/>
      <c r="F76" s="394">
        <f>C76*E76</f>
        <v>0</v>
      </c>
      <c r="G76" s="394"/>
      <c r="H76" s="394"/>
      <c r="I76" s="394">
        <f>F76+H76</f>
        <v>0</v>
      </c>
      <c r="J76" s="432"/>
      <c r="K76" s="433"/>
      <c r="L76" s="433"/>
      <c r="M76" s="433"/>
      <c r="P76" s="379"/>
    </row>
    <row r="77" spans="1:16" s="434" customFormat="1" ht="11.25" customHeight="1">
      <c r="A77" s="440"/>
      <c r="B77" s="392" t="s">
        <v>1319</v>
      </c>
      <c r="C77" s="379">
        <v>1</v>
      </c>
      <c r="D77" s="380" t="s">
        <v>1208</v>
      </c>
      <c r="E77" s="472"/>
      <c r="F77" s="394">
        <f>C77*E77</f>
        <v>0</v>
      </c>
      <c r="G77" s="394"/>
      <c r="H77" s="394"/>
      <c r="I77" s="394">
        <f>F77+H77</f>
        <v>0</v>
      </c>
      <c r="J77" s="432"/>
      <c r="K77" s="433"/>
      <c r="L77" s="433"/>
      <c r="M77" s="433"/>
      <c r="P77" s="379"/>
    </row>
    <row r="78" spans="1:16" s="434" customFormat="1" ht="11.25" customHeight="1">
      <c r="A78" s="440"/>
      <c r="B78" s="392" t="s">
        <v>1215</v>
      </c>
      <c r="C78" s="379">
        <v>1</v>
      </c>
      <c r="D78" s="380" t="s">
        <v>1208</v>
      </c>
      <c r="E78" s="394"/>
      <c r="F78" s="394"/>
      <c r="G78" s="472"/>
      <c r="H78" s="394">
        <f>C78*G78</f>
        <v>0</v>
      </c>
      <c r="I78" s="394">
        <f>F78+H78</f>
        <v>0</v>
      </c>
      <c r="J78" s="432"/>
      <c r="K78" s="433"/>
      <c r="L78" s="433"/>
      <c r="M78" s="433"/>
      <c r="P78" s="379"/>
    </row>
    <row r="79" spans="1:16" s="434" customFormat="1" ht="11.25" customHeight="1">
      <c r="A79" s="440"/>
      <c r="B79" s="392"/>
      <c r="C79" s="379"/>
      <c r="D79" s="380"/>
      <c r="E79" s="394"/>
      <c r="F79" s="394"/>
      <c r="G79" s="394"/>
      <c r="H79" s="394"/>
      <c r="I79" s="394"/>
      <c r="J79" s="432"/>
      <c r="K79" s="433"/>
      <c r="L79" s="433"/>
      <c r="M79" s="433"/>
      <c r="P79" s="379"/>
    </row>
    <row r="80" spans="1:16">
      <c r="A80" s="415" t="s">
        <v>1323</v>
      </c>
      <c r="B80" s="416"/>
      <c r="C80" s="417"/>
      <c r="D80" s="418"/>
      <c r="E80" s="419"/>
      <c r="F80" s="419"/>
      <c r="G80" s="419"/>
      <c r="H80" s="419"/>
      <c r="I80" s="420"/>
    </row>
    <row r="81" spans="1:16">
      <c r="A81" s="440"/>
      <c r="B81" s="421" t="s">
        <v>1324</v>
      </c>
      <c r="C81" s="379"/>
      <c r="D81" s="380"/>
      <c r="E81" s="394"/>
      <c r="F81" s="394"/>
      <c r="G81" s="394"/>
      <c r="H81" s="394"/>
      <c r="I81" s="394"/>
    </row>
    <row r="82" spans="1:16" s="434" customFormat="1" ht="11.25" customHeight="1">
      <c r="A82" s="440"/>
      <c r="B82" s="392" t="s">
        <v>1325</v>
      </c>
      <c r="C82" s="379">
        <v>710</v>
      </c>
      <c r="D82" s="380" t="s">
        <v>270</v>
      </c>
      <c r="E82" s="472"/>
      <c r="F82" s="394">
        <f>C82*E82</f>
        <v>0</v>
      </c>
      <c r="G82" s="472"/>
      <c r="H82" s="394">
        <f>C82*G82</f>
        <v>0</v>
      </c>
      <c r="I82" s="394">
        <f>F82+H82</f>
        <v>0</v>
      </c>
      <c r="J82" s="432"/>
      <c r="K82" s="433"/>
      <c r="L82" s="433"/>
      <c r="M82" s="433"/>
      <c r="P82" s="379"/>
    </row>
    <row r="83" spans="1:16">
      <c r="A83" s="440"/>
      <c r="B83" s="392" t="s">
        <v>1326</v>
      </c>
      <c r="C83" s="379">
        <v>398</v>
      </c>
      <c r="D83" s="380" t="s">
        <v>270</v>
      </c>
      <c r="E83" s="472"/>
      <c r="F83" s="394">
        <f>C83*E83</f>
        <v>0</v>
      </c>
      <c r="G83" s="472"/>
      <c r="H83" s="394">
        <f>C83*G83</f>
        <v>0</v>
      </c>
      <c r="I83" s="394">
        <f>F83+H83</f>
        <v>0</v>
      </c>
      <c r="J83" s="432"/>
      <c r="K83" s="433"/>
      <c r="L83" s="433"/>
      <c r="M83" s="433"/>
    </row>
    <row r="84" spans="1:16">
      <c r="A84" s="440"/>
      <c r="B84" s="392" t="s">
        <v>1327</v>
      </c>
      <c r="C84" s="379">
        <v>1045</v>
      </c>
      <c r="D84" s="380" t="s">
        <v>270</v>
      </c>
      <c r="E84" s="472"/>
      <c r="F84" s="394">
        <f>C84*E84</f>
        <v>0</v>
      </c>
      <c r="G84" s="472"/>
      <c r="H84" s="394">
        <f>C84*G84</f>
        <v>0</v>
      </c>
      <c r="I84" s="394">
        <f>F84+H84</f>
        <v>0</v>
      </c>
      <c r="J84" s="432"/>
      <c r="K84" s="433"/>
      <c r="L84" s="433"/>
      <c r="M84" s="433"/>
    </row>
    <row r="85" spans="1:16">
      <c r="A85" s="440"/>
      <c r="B85" s="392" t="s">
        <v>1328</v>
      </c>
      <c r="C85" s="379">
        <v>20</v>
      </c>
      <c r="D85" s="380" t="s">
        <v>270</v>
      </c>
      <c r="E85" s="472"/>
      <c r="F85" s="394">
        <f>C85*E85</f>
        <v>0</v>
      </c>
      <c r="G85" s="472"/>
      <c r="H85" s="394">
        <f>C85*G85</f>
        <v>0</v>
      </c>
      <c r="I85" s="394">
        <f>F85+H85</f>
        <v>0</v>
      </c>
      <c r="J85" s="432"/>
      <c r="K85" s="433"/>
      <c r="L85" s="433"/>
      <c r="M85" s="433"/>
    </row>
    <row r="86" spans="1:16">
      <c r="A86" s="440"/>
      <c r="B86" s="392" t="s">
        <v>1329</v>
      </c>
      <c r="C86" s="379">
        <v>95</v>
      </c>
      <c r="D86" s="380" t="s">
        <v>270</v>
      </c>
      <c r="E86" s="472"/>
      <c r="F86" s="394">
        <f>C86*E86</f>
        <v>0</v>
      </c>
      <c r="G86" s="472"/>
      <c r="H86" s="394">
        <f>C86*G86</f>
        <v>0</v>
      </c>
      <c r="I86" s="394">
        <f>F86+H86</f>
        <v>0</v>
      </c>
      <c r="J86" s="432"/>
      <c r="K86" s="433"/>
      <c r="L86" s="433"/>
      <c r="M86" s="433"/>
    </row>
    <row r="87" spans="1:16">
      <c r="A87" s="440"/>
      <c r="B87" s="392"/>
      <c r="C87" s="379"/>
      <c r="D87" s="380"/>
      <c r="E87" s="394"/>
      <c r="F87" s="394"/>
      <c r="G87" s="394"/>
      <c r="H87" s="394"/>
      <c r="I87" s="394"/>
      <c r="J87" s="432"/>
      <c r="K87" s="433"/>
      <c r="L87" s="433"/>
      <c r="M87" s="433"/>
    </row>
    <row r="88" spans="1:16">
      <c r="A88" s="440"/>
      <c r="B88" s="421" t="s">
        <v>1330</v>
      </c>
      <c r="C88" s="379"/>
      <c r="D88" s="380"/>
      <c r="E88" s="394"/>
      <c r="F88" s="394"/>
      <c r="G88" s="394"/>
      <c r="H88" s="394"/>
      <c r="I88" s="394"/>
      <c r="J88" s="432"/>
      <c r="K88" s="433"/>
      <c r="L88" s="433"/>
      <c r="M88" s="433"/>
    </row>
    <row r="89" spans="1:16">
      <c r="A89" s="440"/>
      <c r="B89" s="392" t="s">
        <v>1331</v>
      </c>
      <c r="C89" s="379">
        <v>430</v>
      </c>
      <c r="D89" s="380" t="s">
        <v>270</v>
      </c>
      <c r="E89" s="394"/>
      <c r="F89" s="394">
        <f>C89*E89</f>
        <v>0</v>
      </c>
      <c r="G89" s="472"/>
      <c r="H89" s="394">
        <f>C89*G89</f>
        <v>0</v>
      </c>
      <c r="I89" s="394">
        <f>F89+H89</f>
        <v>0</v>
      </c>
      <c r="J89" s="432"/>
      <c r="K89" s="433"/>
      <c r="L89" s="433"/>
      <c r="M89" s="433"/>
    </row>
    <row r="90" spans="1:16">
      <c r="A90" s="440"/>
      <c r="B90" s="392" t="s">
        <v>1332</v>
      </c>
      <c r="C90" s="379">
        <v>120</v>
      </c>
      <c r="D90" s="380" t="s">
        <v>270</v>
      </c>
      <c r="E90" s="394"/>
      <c r="F90" s="394">
        <f>C90*E90</f>
        <v>0</v>
      </c>
      <c r="G90" s="394"/>
      <c r="H90" s="394">
        <f>C90*G90</f>
        <v>0</v>
      </c>
      <c r="I90" s="394">
        <f>F90+H90</f>
        <v>0</v>
      </c>
      <c r="J90" s="432"/>
      <c r="K90" s="433"/>
      <c r="L90" s="433"/>
      <c r="M90" s="433"/>
    </row>
    <row r="91" spans="1:16">
      <c r="A91" s="440"/>
      <c r="B91" s="462" t="s">
        <v>1333</v>
      </c>
      <c r="C91" s="379">
        <v>360</v>
      </c>
      <c r="D91" s="380" t="s">
        <v>270</v>
      </c>
      <c r="E91" s="472"/>
      <c r="F91" s="394">
        <f>C91*E91</f>
        <v>0</v>
      </c>
      <c r="G91" s="472"/>
      <c r="H91" s="394">
        <f>C91*G91</f>
        <v>0</v>
      </c>
      <c r="I91" s="394">
        <f>F91+H91</f>
        <v>0</v>
      </c>
      <c r="J91" s="432"/>
      <c r="K91" s="433"/>
      <c r="L91" s="433"/>
      <c r="M91" s="433"/>
    </row>
    <row r="92" spans="1:16">
      <c r="A92" s="440"/>
      <c r="B92" s="392"/>
      <c r="C92" s="379"/>
      <c r="D92" s="380"/>
      <c r="E92" s="394"/>
      <c r="F92" s="394"/>
      <c r="G92" s="394"/>
      <c r="H92" s="394"/>
      <c r="I92" s="394"/>
    </row>
    <row r="93" spans="1:16">
      <c r="A93" s="440"/>
      <c r="B93" s="421" t="s">
        <v>1334</v>
      </c>
      <c r="C93" s="379"/>
      <c r="D93" s="380"/>
      <c r="E93" s="394"/>
      <c r="F93" s="394"/>
      <c r="G93" s="394"/>
      <c r="H93" s="394"/>
      <c r="I93" s="394"/>
    </row>
    <row r="94" spans="1:16">
      <c r="A94" s="440"/>
      <c r="B94" s="392" t="s">
        <v>1335</v>
      </c>
      <c r="C94" s="379">
        <v>40</v>
      </c>
      <c r="D94" s="380" t="s">
        <v>270</v>
      </c>
      <c r="E94" s="472"/>
      <c r="F94" s="394">
        <f>C94*E94</f>
        <v>0</v>
      </c>
      <c r="G94" s="472"/>
      <c r="H94" s="394">
        <f>C94*G94</f>
        <v>0</v>
      </c>
      <c r="I94" s="394">
        <f>F94+H94</f>
        <v>0</v>
      </c>
      <c r="J94" s="432"/>
      <c r="K94" s="433"/>
      <c r="L94" s="433"/>
      <c r="M94" s="433"/>
    </row>
    <row r="95" spans="1:16">
      <c r="A95" s="440"/>
      <c r="B95" s="392"/>
      <c r="C95" s="379"/>
      <c r="D95" s="380"/>
      <c r="E95" s="394"/>
      <c r="F95" s="394"/>
      <c r="G95" s="394"/>
      <c r="H95" s="394"/>
      <c r="I95" s="394"/>
    </row>
    <row r="96" spans="1:16">
      <c r="A96" s="440"/>
      <c r="B96" s="421" t="s">
        <v>1336</v>
      </c>
      <c r="C96" s="379"/>
      <c r="D96" s="380"/>
      <c r="E96" s="394"/>
      <c r="F96" s="394"/>
      <c r="G96" s="394"/>
      <c r="H96" s="394"/>
      <c r="I96" s="394"/>
    </row>
    <row r="97" spans="1:16">
      <c r="A97" s="440"/>
      <c r="B97" s="392" t="s">
        <v>1337</v>
      </c>
      <c r="C97" s="379">
        <v>180</v>
      </c>
      <c r="D97" s="380" t="s">
        <v>270</v>
      </c>
      <c r="E97" s="472"/>
      <c r="F97" s="394">
        <f>C97*E97</f>
        <v>0</v>
      </c>
      <c r="G97" s="472"/>
      <c r="H97" s="394">
        <f>C97*G97</f>
        <v>0</v>
      </c>
      <c r="I97" s="394">
        <f>F97+H97</f>
        <v>0</v>
      </c>
      <c r="J97" s="432"/>
      <c r="K97" s="433"/>
      <c r="L97" s="433"/>
      <c r="M97" s="433"/>
    </row>
    <row r="98" spans="1:16">
      <c r="A98" s="440"/>
      <c r="B98" s="392"/>
      <c r="C98" s="379"/>
      <c r="D98" s="380"/>
      <c r="E98" s="394"/>
      <c r="F98" s="394"/>
      <c r="G98" s="394"/>
      <c r="H98" s="394"/>
      <c r="I98" s="394"/>
      <c r="J98" s="432"/>
      <c r="K98" s="433"/>
      <c r="L98" s="433"/>
      <c r="M98" s="433"/>
    </row>
    <row r="99" spans="1:16">
      <c r="A99" s="440"/>
      <c r="B99" s="392" t="s">
        <v>1338</v>
      </c>
      <c r="C99" s="379">
        <v>55</v>
      </c>
      <c r="D99" s="380" t="s">
        <v>270</v>
      </c>
      <c r="E99" s="472"/>
      <c r="F99" s="394">
        <f>C99*E99</f>
        <v>0</v>
      </c>
      <c r="G99" s="472"/>
      <c r="H99" s="394">
        <f>C99*G99</f>
        <v>0</v>
      </c>
      <c r="I99" s="394">
        <f>F99+H99</f>
        <v>0</v>
      </c>
      <c r="J99" s="432"/>
      <c r="K99" s="433"/>
      <c r="L99" s="433"/>
      <c r="M99" s="433"/>
    </row>
    <row r="100" spans="1:16">
      <c r="A100" s="440"/>
      <c r="B100" s="392"/>
      <c r="C100" s="379"/>
      <c r="D100" s="380"/>
      <c r="E100" s="394"/>
      <c r="F100" s="394"/>
      <c r="G100" s="394"/>
      <c r="H100" s="394"/>
      <c r="I100" s="394"/>
    </row>
    <row r="101" spans="1:16" s="434" customFormat="1" ht="12">
      <c r="A101" s="415" t="s">
        <v>1339</v>
      </c>
      <c r="B101" s="416"/>
      <c r="C101" s="417"/>
      <c r="D101" s="418"/>
      <c r="E101" s="419"/>
      <c r="F101" s="419"/>
      <c r="G101" s="419"/>
      <c r="H101" s="419"/>
      <c r="I101" s="420"/>
      <c r="J101" s="345"/>
      <c r="K101" s="414"/>
      <c r="M101" s="379"/>
      <c r="P101" s="379"/>
    </row>
    <row r="102" spans="1:16">
      <c r="A102" s="440"/>
      <c r="B102" s="421" t="s">
        <v>1340</v>
      </c>
      <c r="C102" s="379"/>
      <c r="D102" s="380"/>
      <c r="E102" s="394"/>
      <c r="F102" s="394"/>
      <c r="G102" s="394"/>
      <c r="H102" s="394"/>
      <c r="I102" s="394"/>
      <c r="J102" s="432"/>
      <c r="K102" s="433"/>
      <c r="L102" s="433"/>
      <c r="M102" s="433"/>
    </row>
    <row r="103" spans="1:16">
      <c r="A103" s="440"/>
      <c r="B103" s="392" t="s">
        <v>1341</v>
      </c>
      <c r="C103" s="379">
        <v>260</v>
      </c>
      <c r="D103" s="380" t="s">
        <v>1181</v>
      </c>
      <c r="E103" s="472"/>
      <c r="F103" s="394">
        <f>C103*E103</f>
        <v>0</v>
      </c>
      <c r="G103" s="472"/>
      <c r="H103" s="394">
        <f>C103*G103</f>
        <v>0</v>
      </c>
      <c r="I103" s="394">
        <f>F103+H103</f>
        <v>0</v>
      </c>
      <c r="J103" s="432"/>
      <c r="K103" s="433"/>
      <c r="L103" s="433"/>
      <c r="M103" s="433"/>
    </row>
    <row r="104" spans="1:16">
      <c r="A104" s="440"/>
      <c r="B104" s="392"/>
      <c r="C104" s="379"/>
      <c r="D104" s="380"/>
      <c r="E104" s="394"/>
      <c r="F104" s="394"/>
      <c r="G104" s="394"/>
      <c r="H104" s="394"/>
      <c r="I104" s="394"/>
      <c r="J104" s="432"/>
      <c r="K104" s="433"/>
      <c r="L104" s="433"/>
      <c r="M104" s="433"/>
    </row>
    <row r="105" spans="1:16">
      <c r="A105" s="440"/>
      <c r="B105" s="421" t="s">
        <v>1342</v>
      </c>
      <c r="C105" s="379"/>
      <c r="D105" s="380"/>
      <c r="E105" s="394"/>
      <c r="F105" s="394"/>
      <c r="G105" s="394"/>
      <c r="H105" s="394"/>
      <c r="I105" s="394"/>
      <c r="J105" s="432"/>
      <c r="K105" s="433"/>
      <c r="L105" s="433"/>
      <c r="M105" s="433"/>
    </row>
    <row r="106" spans="1:16">
      <c r="A106" s="440"/>
      <c r="B106" s="392" t="s">
        <v>1343</v>
      </c>
      <c r="C106" s="379">
        <v>173</v>
      </c>
      <c r="D106" s="380" t="s">
        <v>1181</v>
      </c>
      <c r="E106" s="472"/>
      <c r="F106" s="394">
        <f>C106*E106</f>
        <v>0</v>
      </c>
      <c r="G106" s="394"/>
      <c r="H106" s="394"/>
      <c r="I106" s="394">
        <f>F106+H106</f>
        <v>0</v>
      </c>
      <c r="J106" s="432"/>
      <c r="K106" s="433"/>
      <c r="L106" s="433"/>
      <c r="M106" s="433"/>
    </row>
    <row r="107" spans="1:16">
      <c r="A107" s="440"/>
      <c r="B107" s="421"/>
      <c r="C107" s="379"/>
      <c r="D107" s="380"/>
      <c r="E107" s="394"/>
      <c r="F107" s="394"/>
      <c r="G107" s="394"/>
      <c r="H107" s="394"/>
      <c r="I107" s="394"/>
      <c r="J107" s="432"/>
      <c r="K107" s="433"/>
      <c r="L107" s="433"/>
      <c r="M107" s="433"/>
    </row>
    <row r="108" spans="1:16">
      <c r="A108" s="440"/>
      <c r="B108" s="392" t="s">
        <v>1344</v>
      </c>
      <c r="C108" s="379">
        <v>98</v>
      </c>
      <c r="D108" s="380" t="s">
        <v>1181</v>
      </c>
      <c r="E108" s="472"/>
      <c r="F108" s="394">
        <f t="shared" ref="F108:F113" si="0">C108*E108</f>
        <v>0</v>
      </c>
      <c r="G108" s="472"/>
      <c r="H108" s="394">
        <f t="shared" ref="H108:H113" si="1">C108*G108</f>
        <v>0</v>
      </c>
      <c r="I108" s="394">
        <f t="shared" ref="I108:I113" si="2">F108+H108</f>
        <v>0</v>
      </c>
      <c r="J108" s="432"/>
      <c r="K108" s="433"/>
      <c r="L108" s="433"/>
      <c r="M108" s="433"/>
    </row>
    <row r="109" spans="1:16">
      <c r="A109" s="440"/>
      <c r="B109" s="392" t="s">
        <v>1345</v>
      </c>
      <c r="C109" s="379">
        <v>23</v>
      </c>
      <c r="D109" s="380" t="s">
        <v>1181</v>
      </c>
      <c r="E109" s="472"/>
      <c r="F109" s="394">
        <f t="shared" si="0"/>
        <v>0</v>
      </c>
      <c r="G109" s="472"/>
      <c r="H109" s="394">
        <f t="shared" si="1"/>
        <v>0</v>
      </c>
      <c r="I109" s="394">
        <f t="shared" si="2"/>
        <v>0</v>
      </c>
      <c r="J109" s="432"/>
      <c r="K109" s="433"/>
      <c r="L109" s="433"/>
      <c r="M109" s="433"/>
    </row>
    <row r="110" spans="1:16">
      <c r="A110" s="440"/>
      <c r="B110" s="392" t="s">
        <v>1346</v>
      </c>
      <c r="C110" s="379">
        <v>36</v>
      </c>
      <c r="D110" s="380" t="s">
        <v>1181</v>
      </c>
      <c r="E110" s="472"/>
      <c r="F110" s="394">
        <f t="shared" si="0"/>
        <v>0</v>
      </c>
      <c r="G110" s="472"/>
      <c r="H110" s="394">
        <f t="shared" si="1"/>
        <v>0</v>
      </c>
      <c r="I110" s="394">
        <f t="shared" si="2"/>
        <v>0</v>
      </c>
      <c r="J110" s="432"/>
      <c r="K110" s="433"/>
      <c r="L110" s="433"/>
      <c r="M110" s="433"/>
    </row>
    <row r="111" spans="1:16">
      <c r="A111" s="440"/>
      <c r="B111" s="392" t="s">
        <v>1347</v>
      </c>
      <c r="C111" s="379">
        <v>6</v>
      </c>
      <c r="D111" s="380" t="s">
        <v>1181</v>
      </c>
      <c r="E111" s="472"/>
      <c r="F111" s="394">
        <f t="shared" si="0"/>
        <v>0</v>
      </c>
      <c r="G111" s="472"/>
      <c r="H111" s="394">
        <f t="shared" si="1"/>
        <v>0</v>
      </c>
      <c r="I111" s="394">
        <f t="shared" si="2"/>
        <v>0</v>
      </c>
      <c r="J111" s="432"/>
      <c r="K111" s="433"/>
      <c r="L111" s="433"/>
      <c r="M111" s="433"/>
    </row>
    <row r="112" spans="1:16">
      <c r="A112" s="440"/>
      <c r="B112" s="392" t="s">
        <v>1348</v>
      </c>
      <c r="C112" s="379">
        <v>2</v>
      </c>
      <c r="D112" s="380" t="s">
        <v>1181</v>
      </c>
      <c r="E112" s="472"/>
      <c r="F112" s="394">
        <f t="shared" si="0"/>
        <v>0</v>
      </c>
      <c r="G112" s="472"/>
      <c r="H112" s="394">
        <f t="shared" si="1"/>
        <v>0</v>
      </c>
      <c r="I112" s="394">
        <f t="shared" si="2"/>
        <v>0</v>
      </c>
      <c r="J112" s="432"/>
      <c r="K112" s="433"/>
      <c r="L112" s="433"/>
      <c r="M112" s="433"/>
    </row>
    <row r="113" spans="1:13">
      <c r="A113" s="440"/>
      <c r="B113" s="392" t="s">
        <v>1349</v>
      </c>
      <c r="C113" s="379">
        <v>6</v>
      </c>
      <c r="D113" s="380" t="s">
        <v>1181</v>
      </c>
      <c r="E113" s="472"/>
      <c r="F113" s="394">
        <f t="shared" si="0"/>
        <v>0</v>
      </c>
      <c r="G113" s="472"/>
      <c r="H113" s="394">
        <f t="shared" si="1"/>
        <v>0</v>
      </c>
      <c r="I113" s="394">
        <f t="shared" si="2"/>
        <v>0</v>
      </c>
      <c r="J113" s="432"/>
      <c r="K113" s="433"/>
      <c r="L113" s="433"/>
      <c r="M113" s="433"/>
    </row>
    <row r="114" spans="1:13">
      <c r="A114" s="440"/>
      <c r="B114" s="392"/>
      <c r="C114" s="379"/>
      <c r="D114" s="380"/>
      <c r="E114" s="394"/>
      <c r="F114" s="394"/>
      <c r="G114" s="394"/>
      <c r="H114" s="394"/>
      <c r="I114" s="394"/>
      <c r="J114" s="432"/>
      <c r="K114" s="433">
        <f>SUM(C108:C113)</f>
        <v>171</v>
      </c>
      <c r="L114" s="433"/>
      <c r="M114" s="433"/>
    </row>
    <row r="115" spans="1:13">
      <c r="A115" s="440"/>
      <c r="B115" s="392" t="s">
        <v>1350</v>
      </c>
      <c r="C115" s="379"/>
      <c r="D115" s="380"/>
      <c r="E115" s="394"/>
      <c r="F115" s="394"/>
      <c r="G115" s="394"/>
      <c r="H115" s="394"/>
      <c r="I115" s="394"/>
      <c r="J115" s="432"/>
      <c r="K115" s="433"/>
      <c r="L115" s="433"/>
      <c r="M115" s="433"/>
    </row>
    <row r="116" spans="1:13">
      <c r="A116" s="440"/>
      <c r="B116" s="392" t="s">
        <v>1351</v>
      </c>
      <c r="C116" s="379">
        <v>48</v>
      </c>
      <c r="D116" s="380" t="s">
        <v>1181</v>
      </c>
      <c r="E116" s="472"/>
      <c r="F116" s="394">
        <f>C116*E116</f>
        <v>0</v>
      </c>
      <c r="G116" s="394"/>
      <c r="H116" s="394"/>
      <c r="I116" s="394">
        <f>F116+H116</f>
        <v>0</v>
      </c>
      <c r="J116" s="432"/>
      <c r="K116" s="433"/>
      <c r="L116" s="433"/>
      <c r="M116" s="433"/>
    </row>
    <row r="117" spans="1:13">
      <c r="A117" s="440"/>
      <c r="B117" s="392" t="s">
        <v>1352</v>
      </c>
      <c r="C117" s="379">
        <v>40</v>
      </c>
      <c r="D117" s="380" t="s">
        <v>1181</v>
      </c>
      <c r="E117" s="472"/>
      <c r="F117" s="394">
        <f>C117*E117</f>
        <v>0</v>
      </c>
      <c r="G117" s="394"/>
      <c r="H117" s="394"/>
      <c r="I117" s="394">
        <f>F117+H117</f>
        <v>0</v>
      </c>
      <c r="J117" s="432"/>
      <c r="K117" s="433"/>
      <c r="L117" s="433"/>
      <c r="M117" s="433"/>
    </row>
    <row r="118" spans="1:13">
      <c r="A118" s="440"/>
      <c r="B118" s="392" t="s">
        <v>1353</v>
      </c>
      <c r="C118" s="379">
        <v>12</v>
      </c>
      <c r="D118" s="380" t="s">
        <v>1181</v>
      </c>
      <c r="E118" s="472"/>
      <c r="F118" s="394">
        <f>C118*E118</f>
        <v>0</v>
      </c>
      <c r="G118" s="394"/>
      <c r="H118" s="394"/>
      <c r="I118" s="394">
        <f>F118+H118</f>
        <v>0</v>
      </c>
      <c r="J118" s="432"/>
      <c r="K118" s="433"/>
      <c r="L118" s="433"/>
      <c r="M118" s="433"/>
    </row>
    <row r="119" spans="1:13">
      <c r="A119" s="440"/>
      <c r="B119" s="392"/>
      <c r="C119" s="379"/>
      <c r="D119" s="380"/>
      <c r="E119" s="394"/>
      <c r="F119" s="394"/>
      <c r="G119" s="394"/>
      <c r="H119" s="394"/>
      <c r="I119" s="394"/>
      <c r="J119" s="432"/>
      <c r="K119" s="433"/>
      <c r="L119" s="433"/>
      <c r="M119" s="433"/>
    </row>
    <row r="120" spans="1:13">
      <c r="A120" s="440"/>
      <c r="B120" s="392" t="s">
        <v>1354</v>
      </c>
      <c r="C120" s="379">
        <v>2</v>
      </c>
      <c r="D120" s="380" t="s">
        <v>1181</v>
      </c>
      <c r="E120" s="472"/>
      <c r="F120" s="394">
        <f>C120*E120</f>
        <v>0</v>
      </c>
      <c r="G120" s="472"/>
      <c r="H120" s="394">
        <f>C120*G120</f>
        <v>0</v>
      </c>
      <c r="I120" s="394">
        <f>F120+H120</f>
        <v>0</v>
      </c>
      <c r="J120" s="432"/>
      <c r="K120" s="433"/>
      <c r="L120" s="433"/>
      <c r="M120" s="433"/>
    </row>
    <row r="121" spans="1:13">
      <c r="A121" s="440"/>
      <c r="B121" s="392"/>
      <c r="C121" s="379"/>
      <c r="D121" s="380"/>
      <c r="E121" s="394"/>
      <c r="F121" s="394"/>
      <c r="G121" s="394"/>
      <c r="H121" s="394"/>
      <c r="I121" s="394"/>
      <c r="J121" s="432"/>
      <c r="K121" s="433"/>
      <c r="L121" s="433"/>
      <c r="M121" s="433"/>
    </row>
    <row r="122" spans="1:13">
      <c r="A122" s="440"/>
      <c r="B122" s="421" t="s">
        <v>1355</v>
      </c>
      <c r="C122" s="379"/>
      <c r="D122" s="380"/>
      <c r="E122" s="394"/>
      <c r="F122" s="394"/>
      <c r="G122" s="394"/>
      <c r="H122" s="394"/>
      <c r="I122" s="394"/>
      <c r="J122" s="432"/>
      <c r="K122" s="433"/>
      <c r="L122" s="433"/>
      <c r="M122" s="433"/>
    </row>
    <row r="123" spans="1:13">
      <c r="A123" s="440"/>
      <c r="B123" s="392" t="s">
        <v>1356</v>
      </c>
      <c r="C123" s="379">
        <v>5</v>
      </c>
      <c r="D123" s="380" t="s">
        <v>1181</v>
      </c>
      <c r="E123" s="472"/>
      <c r="F123" s="394">
        <f>C123*E123</f>
        <v>0</v>
      </c>
      <c r="G123" s="472"/>
      <c r="H123" s="394">
        <f>C123*G123</f>
        <v>0</v>
      </c>
      <c r="I123" s="394">
        <f>F123+H123</f>
        <v>0</v>
      </c>
      <c r="J123" s="432"/>
      <c r="K123" s="433"/>
      <c r="L123" s="433"/>
      <c r="M123" s="433"/>
    </row>
    <row r="124" spans="1:13">
      <c r="A124" s="440"/>
      <c r="B124" s="392"/>
      <c r="C124" s="379"/>
      <c r="D124" s="380"/>
      <c r="E124" s="394"/>
      <c r="F124" s="394"/>
      <c r="G124" s="394"/>
      <c r="H124" s="394"/>
      <c r="I124" s="394"/>
      <c r="J124" s="432"/>
      <c r="K124" s="433"/>
      <c r="L124" s="433"/>
      <c r="M124" s="433"/>
    </row>
    <row r="125" spans="1:13">
      <c r="A125" s="440"/>
      <c r="B125" s="392" t="s">
        <v>1357</v>
      </c>
      <c r="C125" s="379">
        <v>24</v>
      </c>
      <c r="D125" s="380" t="s">
        <v>1181</v>
      </c>
      <c r="E125" s="394"/>
      <c r="F125" s="394"/>
      <c r="G125" s="472"/>
      <c r="H125" s="394">
        <f>C125*G125</f>
        <v>0</v>
      </c>
      <c r="I125" s="394">
        <f>F125+H125</f>
        <v>0</v>
      </c>
      <c r="J125" s="432"/>
      <c r="K125" s="433"/>
      <c r="L125" s="433"/>
      <c r="M125" s="433"/>
    </row>
    <row r="126" spans="1:13">
      <c r="A126" s="440"/>
      <c r="B126" s="392" t="s">
        <v>1358</v>
      </c>
      <c r="C126" s="379">
        <v>31</v>
      </c>
      <c r="D126" s="380" t="s">
        <v>1181</v>
      </c>
      <c r="E126" s="394"/>
      <c r="F126" s="394"/>
      <c r="G126" s="472"/>
      <c r="H126" s="394">
        <f>C126*G126</f>
        <v>0</v>
      </c>
      <c r="I126" s="394">
        <f>F126+H126</f>
        <v>0</v>
      </c>
      <c r="J126" s="432"/>
      <c r="K126" s="433"/>
      <c r="L126" s="433"/>
      <c r="M126" s="433"/>
    </row>
    <row r="127" spans="1:13">
      <c r="A127" s="440"/>
      <c r="B127" s="392" t="s">
        <v>1359</v>
      </c>
      <c r="C127" s="379">
        <v>24</v>
      </c>
      <c r="D127" s="380" t="s">
        <v>1181</v>
      </c>
      <c r="E127" s="394"/>
      <c r="F127" s="394"/>
      <c r="G127" s="472"/>
      <c r="H127" s="394">
        <f>C127*G127</f>
        <v>0</v>
      </c>
      <c r="I127" s="394">
        <f>F127+H127</f>
        <v>0</v>
      </c>
      <c r="J127" s="432"/>
      <c r="K127" s="433"/>
      <c r="L127" s="433"/>
      <c r="M127" s="433"/>
    </row>
    <row r="128" spans="1:13">
      <c r="A128" s="440"/>
      <c r="B128" s="392" t="s">
        <v>1360</v>
      </c>
      <c r="C128" s="379">
        <v>31</v>
      </c>
      <c r="D128" s="380" t="s">
        <v>1181</v>
      </c>
      <c r="E128" s="394"/>
      <c r="F128" s="394"/>
      <c r="G128" s="472"/>
      <c r="H128" s="394">
        <f>C128*G128</f>
        <v>0</v>
      </c>
      <c r="I128" s="394">
        <f>F128+H128</f>
        <v>0</v>
      </c>
      <c r="J128" s="432"/>
      <c r="K128" s="433"/>
      <c r="L128" s="433"/>
      <c r="M128" s="433"/>
    </row>
    <row r="129" spans="1:13">
      <c r="A129" s="440"/>
      <c r="B129" s="392"/>
      <c r="C129" s="379"/>
      <c r="D129" s="380"/>
      <c r="E129" s="394"/>
      <c r="F129" s="394"/>
      <c r="G129" s="394"/>
      <c r="H129" s="394"/>
      <c r="I129" s="394"/>
      <c r="J129" s="432"/>
      <c r="K129" s="433"/>
      <c r="L129" s="433"/>
      <c r="M129" s="433"/>
    </row>
    <row r="130" spans="1:13">
      <c r="A130" s="415" t="s">
        <v>1361</v>
      </c>
      <c r="B130" s="416"/>
      <c r="C130" s="417"/>
      <c r="D130" s="418"/>
      <c r="E130" s="419"/>
      <c r="F130" s="419"/>
      <c r="G130" s="419"/>
      <c r="H130" s="419"/>
      <c r="I130" s="420"/>
    </row>
    <row r="131" spans="1:13">
      <c r="A131" s="440"/>
      <c r="B131" s="421" t="s">
        <v>1362</v>
      </c>
      <c r="C131" s="379"/>
      <c r="D131" s="380"/>
      <c r="E131" s="394"/>
      <c r="F131" s="394"/>
      <c r="G131" s="394"/>
      <c r="H131" s="394"/>
      <c r="I131" s="394"/>
      <c r="J131" s="432"/>
      <c r="K131" s="433"/>
      <c r="L131" s="433"/>
      <c r="M131" s="433"/>
    </row>
    <row r="132" spans="1:13">
      <c r="A132" s="440"/>
      <c r="B132" s="392" t="s">
        <v>1363</v>
      </c>
      <c r="C132" s="379">
        <v>38</v>
      </c>
      <c r="D132" s="380" t="s">
        <v>1181</v>
      </c>
      <c r="E132" s="472"/>
      <c r="F132" s="394">
        <f>C132*E132</f>
        <v>0</v>
      </c>
      <c r="G132" s="394"/>
      <c r="H132" s="394"/>
      <c r="I132" s="394">
        <f>F132+H132</f>
        <v>0</v>
      </c>
      <c r="J132" s="432"/>
      <c r="K132" s="433"/>
      <c r="L132" s="433"/>
      <c r="M132" s="433"/>
    </row>
    <row r="133" spans="1:13">
      <c r="A133" s="440"/>
      <c r="B133" s="392"/>
      <c r="C133" s="379"/>
      <c r="D133" s="380"/>
      <c r="E133" s="394"/>
      <c r="F133" s="394"/>
      <c r="G133" s="394"/>
      <c r="H133" s="394"/>
      <c r="I133" s="394"/>
      <c r="J133" s="432"/>
      <c r="K133" s="433"/>
      <c r="L133" s="433"/>
      <c r="M133" s="433"/>
    </row>
    <row r="134" spans="1:13">
      <c r="A134" s="440"/>
      <c r="B134" s="421" t="s">
        <v>1364</v>
      </c>
      <c r="C134" s="379"/>
      <c r="D134" s="380"/>
      <c r="E134" s="394"/>
      <c r="F134" s="394"/>
      <c r="G134" s="394"/>
      <c r="H134" s="394"/>
      <c r="I134" s="394"/>
      <c r="J134" s="432"/>
      <c r="K134" s="433"/>
      <c r="L134" s="433"/>
      <c r="M134" s="433"/>
    </row>
    <row r="135" spans="1:13">
      <c r="A135" s="440"/>
      <c r="B135" s="392" t="s">
        <v>1365</v>
      </c>
      <c r="C135" s="379">
        <v>72</v>
      </c>
      <c r="D135" s="380" t="s">
        <v>1181</v>
      </c>
      <c r="E135" s="472"/>
      <c r="F135" s="394">
        <f>C135*E135</f>
        <v>0</v>
      </c>
      <c r="G135" s="394"/>
      <c r="H135" s="394"/>
      <c r="I135" s="394">
        <f>F135+H135</f>
        <v>0</v>
      </c>
      <c r="J135" s="432"/>
      <c r="K135" s="433"/>
      <c r="L135" s="433"/>
      <c r="M135" s="433"/>
    </row>
    <row r="136" spans="1:13">
      <c r="A136" s="440"/>
      <c r="B136" s="421"/>
      <c r="C136" s="379"/>
      <c r="D136" s="380"/>
      <c r="E136" s="394"/>
      <c r="F136" s="394"/>
      <c r="G136" s="394"/>
      <c r="H136" s="394"/>
      <c r="I136" s="394"/>
      <c r="J136" s="432"/>
      <c r="K136" s="433"/>
      <c r="L136" s="433"/>
      <c r="M136" s="433"/>
    </row>
    <row r="137" spans="1:13">
      <c r="A137" s="440"/>
      <c r="B137" s="421" t="s">
        <v>1366</v>
      </c>
      <c r="C137" s="379"/>
      <c r="D137" s="380"/>
      <c r="E137" s="394"/>
      <c r="F137" s="394"/>
      <c r="G137" s="394"/>
      <c r="H137" s="394"/>
      <c r="I137" s="394"/>
      <c r="J137" s="432"/>
      <c r="K137" s="433"/>
      <c r="L137" s="433"/>
      <c r="M137" s="433"/>
    </row>
    <row r="138" spans="1:13">
      <c r="A138" s="440"/>
      <c r="B138" s="392" t="s">
        <v>1367</v>
      </c>
      <c r="C138" s="379">
        <v>2</v>
      </c>
      <c r="D138" s="380" t="s">
        <v>1181</v>
      </c>
      <c r="E138" s="472"/>
      <c r="F138" s="394">
        <f>C138*E138</f>
        <v>0</v>
      </c>
      <c r="G138" s="394"/>
      <c r="H138" s="394"/>
      <c r="I138" s="394">
        <f>F138+H138</f>
        <v>0</v>
      </c>
      <c r="J138" s="432"/>
      <c r="K138" s="433"/>
      <c r="L138" s="433"/>
      <c r="M138" s="433"/>
    </row>
    <row r="139" spans="1:13">
      <c r="A139" s="440"/>
      <c r="B139" s="421"/>
      <c r="C139" s="379"/>
      <c r="D139" s="380"/>
      <c r="E139" s="394"/>
      <c r="F139" s="394"/>
      <c r="G139" s="394"/>
      <c r="H139" s="394"/>
      <c r="I139" s="394"/>
      <c r="J139" s="432"/>
      <c r="K139" s="433"/>
      <c r="L139" s="433"/>
      <c r="M139" s="433"/>
    </row>
    <row r="140" spans="1:13">
      <c r="A140" s="440"/>
      <c r="B140" s="421" t="s">
        <v>1368</v>
      </c>
      <c r="C140" s="379"/>
      <c r="D140" s="380"/>
      <c r="E140" s="394"/>
      <c r="F140" s="394"/>
      <c r="G140" s="394"/>
      <c r="H140" s="394"/>
      <c r="I140" s="394"/>
      <c r="J140" s="432"/>
      <c r="K140" s="433"/>
      <c r="L140" s="433"/>
      <c r="M140" s="433"/>
    </row>
    <row r="141" spans="1:13">
      <c r="A141" s="440"/>
      <c r="B141" s="392" t="s">
        <v>1369</v>
      </c>
      <c r="C141" s="379">
        <v>4</v>
      </c>
      <c r="D141" s="380" t="s">
        <v>1181</v>
      </c>
      <c r="E141" s="472"/>
      <c r="F141" s="394">
        <f>C141*E141</f>
        <v>0</v>
      </c>
      <c r="G141" s="394"/>
      <c r="H141" s="394"/>
      <c r="I141" s="394">
        <f>F141+H141</f>
        <v>0</v>
      </c>
      <c r="J141" s="432"/>
      <c r="K141" s="433"/>
      <c r="L141" s="433"/>
      <c r="M141" s="433"/>
    </row>
    <row r="142" spans="1:13">
      <c r="A142" s="440"/>
      <c r="B142" s="392"/>
      <c r="C142" s="379"/>
      <c r="D142" s="380"/>
      <c r="E142" s="394"/>
      <c r="F142" s="394"/>
      <c r="G142" s="394"/>
      <c r="H142" s="394"/>
      <c r="I142" s="394"/>
      <c r="J142" s="432"/>
      <c r="K142" s="433"/>
      <c r="L142" s="433"/>
      <c r="M142" s="433"/>
    </row>
    <row r="143" spans="1:13">
      <c r="A143" s="440"/>
      <c r="B143" s="421" t="s">
        <v>1370</v>
      </c>
      <c r="C143" s="379"/>
      <c r="D143" s="380"/>
      <c r="E143" s="394"/>
      <c r="F143" s="394"/>
      <c r="G143" s="394"/>
      <c r="H143" s="394"/>
      <c r="I143" s="394"/>
      <c r="J143" s="432"/>
      <c r="K143" s="433"/>
      <c r="L143" s="433"/>
      <c r="M143" s="433"/>
    </row>
    <row r="144" spans="1:13">
      <c r="A144" s="440"/>
      <c r="B144" s="392" t="s">
        <v>1371</v>
      </c>
      <c r="C144" s="379">
        <v>8</v>
      </c>
      <c r="D144" s="380" t="s">
        <v>1181</v>
      </c>
      <c r="E144" s="472"/>
      <c r="F144" s="394">
        <f>C144*E144</f>
        <v>0</v>
      </c>
      <c r="G144" s="394"/>
      <c r="H144" s="394"/>
      <c r="I144" s="394">
        <f>F144+H144</f>
        <v>0</v>
      </c>
      <c r="J144" s="432"/>
      <c r="K144" s="433"/>
      <c r="L144" s="433"/>
      <c r="M144" s="433"/>
    </row>
    <row r="145" spans="1:13">
      <c r="A145" s="440"/>
      <c r="B145" s="421"/>
      <c r="C145" s="379"/>
      <c r="D145" s="380"/>
      <c r="E145" s="394"/>
      <c r="F145" s="394"/>
      <c r="G145" s="394"/>
      <c r="H145" s="394"/>
      <c r="I145" s="394"/>
      <c r="J145" s="432"/>
      <c r="K145" s="433"/>
      <c r="L145" s="433"/>
      <c r="M145" s="433"/>
    </row>
    <row r="146" spans="1:13">
      <c r="A146" s="440"/>
      <c r="B146" s="421" t="s">
        <v>1372</v>
      </c>
      <c r="C146" s="379"/>
      <c r="D146" s="380"/>
      <c r="E146" s="394"/>
      <c r="F146" s="394"/>
      <c r="G146" s="394"/>
      <c r="H146" s="394"/>
      <c r="I146" s="394"/>
      <c r="J146" s="432"/>
      <c r="K146" s="433"/>
      <c r="L146" s="433"/>
      <c r="M146" s="433"/>
    </row>
    <row r="147" spans="1:13">
      <c r="A147" s="440"/>
      <c r="B147" s="392" t="s">
        <v>1373</v>
      </c>
      <c r="C147" s="379">
        <v>3</v>
      </c>
      <c r="D147" s="380" t="s">
        <v>1181</v>
      </c>
      <c r="E147" s="472"/>
      <c r="F147" s="394">
        <f>C147*E147</f>
        <v>0</v>
      </c>
      <c r="G147" s="394"/>
      <c r="H147" s="394"/>
      <c r="I147" s="394">
        <f>F147+H147</f>
        <v>0</v>
      </c>
      <c r="J147" s="432"/>
      <c r="K147" s="433"/>
      <c r="L147" s="433"/>
      <c r="M147" s="433"/>
    </row>
    <row r="148" spans="1:13">
      <c r="A148" s="440"/>
      <c r="B148" s="392"/>
      <c r="C148" s="379"/>
      <c r="D148" s="380"/>
      <c r="E148" s="394"/>
      <c r="F148" s="394"/>
      <c r="G148" s="394"/>
      <c r="H148" s="394"/>
      <c r="I148" s="394"/>
      <c r="J148" s="432"/>
      <c r="K148" s="433"/>
      <c r="L148" s="433"/>
      <c r="M148" s="433"/>
    </row>
    <row r="149" spans="1:13">
      <c r="A149" s="440"/>
      <c r="B149" s="421" t="s">
        <v>1374</v>
      </c>
      <c r="C149" s="379"/>
      <c r="D149" s="380"/>
      <c r="E149" s="394"/>
      <c r="F149" s="394"/>
      <c r="G149" s="394"/>
      <c r="H149" s="394"/>
      <c r="I149" s="394"/>
      <c r="J149" s="432"/>
      <c r="K149" s="433"/>
      <c r="L149" s="433"/>
      <c r="M149" s="433"/>
    </row>
    <row r="150" spans="1:13">
      <c r="A150" s="440"/>
      <c r="B150" s="392" t="s">
        <v>1375</v>
      </c>
      <c r="C150" s="379">
        <v>30</v>
      </c>
      <c r="D150" s="380" t="s">
        <v>1181</v>
      </c>
      <c r="E150" s="472"/>
      <c r="F150" s="394">
        <f>C150*E150</f>
        <v>0</v>
      </c>
      <c r="G150" s="394"/>
      <c r="H150" s="394"/>
      <c r="I150" s="394">
        <f>F150+H150</f>
        <v>0</v>
      </c>
      <c r="J150" s="432"/>
      <c r="K150" s="433"/>
      <c r="L150" s="433"/>
      <c r="M150" s="433"/>
    </row>
    <row r="151" spans="1:13">
      <c r="A151" s="440"/>
      <c r="B151" s="392"/>
      <c r="C151" s="379"/>
      <c r="D151" s="380"/>
      <c r="E151" s="394"/>
      <c r="F151" s="394"/>
      <c r="G151" s="394"/>
      <c r="H151" s="394"/>
      <c r="I151" s="394"/>
      <c r="J151" s="432"/>
      <c r="K151" s="433"/>
      <c r="L151" s="433"/>
      <c r="M151" s="433"/>
    </row>
    <row r="152" spans="1:13">
      <c r="A152" s="440"/>
      <c r="B152" s="421" t="s">
        <v>1376</v>
      </c>
      <c r="C152" s="379"/>
      <c r="D152" s="380"/>
      <c r="E152" s="394"/>
      <c r="F152" s="394"/>
      <c r="G152" s="394"/>
      <c r="H152" s="394"/>
      <c r="I152" s="394"/>
      <c r="J152" s="432"/>
      <c r="K152" s="433"/>
      <c r="L152" s="433"/>
      <c r="M152" s="433"/>
    </row>
    <row r="153" spans="1:13">
      <c r="A153" s="440"/>
      <c r="B153" s="392" t="s">
        <v>1377</v>
      </c>
      <c r="C153" s="379">
        <v>12</v>
      </c>
      <c r="D153" s="380" t="s">
        <v>1181</v>
      </c>
      <c r="E153" s="472"/>
      <c r="F153" s="394">
        <f>C153*E153</f>
        <v>0</v>
      </c>
      <c r="G153" s="394"/>
      <c r="H153" s="394"/>
      <c r="I153" s="394">
        <f>F153+H153</f>
        <v>0</v>
      </c>
      <c r="J153" s="432"/>
      <c r="K153" s="433"/>
      <c r="L153" s="433"/>
      <c r="M153" s="433"/>
    </row>
    <row r="154" spans="1:13">
      <c r="A154" s="440"/>
      <c r="B154" s="392"/>
      <c r="C154" s="379"/>
      <c r="D154" s="380"/>
      <c r="E154" s="394"/>
      <c r="F154" s="394"/>
      <c r="G154" s="394"/>
      <c r="H154" s="394"/>
      <c r="I154" s="394"/>
      <c r="J154" s="432"/>
      <c r="K154" s="433"/>
      <c r="L154" s="433"/>
      <c r="M154" s="433"/>
    </row>
    <row r="155" spans="1:13">
      <c r="A155" s="440"/>
      <c r="B155" s="421" t="s">
        <v>1378</v>
      </c>
      <c r="C155" s="379"/>
      <c r="D155" s="380"/>
      <c r="E155" s="394"/>
      <c r="F155" s="394"/>
      <c r="G155" s="394"/>
      <c r="H155" s="394"/>
      <c r="I155" s="394"/>
      <c r="J155" s="432"/>
      <c r="K155" s="433"/>
      <c r="L155" s="433"/>
      <c r="M155" s="433"/>
    </row>
    <row r="156" spans="1:13">
      <c r="A156" s="440"/>
      <c r="B156" s="392" t="s">
        <v>1379</v>
      </c>
      <c r="C156" s="379">
        <v>11</v>
      </c>
      <c r="D156" s="380" t="s">
        <v>1181</v>
      </c>
      <c r="E156" s="472"/>
      <c r="F156" s="394">
        <f>C156*E156</f>
        <v>0</v>
      </c>
      <c r="G156" s="394"/>
      <c r="H156" s="394"/>
      <c r="I156" s="394">
        <f>F156+H156</f>
        <v>0</v>
      </c>
      <c r="J156" s="432"/>
      <c r="K156" s="433"/>
      <c r="L156" s="433"/>
      <c r="M156" s="433"/>
    </row>
    <row r="157" spans="1:13">
      <c r="A157" s="440"/>
      <c r="B157" s="392"/>
      <c r="C157" s="379"/>
      <c r="D157" s="380"/>
      <c r="E157" s="394"/>
      <c r="F157" s="394"/>
      <c r="G157" s="394"/>
      <c r="H157" s="394"/>
      <c r="I157" s="394"/>
      <c r="J157" s="432"/>
      <c r="K157" s="433"/>
      <c r="L157" s="433"/>
      <c r="M157" s="433"/>
    </row>
    <row r="158" spans="1:13">
      <c r="A158" s="440"/>
      <c r="B158" s="392" t="s">
        <v>1380</v>
      </c>
      <c r="C158" s="379">
        <v>100</v>
      </c>
      <c r="D158" s="380" t="s">
        <v>1181</v>
      </c>
      <c r="E158" s="394"/>
      <c r="F158" s="394"/>
      <c r="G158" s="472"/>
      <c r="H158" s="394">
        <f>C158*G158</f>
        <v>0</v>
      </c>
      <c r="I158" s="394">
        <f>F158+H158</f>
        <v>0</v>
      </c>
      <c r="J158" s="432"/>
      <c r="K158" s="433"/>
      <c r="L158" s="433"/>
      <c r="M158" s="433"/>
    </row>
    <row r="159" spans="1:13">
      <c r="A159" s="440"/>
      <c r="B159" s="392"/>
      <c r="C159" s="379"/>
      <c r="D159" s="380"/>
      <c r="E159" s="394"/>
      <c r="F159" s="394"/>
      <c r="G159" s="394"/>
      <c r="H159" s="394"/>
      <c r="I159" s="394"/>
      <c r="J159" s="432"/>
      <c r="K159" s="433"/>
      <c r="L159" s="433"/>
      <c r="M159" s="433"/>
    </row>
    <row r="160" spans="1:13">
      <c r="A160" s="415" t="s">
        <v>1381</v>
      </c>
      <c r="B160" s="416"/>
      <c r="C160" s="417"/>
      <c r="D160" s="418"/>
      <c r="E160" s="419"/>
      <c r="F160" s="419"/>
      <c r="G160" s="419"/>
      <c r="H160" s="419"/>
      <c r="I160" s="420"/>
      <c r="J160" s="432"/>
      <c r="K160" s="433"/>
      <c r="L160" s="433"/>
      <c r="M160" s="433"/>
    </row>
    <row r="161" spans="1:14">
      <c r="A161" s="440"/>
      <c r="B161" s="392" t="s">
        <v>1382</v>
      </c>
      <c r="C161" s="379">
        <v>1</v>
      </c>
      <c r="D161" s="380" t="s">
        <v>1208</v>
      </c>
      <c r="E161" s="472"/>
      <c r="F161" s="394">
        <f>C161*E161</f>
        <v>0</v>
      </c>
      <c r="G161" s="472"/>
      <c r="H161" s="394">
        <f>C161*G161</f>
        <v>0</v>
      </c>
      <c r="I161" s="394">
        <f>F161+H161</f>
        <v>0</v>
      </c>
      <c r="J161" s="432"/>
      <c r="K161" s="433"/>
      <c r="L161" s="433"/>
      <c r="M161" s="433"/>
    </row>
    <row r="162" spans="1:14" ht="24">
      <c r="A162" s="440"/>
      <c r="B162" s="392" t="s">
        <v>1383</v>
      </c>
      <c r="C162" s="379">
        <v>1</v>
      </c>
      <c r="D162" s="380" t="s">
        <v>1208</v>
      </c>
      <c r="E162" s="472"/>
      <c r="F162" s="394">
        <f>C162*E162</f>
        <v>0</v>
      </c>
      <c r="G162" s="472"/>
      <c r="H162" s="394">
        <f>C162*G162</f>
        <v>0</v>
      </c>
      <c r="I162" s="394">
        <f>F162+H162</f>
        <v>0</v>
      </c>
      <c r="J162" s="432"/>
      <c r="K162" s="433"/>
      <c r="L162" s="433"/>
      <c r="M162" s="433"/>
    </row>
    <row r="163" spans="1:14">
      <c r="A163" s="440"/>
      <c r="B163" s="392"/>
      <c r="C163" s="379"/>
      <c r="D163" s="380"/>
      <c r="E163" s="394"/>
      <c r="F163" s="394"/>
      <c r="G163" s="394"/>
      <c r="H163" s="394"/>
      <c r="I163" s="394"/>
      <c r="J163" s="432"/>
      <c r="K163" s="433"/>
      <c r="L163" s="433"/>
      <c r="M163" s="433"/>
    </row>
    <row r="164" spans="1:14" s="434" customFormat="1" ht="12">
      <c r="A164" s="415"/>
      <c r="B164" s="416" t="s">
        <v>1255</v>
      </c>
      <c r="C164" s="417"/>
      <c r="D164" s="418"/>
      <c r="E164" s="419"/>
      <c r="F164" s="419"/>
      <c r="G164" s="419"/>
      <c r="H164" s="419"/>
      <c r="I164" s="420"/>
      <c r="J164" s="437"/>
      <c r="K164" s="438"/>
      <c r="L164" s="438"/>
      <c r="M164" s="438"/>
      <c r="N164" s="441"/>
    </row>
    <row r="165" spans="1:14" s="434" customFormat="1">
      <c r="A165" s="403"/>
      <c r="B165" s="442" t="s">
        <v>1384</v>
      </c>
      <c r="C165" s="379">
        <v>225</v>
      </c>
      <c r="D165" s="380" t="s">
        <v>1177</v>
      </c>
      <c r="E165" s="387"/>
      <c r="F165" s="387"/>
      <c r="G165" s="472"/>
      <c r="H165" s="387">
        <f>C165*G165</f>
        <v>0</v>
      </c>
      <c r="I165" s="394">
        <f>F165+H165</f>
        <v>0</v>
      </c>
      <c r="J165" s="437"/>
      <c r="K165" s="438"/>
      <c r="L165" s="438"/>
      <c r="M165" s="438"/>
      <c r="N165" s="441"/>
    </row>
    <row r="166" spans="1:14" s="434" customFormat="1" ht="12">
      <c r="A166" s="363"/>
      <c r="B166" s="392" t="s">
        <v>1257</v>
      </c>
      <c r="C166" s="379">
        <v>48</v>
      </c>
      <c r="D166" s="380" t="s">
        <v>1181</v>
      </c>
      <c r="E166" s="422"/>
      <c r="F166" s="422"/>
      <c r="G166" s="472"/>
      <c r="H166" s="394">
        <f>C166*G166</f>
        <v>0</v>
      </c>
      <c r="I166" s="394">
        <f>F166+H166</f>
        <v>0</v>
      </c>
      <c r="J166" s="437"/>
      <c r="K166" s="438"/>
      <c r="L166" s="438"/>
      <c r="M166" s="438"/>
      <c r="N166" s="441"/>
    </row>
    <row r="167" spans="1:14" s="434" customFormat="1" ht="12">
      <c r="A167" s="363"/>
      <c r="B167" s="392"/>
      <c r="C167" s="379"/>
      <c r="D167" s="380"/>
      <c r="E167" s="422"/>
      <c r="F167" s="422"/>
      <c r="G167" s="394"/>
      <c r="H167" s="394"/>
      <c r="I167" s="394"/>
      <c r="J167" s="437"/>
      <c r="K167" s="438"/>
      <c r="L167" s="438"/>
      <c r="M167" s="438"/>
      <c r="N167" s="441"/>
    </row>
    <row r="168" spans="1:14" s="434" customFormat="1" ht="12">
      <c r="A168" s="443" t="s">
        <v>1258</v>
      </c>
      <c r="B168" s="444"/>
      <c r="C168" s="445"/>
      <c r="D168" s="446"/>
      <c r="E168" s="447"/>
      <c r="F168" s="447"/>
      <c r="G168" s="447"/>
      <c r="H168" s="447"/>
      <c r="I168" s="448"/>
      <c r="J168" s="437"/>
      <c r="K168" s="438"/>
      <c r="L168" s="438"/>
      <c r="M168" s="438"/>
      <c r="N168" s="441"/>
    </row>
    <row r="169" spans="1:14" s="434" customFormat="1" ht="12">
      <c r="A169" s="449"/>
      <c r="B169" s="450" t="s">
        <v>1211</v>
      </c>
      <c r="C169" s="451" t="s">
        <v>1212</v>
      </c>
      <c r="D169" s="452" t="s">
        <v>133</v>
      </c>
      <c r="E169" s="453" t="s">
        <v>1213</v>
      </c>
      <c r="F169" s="454" t="s">
        <v>1214</v>
      </c>
      <c r="G169" s="453" t="s">
        <v>1215</v>
      </c>
      <c r="H169" s="454" t="s">
        <v>1216</v>
      </c>
      <c r="I169" s="455" t="s">
        <v>1217</v>
      </c>
      <c r="J169" s="437"/>
      <c r="K169" s="438"/>
      <c r="L169" s="438"/>
      <c r="M169" s="438"/>
      <c r="N169" s="441"/>
    </row>
    <row r="170" spans="1:14" s="434" customFormat="1" ht="12">
      <c r="A170" s="456"/>
      <c r="B170" s="388" t="s">
        <v>1385</v>
      </c>
      <c r="C170" s="395">
        <v>2</v>
      </c>
      <c r="D170" s="457" t="s">
        <v>1181</v>
      </c>
      <c r="E170" s="390"/>
      <c r="F170" s="390"/>
      <c r="G170" s="472"/>
      <c r="H170" s="390">
        <f>C170*G170</f>
        <v>0</v>
      </c>
      <c r="I170" s="390">
        <f>F170+H170</f>
        <v>0</v>
      </c>
      <c r="J170" s="437"/>
      <c r="K170" s="438"/>
      <c r="L170" s="438"/>
      <c r="M170" s="438"/>
      <c r="N170" s="441"/>
    </row>
    <row r="171" spans="1:14" s="434" customFormat="1" ht="12">
      <c r="A171" s="456"/>
      <c r="B171" s="388" t="s">
        <v>1386</v>
      </c>
      <c r="C171" s="395">
        <v>1</v>
      </c>
      <c r="D171" s="457" t="s">
        <v>1208</v>
      </c>
      <c r="E171" s="390"/>
      <c r="F171" s="390"/>
      <c r="G171" s="472"/>
      <c r="H171" s="390">
        <f>C171*G171</f>
        <v>0</v>
      </c>
      <c r="I171" s="390">
        <f>F171+H171</f>
        <v>0</v>
      </c>
      <c r="J171" s="437"/>
      <c r="K171" s="438"/>
      <c r="L171" s="438"/>
      <c r="M171" s="438"/>
      <c r="N171" s="441"/>
    </row>
    <row r="172" spans="1:14" s="434" customFormat="1" ht="12">
      <c r="A172" s="456"/>
      <c r="B172" s="388" t="s">
        <v>1387</v>
      </c>
      <c r="C172" s="395">
        <v>1</v>
      </c>
      <c r="D172" s="457" t="s">
        <v>1262</v>
      </c>
      <c r="E172" s="390"/>
      <c r="F172" s="390"/>
      <c r="G172" s="472"/>
      <c r="H172" s="390">
        <f>C172*G172</f>
        <v>0</v>
      </c>
      <c r="I172" s="390">
        <f>F172+H172</f>
        <v>0</v>
      </c>
      <c r="J172" s="437"/>
      <c r="K172" s="438"/>
      <c r="L172" s="438"/>
      <c r="M172" s="438"/>
      <c r="N172" s="441"/>
    </row>
    <row r="173" spans="1:14">
      <c r="A173" s="440"/>
      <c r="B173" s="424"/>
      <c r="C173" s="379"/>
      <c r="D173" s="380"/>
      <c r="E173" s="394"/>
      <c r="F173" s="394"/>
      <c r="G173" s="394"/>
      <c r="H173" s="394"/>
      <c r="I173" s="394"/>
    </row>
    <row r="174" spans="1:14">
      <c r="A174" s="415" t="s">
        <v>1388</v>
      </c>
      <c r="B174" s="416"/>
      <c r="C174" s="417"/>
      <c r="D174" s="418"/>
      <c r="E174" s="419"/>
      <c r="F174" s="419"/>
      <c r="G174" s="419"/>
      <c r="H174" s="419"/>
      <c r="I174" s="420"/>
    </row>
    <row r="175" spans="1:14">
      <c r="A175" s="379"/>
      <c r="B175" s="392" t="s">
        <v>1389</v>
      </c>
      <c r="C175" s="379">
        <v>1</v>
      </c>
      <c r="D175" s="380" t="s">
        <v>1181</v>
      </c>
      <c r="E175" s="422"/>
      <c r="F175" s="422"/>
      <c r="G175" s="472"/>
      <c r="H175" s="394">
        <f>C175*G175</f>
        <v>0</v>
      </c>
      <c r="I175" s="394">
        <f>F175+H175</f>
        <v>0</v>
      </c>
      <c r="J175" s="432"/>
      <c r="K175" s="433"/>
      <c r="L175" s="433"/>
      <c r="M175" s="433"/>
    </row>
    <row r="176" spans="1:14">
      <c r="A176" s="379"/>
      <c r="B176" s="392"/>
      <c r="C176" s="379"/>
      <c r="D176" s="380"/>
      <c r="E176" s="422"/>
      <c r="F176" s="422"/>
      <c r="G176" s="422"/>
      <c r="H176" s="422"/>
      <c r="I176" s="465"/>
    </row>
    <row r="177" spans="1:9">
      <c r="A177" s="379"/>
      <c r="B177" s="396" t="s">
        <v>1390</v>
      </c>
      <c r="C177" s="397"/>
      <c r="D177" s="398"/>
      <c r="E177" s="399"/>
      <c r="F177" s="400">
        <f>SUM(F21:F176)</f>
        <v>0</v>
      </c>
      <c r="G177" s="401"/>
      <c r="H177" s="400">
        <f>SUM(H21:H176)</f>
        <v>0</v>
      </c>
      <c r="I177" s="402">
        <f>SUM(I21:I176)</f>
        <v>0</v>
      </c>
    </row>
    <row r="178" spans="1:9" ht="13.5" thickBot="1">
      <c r="E178" s="405"/>
      <c r="F178" s="405"/>
      <c r="G178" s="405"/>
      <c r="H178" s="405"/>
    </row>
    <row r="179" spans="1:9" ht="13.5" thickBot="1">
      <c r="B179" s="406" t="s">
        <v>1196</v>
      </c>
      <c r="C179" s="407"/>
      <c r="D179" s="408"/>
      <c r="E179" s="409"/>
      <c r="F179" s="409"/>
      <c r="G179" s="409"/>
      <c r="H179" s="410">
        <f>SUM(I177)</f>
        <v>0</v>
      </c>
      <c r="I179" s="411"/>
    </row>
    <row r="180" spans="1:9" ht="13.5" thickBot="1">
      <c r="C180" s="412"/>
      <c r="E180" s="405"/>
      <c r="F180" s="405"/>
      <c r="G180" s="405"/>
      <c r="H180" s="413"/>
      <c r="I180" s="413"/>
    </row>
    <row r="181" spans="1:9" ht="13.5" thickBot="1">
      <c r="B181" s="406"/>
      <c r="C181" s="407"/>
      <c r="D181" s="408"/>
      <c r="E181" s="409"/>
      <c r="F181" s="409"/>
      <c r="G181" s="409"/>
      <c r="H181" s="410"/>
      <c r="I181" s="411"/>
    </row>
    <row r="182" spans="1:9">
      <c r="E182" s="405"/>
      <c r="F182" s="405"/>
      <c r="G182" s="405"/>
      <c r="H182" s="405"/>
    </row>
    <row r="183" spans="1:9">
      <c r="E183" s="405"/>
      <c r="F183" s="405"/>
      <c r="G183" s="405"/>
      <c r="H183" s="405"/>
    </row>
    <row r="184" spans="1:9">
      <c r="E184" s="405"/>
      <c r="F184" s="405"/>
      <c r="G184" s="405"/>
      <c r="H184" s="405"/>
    </row>
    <row r="185" spans="1:9">
      <c r="E185" s="405"/>
      <c r="F185" s="405"/>
      <c r="G185" s="405"/>
      <c r="H185" s="405"/>
    </row>
    <row r="186" spans="1:9">
      <c r="E186" s="405"/>
      <c r="F186" s="405"/>
      <c r="G186" s="405"/>
      <c r="H186" s="405"/>
    </row>
    <row r="187" spans="1:9">
      <c r="E187" s="405"/>
      <c r="F187" s="405"/>
      <c r="G187" s="405"/>
      <c r="H187" s="405"/>
    </row>
    <row r="188" spans="1:9">
      <c r="E188" s="405"/>
      <c r="F188" s="405"/>
      <c r="G188" s="405"/>
      <c r="H188" s="405"/>
    </row>
    <row r="189" spans="1:9">
      <c r="E189" s="405"/>
      <c r="F189" s="405"/>
      <c r="G189" s="405"/>
      <c r="H189" s="405"/>
    </row>
    <row r="190" spans="1:9">
      <c r="E190" s="405"/>
      <c r="F190" s="405"/>
      <c r="G190" s="405"/>
      <c r="H190" s="405"/>
    </row>
    <row r="191" spans="1:9">
      <c r="E191" s="405"/>
      <c r="F191" s="405"/>
      <c r="G191" s="405"/>
      <c r="H191" s="405"/>
    </row>
    <row r="192" spans="1:9">
      <c r="E192" s="405"/>
      <c r="F192" s="405"/>
      <c r="G192" s="405"/>
      <c r="H192" s="405"/>
    </row>
    <row r="193" spans="5:8">
      <c r="E193" s="405"/>
      <c r="F193" s="405"/>
      <c r="G193" s="405"/>
      <c r="H193" s="405"/>
    </row>
    <row r="194" spans="5:8">
      <c r="E194" s="405"/>
      <c r="F194" s="405"/>
      <c r="G194" s="405"/>
      <c r="H194" s="405"/>
    </row>
    <row r="195" spans="5:8">
      <c r="E195" s="405"/>
      <c r="F195" s="405"/>
      <c r="G195" s="405"/>
      <c r="H195" s="405"/>
    </row>
    <row r="196" spans="5:8">
      <c r="E196" s="405"/>
      <c r="F196" s="405"/>
      <c r="G196" s="405"/>
      <c r="H196" s="405"/>
    </row>
    <row r="197" spans="5:8">
      <c r="E197" s="405"/>
      <c r="F197" s="405"/>
      <c r="G197" s="405"/>
      <c r="H197" s="405"/>
    </row>
    <row r="198" spans="5:8">
      <c r="E198" s="405"/>
      <c r="F198" s="405"/>
      <c r="G198" s="405"/>
      <c r="H198" s="405"/>
    </row>
    <row r="199" spans="5:8">
      <c r="E199" s="405"/>
      <c r="F199" s="405"/>
      <c r="G199" s="405"/>
      <c r="H199" s="405"/>
    </row>
    <row r="200" spans="5:8">
      <c r="E200" s="405"/>
      <c r="F200" s="405"/>
      <c r="G200" s="405"/>
      <c r="H200" s="405"/>
    </row>
    <row r="201" spans="5:8">
      <c r="E201" s="405"/>
      <c r="F201" s="405"/>
      <c r="G201" s="405"/>
      <c r="H201" s="405"/>
    </row>
    <row r="202" spans="5:8">
      <c r="E202" s="405"/>
      <c r="F202" s="405"/>
      <c r="G202" s="405"/>
      <c r="H202" s="405"/>
    </row>
    <row r="203" spans="5:8">
      <c r="E203" s="405"/>
      <c r="F203" s="405"/>
      <c r="G203" s="405"/>
      <c r="H203" s="405"/>
    </row>
    <row r="204" spans="5:8">
      <c r="E204" s="405"/>
      <c r="F204" s="405"/>
      <c r="G204" s="405"/>
      <c r="H204" s="405"/>
    </row>
    <row r="205" spans="5:8">
      <c r="E205" s="405"/>
      <c r="F205" s="405"/>
      <c r="G205" s="405"/>
      <c r="H205" s="405"/>
    </row>
    <row r="206" spans="5:8">
      <c r="E206" s="405"/>
      <c r="F206" s="405"/>
      <c r="G206" s="405"/>
      <c r="H206" s="405"/>
    </row>
    <row r="207" spans="5:8">
      <c r="E207" s="405"/>
      <c r="F207" s="405"/>
      <c r="G207" s="405"/>
      <c r="H207" s="405"/>
    </row>
    <row r="208" spans="5:8">
      <c r="E208" s="405"/>
      <c r="F208" s="405"/>
      <c r="G208" s="405"/>
      <c r="H208" s="405"/>
    </row>
    <row r="209" spans="5:8">
      <c r="E209" s="405"/>
      <c r="F209" s="405"/>
      <c r="G209" s="405"/>
      <c r="H209" s="405"/>
    </row>
    <row r="210" spans="5:8">
      <c r="E210" s="405"/>
      <c r="F210" s="405"/>
      <c r="G210" s="405"/>
      <c r="H210" s="405"/>
    </row>
    <row r="211" spans="5:8">
      <c r="E211" s="405"/>
      <c r="F211" s="405"/>
      <c r="G211" s="405"/>
      <c r="H211" s="405"/>
    </row>
    <row r="212" spans="5:8">
      <c r="E212" s="405"/>
      <c r="F212" s="405"/>
      <c r="G212" s="405"/>
      <c r="H212" s="405"/>
    </row>
    <row r="213" spans="5:8">
      <c r="E213" s="405"/>
      <c r="F213" s="405"/>
      <c r="G213" s="405"/>
      <c r="H213" s="405"/>
    </row>
    <row r="214" spans="5:8" ht="12.75" customHeight="1">
      <c r="E214" s="405"/>
      <c r="F214" s="405"/>
      <c r="G214" s="405"/>
      <c r="H214" s="405"/>
    </row>
    <row r="215" spans="5:8">
      <c r="E215" s="405"/>
      <c r="F215" s="405"/>
      <c r="G215" s="405"/>
      <c r="H215" s="405"/>
    </row>
    <row r="216" spans="5:8">
      <c r="E216" s="405"/>
      <c r="F216" s="405"/>
      <c r="G216" s="405"/>
      <c r="H216" s="405"/>
    </row>
    <row r="217" spans="5:8">
      <c r="E217" s="405"/>
      <c r="F217" s="405"/>
      <c r="G217" s="405"/>
      <c r="H217" s="405"/>
    </row>
    <row r="218" spans="5:8">
      <c r="E218" s="405"/>
      <c r="F218" s="405"/>
      <c r="G218" s="405"/>
      <c r="H218" s="405"/>
    </row>
    <row r="219" spans="5:8">
      <c r="E219" s="405"/>
      <c r="F219" s="405"/>
      <c r="G219" s="405"/>
      <c r="H219" s="405"/>
    </row>
    <row r="220" spans="5:8">
      <c r="E220" s="405"/>
      <c r="F220" s="405"/>
      <c r="G220" s="405"/>
      <c r="H220" s="405"/>
    </row>
    <row r="221" spans="5:8">
      <c r="E221" s="405"/>
      <c r="F221" s="405"/>
      <c r="G221" s="405"/>
      <c r="H221" s="405"/>
    </row>
    <row r="222" spans="5:8">
      <c r="E222" s="405"/>
      <c r="F222" s="405"/>
      <c r="G222" s="405"/>
      <c r="H222" s="405"/>
    </row>
    <row r="223" spans="5:8">
      <c r="E223" s="405"/>
      <c r="F223" s="405"/>
      <c r="G223" s="405"/>
      <c r="H223" s="405"/>
    </row>
    <row r="224" spans="5:8">
      <c r="E224" s="405"/>
      <c r="F224" s="405"/>
      <c r="G224" s="405"/>
      <c r="H224" s="405"/>
    </row>
    <row r="225" spans="5:8">
      <c r="E225" s="405"/>
      <c r="F225" s="405"/>
      <c r="G225" s="405"/>
      <c r="H225" s="405"/>
    </row>
    <row r="226" spans="5:8">
      <c r="E226" s="405"/>
      <c r="F226" s="405"/>
      <c r="G226" s="405"/>
      <c r="H226" s="405"/>
    </row>
    <row r="227" spans="5:8">
      <c r="E227" s="405"/>
      <c r="F227" s="405"/>
      <c r="G227" s="405"/>
      <c r="H227" s="405"/>
    </row>
    <row r="228" spans="5:8">
      <c r="E228" s="405"/>
      <c r="F228" s="405"/>
      <c r="G228" s="405"/>
      <c r="H228" s="405"/>
    </row>
    <row r="229" spans="5:8">
      <c r="E229" s="405"/>
      <c r="F229" s="405"/>
      <c r="G229" s="405"/>
      <c r="H229" s="405"/>
    </row>
    <row r="230" spans="5:8">
      <c r="E230" s="405"/>
      <c r="F230" s="405"/>
      <c r="G230" s="405"/>
      <c r="H230" s="405"/>
    </row>
    <row r="231" spans="5:8">
      <c r="E231" s="405"/>
      <c r="F231" s="405"/>
      <c r="G231" s="405"/>
      <c r="H231" s="405"/>
    </row>
    <row r="232" spans="5:8">
      <c r="E232" s="405"/>
      <c r="F232" s="405"/>
      <c r="G232" s="405"/>
      <c r="H232" s="405"/>
    </row>
    <row r="233" spans="5:8">
      <c r="E233" s="405"/>
      <c r="F233" s="405"/>
      <c r="G233" s="405"/>
      <c r="H233" s="405"/>
    </row>
    <row r="234" spans="5:8">
      <c r="E234" s="405"/>
      <c r="F234" s="405"/>
      <c r="G234" s="405"/>
      <c r="H234" s="405"/>
    </row>
    <row r="235" spans="5:8">
      <c r="E235" s="405"/>
      <c r="F235" s="405"/>
      <c r="G235" s="405"/>
      <c r="H235" s="405"/>
    </row>
    <row r="236" spans="5:8">
      <c r="E236" s="405"/>
      <c r="F236" s="405"/>
      <c r="G236" s="405"/>
      <c r="H236" s="405"/>
    </row>
    <row r="237" spans="5:8">
      <c r="E237" s="405"/>
      <c r="F237" s="405"/>
      <c r="G237" s="405"/>
      <c r="H237" s="405"/>
    </row>
    <row r="238" spans="5:8">
      <c r="E238" s="405"/>
      <c r="F238" s="405"/>
      <c r="G238" s="405"/>
      <c r="H238" s="405"/>
    </row>
    <row r="239" spans="5:8">
      <c r="E239" s="405"/>
      <c r="F239" s="405"/>
      <c r="G239" s="405"/>
      <c r="H239" s="405"/>
    </row>
    <row r="240" spans="5:8">
      <c r="E240" s="405"/>
      <c r="F240" s="405"/>
      <c r="G240" s="405"/>
      <c r="H240" s="405"/>
    </row>
    <row r="241" spans="5:8">
      <c r="E241" s="405"/>
      <c r="F241" s="405"/>
      <c r="G241" s="405"/>
      <c r="H241" s="405"/>
    </row>
    <row r="242" spans="5:8">
      <c r="E242" s="405"/>
      <c r="F242" s="405"/>
      <c r="G242" s="405"/>
      <c r="H242" s="405"/>
    </row>
    <row r="243" spans="5:8">
      <c r="E243" s="405"/>
      <c r="F243" s="405"/>
      <c r="G243" s="405"/>
      <c r="H243" s="405"/>
    </row>
    <row r="244" spans="5:8">
      <c r="E244" s="405"/>
      <c r="F244" s="405"/>
      <c r="G244" s="405"/>
      <c r="H244" s="405"/>
    </row>
    <row r="245" spans="5:8">
      <c r="E245" s="405"/>
      <c r="F245" s="405"/>
      <c r="G245" s="405"/>
      <c r="H245" s="405"/>
    </row>
    <row r="246" spans="5:8">
      <c r="E246" s="405"/>
      <c r="F246" s="405"/>
      <c r="G246" s="405"/>
      <c r="H246" s="405"/>
    </row>
    <row r="247" spans="5:8">
      <c r="E247" s="405"/>
      <c r="F247" s="405"/>
      <c r="G247" s="405"/>
      <c r="H247" s="405"/>
    </row>
    <row r="248" spans="5:8">
      <c r="E248" s="405"/>
      <c r="F248" s="405"/>
      <c r="G248" s="405"/>
      <c r="H248" s="405"/>
    </row>
    <row r="249" spans="5:8">
      <c r="E249" s="405"/>
      <c r="F249" s="405"/>
      <c r="G249" s="405"/>
      <c r="H249" s="405"/>
    </row>
    <row r="250" spans="5:8">
      <c r="E250" s="405"/>
      <c r="F250" s="405"/>
      <c r="G250" s="405"/>
      <c r="H250" s="405"/>
    </row>
    <row r="251" spans="5:8">
      <c r="E251" s="405"/>
      <c r="F251" s="405"/>
      <c r="G251" s="405"/>
      <c r="H251" s="405"/>
    </row>
    <row r="252" spans="5:8">
      <c r="E252" s="405"/>
      <c r="F252" s="405"/>
      <c r="G252" s="405"/>
      <c r="H252" s="405"/>
    </row>
    <row r="253" spans="5:8">
      <c r="E253" s="405"/>
      <c r="F253" s="405"/>
      <c r="G253" s="405"/>
      <c r="H253" s="405"/>
    </row>
    <row r="254" spans="5:8">
      <c r="E254" s="405"/>
      <c r="F254" s="405"/>
      <c r="G254" s="405"/>
      <c r="H254" s="405"/>
    </row>
    <row r="255" spans="5:8">
      <c r="E255" s="405"/>
      <c r="F255" s="405"/>
      <c r="G255" s="405"/>
      <c r="H255" s="405"/>
    </row>
    <row r="256" spans="5:8">
      <c r="E256" s="405"/>
      <c r="F256" s="405"/>
      <c r="G256" s="405"/>
      <c r="H256" s="405"/>
    </row>
    <row r="257" spans="5:8">
      <c r="E257" s="405"/>
      <c r="F257" s="405"/>
      <c r="G257" s="405"/>
      <c r="H257" s="405"/>
    </row>
    <row r="258" spans="5:8">
      <c r="E258" s="405"/>
      <c r="F258" s="405"/>
      <c r="G258" s="405"/>
      <c r="H258" s="405"/>
    </row>
    <row r="259" spans="5:8">
      <c r="E259" s="405"/>
      <c r="F259" s="405"/>
      <c r="G259" s="405"/>
      <c r="H259" s="405"/>
    </row>
    <row r="260" spans="5:8">
      <c r="E260" s="405"/>
      <c r="F260" s="405"/>
      <c r="G260" s="405"/>
      <c r="H260" s="405"/>
    </row>
    <row r="261" spans="5:8">
      <c r="E261" s="405"/>
      <c r="F261" s="405"/>
      <c r="G261" s="405"/>
      <c r="H261" s="405"/>
    </row>
    <row r="262" spans="5:8">
      <c r="E262" s="405"/>
      <c r="F262" s="405"/>
      <c r="G262" s="405"/>
      <c r="H262" s="405"/>
    </row>
    <row r="263" spans="5:8">
      <c r="E263" s="405"/>
      <c r="F263" s="405"/>
      <c r="G263" s="405"/>
      <c r="H263" s="405"/>
    </row>
    <row r="264" spans="5:8">
      <c r="E264" s="405"/>
      <c r="F264" s="405"/>
      <c r="G264" s="405"/>
      <c r="H264" s="405"/>
    </row>
    <row r="265" spans="5:8">
      <c r="E265" s="405"/>
      <c r="F265" s="405"/>
      <c r="G265" s="405"/>
      <c r="H265" s="405"/>
    </row>
    <row r="266" spans="5:8">
      <c r="E266" s="405"/>
      <c r="F266" s="405"/>
      <c r="G266" s="405"/>
      <c r="H266" s="405"/>
    </row>
    <row r="267" spans="5:8">
      <c r="E267" s="405"/>
      <c r="F267" s="405"/>
      <c r="G267" s="405"/>
      <c r="H267" s="405"/>
    </row>
    <row r="268" spans="5:8">
      <c r="E268" s="405"/>
      <c r="F268" s="405"/>
      <c r="G268" s="405"/>
      <c r="H268" s="405"/>
    </row>
    <row r="269" spans="5:8">
      <c r="E269" s="405"/>
      <c r="F269" s="405"/>
      <c r="G269" s="405"/>
      <c r="H269" s="405"/>
    </row>
    <row r="270" spans="5:8">
      <c r="E270" s="405"/>
      <c r="F270" s="405"/>
      <c r="G270" s="405"/>
      <c r="H270" s="405"/>
    </row>
    <row r="271" spans="5:8">
      <c r="E271" s="405"/>
      <c r="F271" s="405"/>
      <c r="G271" s="405"/>
      <c r="H271" s="405"/>
    </row>
    <row r="272" spans="5:8">
      <c r="E272" s="405"/>
      <c r="F272" s="405"/>
      <c r="G272" s="405"/>
      <c r="H272" s="405"/>
    </row>
    <row r="273" spans="5:8">
      <c r="E273" s="405"/>
      <c r="F273" s="405"/>
      <c r="G273" s="405"/>
      <c r="H273" s="405"/>
    </row>
    <row r="274" spans="5:8">
      <c r="E274" s="405"/>
      <c r="F274" s="405"/>
      <c r="G274" s="405"/>
      <c r="H274" s="405"/>
    </row>
    <row r="275" spans="5:8">
      <c r="E275" s="405"/>
      <c r="F275" s="405"/>
      <c r="G275" s="405"/>
      <c r="H275" s="405"/>
    </row>
    <row r="276" spans="5:8">
      <c r="E276" s="405"/>
      <c r="F276" s="405"/>
      <c r="G276" s="405"/>
      <c r="H276" s="405"/>
    </row>
    <row r="277" spans="5:8">
      <c r="E277" s="405"/>
      <c r="F277" s="405"/>
      <c r="G277" s="405"/>
      <c r="H277" s="405"/>
    </row>
    <row r="278" spans="5:8">
      <c r="E278" s="405"/>
      <c r="F278" s="405"/>
      <c r="G278" s="405"/>
      <c r="H278" s="405"/>
    </row>
    <row r="279" spans="5:8">
      <c r="E279" s="405"/>
      <c r="F279" s="405"/>
      <c r="G279" s="405"/>
      <c r="H279" s="405"/>
    </row>
    <row r="280" spans="5:8">
      <c r="E280" s="405"/>
      <c r="F280" s="405"/>
      <c r="G280" s="405"/>
      <c r="H280" s="405"/>
    </row>
    <row r="281" spans="5:8">
      <c r="E281" s="405"/>
      <c r="F281" s="405"/>
      <c r="G281" s="405"/>
      <c r="H281" s="405"/>
    </row>
    <row r="282" spans="5:8">
      <c r="E282" s="405"/>
      <c r="F282" s="405"/>
      <c r="G282" s="405"/>
      <c r="H282" s="405"/>
    </row>
    <row r="283" spans="5:8">
      <c r="E283" s="405"/>
      <c r="F283" s="405"/>
      <c r="G283" s="405"/>
      <c r="H283" s="405"/>
    </row>
    <row r="284" spans="5:8">
      <c r="E284" s="405"/>
      <c r="F284" s="405"/>
      <c r="G284" s="405"/>
      <c r="H284" s="405"/>
    </row>
    <row r="285" spans="5:8">
      <c r="E285" s="405"/>
      <c r="F285" s="405"/>
      <c r="G285" s="405"/>
      <c r="H285" s="405"/>
    </row>
    <row r="286" spans="5:8">
      <c r="E286" s="405"/>
      <c r="F286" s="405"/>
      <c r="G286" s="405"/>
      <c r="H286" s="405"/>
    </row>
    <row r="287" spans="5:8">
      <c r="E287" s="405"/>
      <c r="F287" s="405"/>
      <c r="G287" s="405"/>
      <c r="H287" s="405"/>
    </row>
    <row r="288" spans="5:8">
      <c r="E288" s="405"/>
      <c r="F288" s="405"/>
      <c r="G288" s="405"/>
      <c r="H288" s="405"/>
    </row>
    <row r="289" spans="5:8">
      <c r="E289" s="405"/>
      <c r="F289" s="405"/>
      <c r="G289" s="405"/>
      <c r="H289" s="405"/>
    </row>
    <row r="290" spans="5:8">
      <c r="E290" s="405"/>
      <c r="F290" s="405"/>
      <c r="G290" s="405"/>
      <c r="H290" s="405"/>
    </row>
    <row r="291" spans="5:8">
      <c r="E291" s="405"/>
      <c r="F291" s="405"/>
      <c r="G291" s="405"/>
      <c r="H291" s="405"/>
    </row>
    <row r="292" spans="5:8">
      <c r="E292" s="405"/>
      <c r="F292" s="405"/>
      <c r="G292" s="405"/>
      <c r="H292" s="405"/>
    </row>
    <row r="293" spans="5:8">
      <c r="E293" s="405"/>
      <c r="F293" s="405"/>
      <c r="G293" s="405"/>
      <c r="H293" s="405"/>
    </row>
    <row r="294" spans="5:8">
      <c r="E294" s="405"/>
      <c r="F294" s="405"/>
      <c r="G294" s="405"/>
      <c r="H294" s="405"/>
    </row>
    <row r="295" spans="5:8">
      <c r="E295" s="405"/>
      <c r="F295" s="405"/>
      <c r="G295" s="405"/>
      <c r="H295" s="405"/>
    </row>
    <row r="296" spans="5:8">
      <c r="E296" s="405"/>
      <c r="F296" s="405"/>
      <c r="G296" s="405"/>
      <c r="H296" s="405"/>
    </row>
    <row r="297" spans="5:8">
      <c r="E297" s="405"/>
      <c r="F297" s="405"/>
      <c r="G297" s="405"/>
      <c r="H297" s="405"/>
    </row>
    <row r="298" spans="5:8">
      <c r="E298" s="405"/>
      <c r="F298" s="405"/>
      <c r="G298" s="405"/>
      <c r="H298" s="405"/>
    </row>
    <row r="299" spans="5:8">
      <c r="E299" s="405"/>
      <c r="F299" s="405"/>
      <c r="G299" s="405"/>
      <c r="H299" s="405"/>
    </row>
    <row r="300" spans="5:8">
      <c r="E300" s="405"/>
      <c r="F300" s="405"/>
      <c r="G300" s="405"/>
      <c r="H300" s="405"/>
    </row>
    <row r="301" spans="5:8">
      <c r="E301" s="405"/>
      <c r="F301" s="405"/>
      <c r="G301" s="405"/>
      <c r="H301" s="405"/>
    </row>
    <row r="302" spans="5:8">
      <c r="E302" s="405"/>
      <c r="F302" s="405"/>
      <c r="G302" s="405"/>
      <c r="H302" s="405"/>
    </row>
    <row r="303" spans="5:8">
      <c r="E303" s="405"/>
      <c r="F303" s="405"/>
      <c r="G303" s="405"/>
      <c r="H303" s="405"/>
    </row>
    <row r="304" spans="5:8">
      <c r="E304" s="405"/>
      <c r="F304" s="405"/>
      <c r="G304" s="405"/>
      <c r="H304" s="405"/>
    </row>
    <row r="305" spans="5:8">
      <c r="E305" s="405"/>
      <c r="F305" s="405"/>
      <c r="G305" s="405"/>
      <c r="H305" s="405"/>
    </row>
    <row r="306" spans="5:8">
      <c r="E306" s="405"/>
      <c r="F306" s="405"/>
      <c r="G306" s="405"/>
      <c r="H306" s="405"/>
    </row>
    <row r="307" spans="5:8">
      <c r="E307" s="405"/>
      <c r="F307" s="405"/>
      <c r="G307" s="405"/>
      <c r="H307" s="405"/>
    </row>
    <row r="308" spans="5:8">
      <c r="E308" s="405"/>
      <c r="F308" s="405"/>
      <c r="G308" s="405"/>
      <c r="H308" s="405"/>
    </row>
    <row r="309" spans="5:8">
      <c r="E309" s="405"/>
      <c r="F309" s="405"/>
      <c r="G309" s="405"/>
      <c r="H309" s="405"/>
    </row>
    <row r="310" spans="5:8">
      <c r="E310" s="405"/>
      <c r="F310" s="405"/>
      <c r="G310" s="405"/>
      <c r="H310" s="405"/>
    </row>
    <row r="311" spans="5:8">
      <c r="E311" s="405"/>
      <c r="F311" s="405"/>
      <c r="G311" s="405"/>
      <c r="H311" s="405"/>
    </row>
    <row r="312" spans="5:8">
      <c r="E312" s="405"/>
      <c r="F312" s="405"/>
      <c r="G312" s="405"/>
      <c r="H312" s="405"/>
    </row>
    <row r="313" spans="5:8">
      <c r="E313" s="405"/>
      <c r="F313" s="405"/>
      <c r="G313" s="405"/>
      <c r="H313" s="405"/>
    </row>
    <row r="314" spans="5:8">
      <c r="E314" s="405"/>
      <c r="F314" s="405"/>
      <c r="G314" s="405"/>
      <c r="H314" s="405"/>
    </row>
    <row r="315" spans="5:8">
      <c r="E315" s="405"/>
      <c r="F315" s="405"/>
      <c r="G315" s="405"/>
      <c r="H315" s="405"/>
    </row>
    <row r="316" spans="5:8">
      <c r="E316" s="405"/>
      <c r="F316" s="405"/>
      <c r="G316" s="405"/>
      <c r="H316" s="405"/>
    </row>
    <row r="317" spans="5:8">
      <c r="E317" s="405"/>
      <c r="F317" s="405"/>
      <c r="G317" s="405"/>
      <c r="H317" s="405"/>
    </row>
    <row r="318" spans="5:8">
      <c r="E318" s="405"/>
      <c r="F318" s="405"/>
      <c r="G318" s="405"/>
      <c r="H318" s="405"/>
    </row>
    <row r="319" spans="5:8">
      <c r="E319" s="405"/>
      <c r="F319" s="405"/>
      <c r="G319" s="405"/>
      <c r="H319" s="405"/>
    </row>
    <row r="320" spans="5:8">
      <c r="E320" s="405"/>
      <c r="F320" s="405"/>
      <c r="G320" s="405"/>
      <c r="H320" s="405"/>
    </row>
    <row r="321" spans="5:8">
      <c r="E321" s="405"/>
      <c r="F321" s="405"/>
      <c r="G321" s="405"/>
      <c r="H321" s="405"/>
    </row>
    <row r="322" spans="5:8">
      <c r="E322" s="405"/>
      <c r="F322" s="405"/>
      <c r="G322" s="405"/>
      <c r="H322" s="405"/>
    </row>
    <row r="323" spans="5:8">
      <c r="E323" s="405"/>
      <c r="F323" s="405"/>
      <c r="G323" s="405"/>
      <c r="H323" s="405"/>
    </row>
    <row r="324" spans="5:8">
      <c r="E324" s="405"/>
      <c r="F324" s="405"/>
      <c r="G324" s="405"/>
      <c r="H324" s="405"/>
    </row>
    <row r="325" spans="5:8">
      <c r="E325" s="405"/>
      <c r="F325" s="405"/>
      <c r="G325" s="405"/>
      <c r="H325" s="405"/>
    </row>
    <row r="326" spans="5:8">
      <c r="E326" s="405"/>
      <c r="F326" s="405"/>
      <c r="G326" s="405"/>
      <c r="H326" s="405"/>
    </row>
    <row r="327" spans="5:8">
      <c r="E327" s="405"/>
      <c r="F327" s="405"/>
      <c r="G327" s="405"/>
      <c r="H327" s="405"/>
    </row>
    <row r="328" spans="5:8">
      <c r="E328" s="405"/>
      <c r="F328" s="405"/>
      <c r="G328" s="405"/>
      <c r="H328" s="405"/>
    </row>
    <row r="329" spans="5:8">
      <c r="E329" s="405"/>
      <c r="F329" s="405"/>
      <c r="G329" s="405"/>
      <c r="H329" s="405"/>
    </row>
    <row r="330" spans="5:8">
      <c r="E330" s="405"/>
      <c r="F330" s="405"/>
      <c r="G330" s="405"/>
      <c r="H330" s="405"/>
    </row>
    <row r="331" spans="5:8">
      <c r="E331" s="405"/>
      <c r="F331" s="405"/>
      <c r="G331" s="405"/>
      <c r="H331" s="405"/>
    </row>
    <row r="332" spans="5:8">
      <c r="E332" s="405"/>
      <c r="F332" s="405"/>
      <c r="G332" s="405"/>
      <c r="H332" s="405"/>
    </row>
    <row r="333" spans="5:8">
      <c r="E333" s="405"/>
      <c r="F333" s="405"/>
      <c r="G333" s="405"/>
      <c r="H333" s="405"/>
    </row>
    <row r="334" spans="5:8">
      <c r="E334" s="405"/>
      <c r="F334" s="405"/>
      <c r="G334" s="405"/>
      <c r="H334" s="405"/>
    </row>
    <row r="335" spans="5:8">
      <c r="E335" s="405"/>
      <c r="F335" s="405"/>
      <c r="G335" s="405"/>
      <c r="H335" s="405"/>
    </row>
    <row r="336" spans="5:8">
      <c r="E336" s="405"/>
      <c r="F336" s="405"/>
      <c r="G336" s="405"/>
      <c r="H336" s="405"/>
    </row>
    <row r="337" spans="5:8">
      <c r="E337" s="405"/>
      <c r="F337" s="405"/>
      <c r="G337" s="405"/>
      <c r="H337" s="405"/>
    </row>
    <row r="338" spans="5:8">
      <c r="E338" s="405"/>
      <c r="F338" s="405"/>
      <c r="G338" s="405"/>
      <c r="H338" s="405"/>
    </row>
    <row r="339" spans="5:8">
      <c r="E339" s="405"/>
      <c r="F339" s="405"/>
      <c r="G339" s="405"/>
      <c r="H339" s="405"/>
    </row>
    <row r="340" spans="5:8">
      <c r="E340" s="405"/>
      <c r="F340" s="405"/>
      <c r="G340" s="405"/>
      <c r="H340" s="405"/>
    </row>
    <row r="341" spans="5:8">
      <c r="E341" s="405"/>
      <c r="F341" s="405"/>
      <c r="G341" s="405"/>
      <c r="H341" s="405"/>
    </row>
    <row r="342" spans="5:8">
      <c r="E342" s="405"/>
      <c r="F342" s="405"/>
      <c r="G342" s="405"/>
      <c r="H342" s="405"/>
    </row>
    <row r="343" spans="5:8">
      <c r="E343" s="405"/>
      <c r="F343" s="405"/>
      <c r="G343" s="405"/>
      <c r="H343" s="405"/>
    </row>
    <row r="344" spans="5:8">
      <c r="E344" s="405"/>
      <c r="F344" s="405"/>
      <c r="G344" s="405"/>
      <c r="H344" s="405"/>
    </row>
    <row r="345" spans="5:8">
      <c r="E345" s="405"/>
      <c r="F345" s="405"/>
      <c r="G345" s="405"/>
      <c r="H345" s="405"/>
    </row>
    <row r="346" spans="5:8">
      <c r="E346" s="405"/>
      <c r="F346" s="405"/>
      <c r="G346" s="405"/>
      <c r="H346" s="405"/>
    </row>
    <row r="347" spans="5:8">
      <c r="E347" s="405"/>
      <c r="F347" s="405"/>
      <c r="G347" s="405"/>
      <c r="H347" s="405"/>
    </row>
    <row r="348" spans="5:8">
      <c r="E348" s="405"/>
      <c r="F348" s="405"/>
      <c r="G348" s="405"/>
      <c r="H348" s="405"/>
    </row>
    <row r="349" spans="5:8">
      <c r="E349" s="405"/>
      <c r="F349" s="405"/>
      <c r="G349" s="405"/>
      <c r="H349" s="405"/>
    </row>
    <row r="350" spans="5:8">
      <c r="E350" s="405"/>
      <c r="F350" s="405"/>
      <c r="G350" s="405"/>
      <c r="H350" s="405"/>
    </row>
    <row r="351" spans="5:8">
      <c r="E351" s="405"/>
      <c r="F351" s="405"/>
      <c r="G351" s="405"/>
      <c r="H351" s="405"/>
    </row>
    <row r="352" spans="5:8">
      <c r="E352" s="405"/>
      <c r="F352" s="405"/>
      <c r="G352" s="405"/>
      <c r="H352" s="405"/>
    </row>
    <row r="353" spans="5:8">
      <c r="E353" s="405"/>
      <c r="F353" s="405"/>
      <c r="G353" s="405"/>
      <c r="H353" s="405"/>
    </row>
    <row r="354" spans="5:8">
      <c r="E354" s="405"/>
      <c r="F354" s="405"/>
      <c r="G354" s="405"/>
      <c r="H354" s="405"/>
    </row>
    <row r="355" spans="5:8">
      <c r="E355" s="405"/>
      <c r="F355" s="405"/>
      <c r="G355" s="405"/>
      <c r="H355" s="405"/>
    </row>
    <row r="356" spans="5:8">
      <c r="E356" s="405"/>
      <c r="F356" s="405"/>
      <c r="G356" s="405"/>
      <c r="H356" s="405"/>
    </row>
    <row r="357" spans="5:8">
      <c r="E357" s="405"/>
      <c r="F357" s="405"/>
      <c r="G357" s="405"/>
      <c r="H357" s="405"/>
    </row>
    <row r="358" spans="5:8">
      <c r="E358" s="405"/>
      <c r="F358" s="405"/>
      <c r="G358" s="405"/>
      <c r="H358" s="405"/>
    </row>
    <row r="359" spans="5:8">
      <c r="E359" s="405"/>
      <c r="F359" s="405"/>
      <c r="G359" s="405"/>
      <c r="H359" s="405"/>
    </row>
    <row r="360" spans="5:8">
      <c r="E360" s="405"/>
      <c r="F360" s="405"/>
      <c r="G360" s="405"/>
      <c r="H360" s="405"/>
    </row>
    <row r="361" spans="5:8">
      <c r="E361" s="405"/>
      <c r="F361" s="405"/>
      <c r="G361" s="405"/>
      <c r="H361" s="405"/>
    </row>
    <row r="362" spans="5:8">
      <c r="E362" s="405"/>
      <c r="F362" s="405"/>
      <c r="G362" s="405"/>
      <c r="H362" s="405"/>
    </row>
    <row r="363" spans="5:8">
      <c r="E363" s="405"/>
      <c r="F363" s="405"/>
      <c r="G363" s="405"/>
      <c r="H363" s="405"/>
    </row>
    <row r="364" spans="5:8">
      <c r="E364" s="405"/>
      <c r="F364" s="405"/>
      <c r="G364" s="405"/>
      <c r="H364" s="405"/>
    </row>
    <row r="365" spans="5:8">
      <c r="E365" s="405"/>
      <c r="F365" s="405"/>
      <c r="G365" s="405"/>
      <c r="H365" s="405"/>
    </row>
    <row r="366" spans="5:8">
      <c r="E366" s="405"/>
      <c r="F366" s="405"/>
      <c r="G366" s="405"/>
      <c r="H366" s="405"/>
    </row>
    <row r="367" spans="5:8">
      <c r="E367" s="405"/>
      <c r="F367" s="405"/>
      <c r="G367" s="405"/>
      <c r="H367" s="405"/>
    </row>
    <row r="368" spans="5:8">
      <c r="E368" s="405"/>
      <c r="F368" s="405"/>
      <c r="G368" s="405"/>
      <c r="H368" s="405"/>
    </row>
    <row r="369" spans="5:8">
      <c r="E369" s="405"/>
      <c r="F369" s="405"/>
      <c r="G369" s="405"/>
      <c r="H369" s="405"/>
    </row>
    <row r="370" spans="5:8">
      <c r="E370" s="405"/>
      <c r="F370" s="405"/>
      <c r="G370" s="405"/>
      <c r="H370" s="405"/>
    </row>
    <row r="371" spans="5:8">
      <c r="E371" s="405"/>
      <c r="F371" s="405"/>
      <c r="G371" s="405"/>
      <c r="H371" s="405"/>
    </row>
    <row r="372" spans="5:8">
      <c r="E372" s="405"/>
      <c r="F372" s="405"/>
      <c r="G372" s="405"/>
      <c r="H372" s="405"/>
    </row>
    <row r="373" spans="5:8">
      <c r="E373" s="405"/>
      <c r="F373" s="405"/>
      <c r="G373" s="405"/>
      <c r="H373" s="405"/>
    </row>
    <row r="374" spans="5:8">
      <c r="E374" s="405"/>
      <c r="F374" s="405"/>
      <c r="G374" s="405"/>
      <c r="H374" s="405"/>
    </row>
    <row r="375" spans="5:8">
      <c r="E375" s="405"/>
      <c r="F375" s="405"/>
      <c r="G375" s="405"/>
      <c r="H375" s="405"/>
    </row>
    <row r="376" spans="5:8">
      <c r="E376" s="405"/>
      <c r="F376" s="405"/>
      <c r="G376" s="405"/>
      <c r="H376" s="405"/>
    </row>
    <row r="377" spans="5:8">
      <c r="E377" s="405"/>
      <c r="F377" s="405"/>
      <c r="G377" s="405"/>
      <c r="H377" s="405"/>
    </row>
    <row r="378" spans="5:8">
      <c r="E378" s="405"/>
      <c r="F378" s="405"/>
      <c r="G378" s="405"/>
      <c r="H378" s="405"/>
    </row>
    <row r="379" spans="5:8">
      <c r="E379" s="405"/>
      <c r="F379" s="405"/>
      <c r="G379" s="405"/>
      <c r="H379" s="405"/>
    </row>
    <row r="380" spans="5:8">
      <c r="E380" s="405"/>
      <c r="F380" s="405"/>
      <c r="G380" s="405"/>
      <c r="H380" s="405"/>
    </row>
    <row r="381" spans="5:8">
      <c r="E381" s="405"/>
      <c r="F381" s="405"/>
      <c r="G381" s="405"/>
      <c r="H381" s="405"/>
    </row>
    <row r="382" spans="5:8">
      <c r="E382" s="405"/>
      <c r="F382" s="405"/>
      <c r="G382" s="405"/>
      <c r="H382" s="405"/>
    </row>
    <row r="383" spans="5:8">
      <c r="E383" s="405"/>
      <c r="F383" s="405"/>
      <c r="G383" s="405"/>
      <c r="H383" s="405"/>
    </row>
    <row r="384" spans="5:8">
      <c r="E384" s="405"/>
      <c r="F384" s="405"/>
      <c r="G384" s="405"/>
      <c r="H384" s="405"/>
    </row>
    <row r="385" spans="5:8">
      <c r="E385" s="405"/>
      <c r="F385" s="405"/>
      <c r="G385" s="405"/>
      <c r="H385" s="405"/>
    </row>
    <row r="386" spans="5:8">
      <c r="E386" s="405"/>
      <c r="F386" s="405"/>
      <c r="G386" s="405"/>
      <c r="H386" s="405"/>
    </row>
    <row r="387" spans="5:8">
      <c r="E387" s="405"/>
      <c r="F387" s="405"/>
      <c r="G387" s="405"/>
      <c r="H387" s="405"/>
    </row>
    <row r="388" spans="5:8">
      <c r="E388" s="405"/>
      <c r="F388" s="405"/>
      <c r="G388" s="405"/>
      <c r="H388" s="405"/>
    </row>
    <row r="389" spans="5:8">
      <c r="E389" s="405"/>
      <c r="F389" s="405"/>
      <c r="G389" s="405"/>
      <c r="H389" s="405"/>
    </row>
    <row r="390" spans="5:8">
      <c r="E390" s="405"/>
      <c r="F390" s="405"/>
      <c r="G390" s="405"/>
      <c r="H390" s="405"/>
    </row>
    <row r="391" spans="5:8">
      <c r="E391" s="405"/>
      <c r="F391" s="405"/>
      <c r="G391" s="405"/>
      <c r="H391" s="405"/>
    </row>
    <row r="392" spans="5:8">
      <c r="E392" s="405"/>
      <c r="F392" s="405"/>
      <c r="G392" s="405"/>
      <c r="H392" s="405"/>
    </row>
    <row r="393" spans="5:8">
      <c r="E393" s="405"/>
      <c r="F393" s="405"/>
      <c r="G393" s="405"/>
      <c r="H393" s="405"/>
    </row>
    <row r="394" spans="5:8">
      <c r="E394" s="405"/>
      <c r="F394" s="405"/>
      <c r="G394" s="405"/>
      <c r="H394" s="405"/>
    </row>
    <row r="395" spans="5:8">
      <c r="E395" s="405"/>
      <c r="F395" s="405"/>
      <c r="G395" s="405"/>
      <c r="H395" s="405"/>
    </row>
    <row r="396" spans="5:8">
      <c r="E396" s="405"/>
      <c r="F396" s="405"/>
      <c r="G396" s="405"/>
      <c r="H396" s="405"/>
    </row>
    <row r="397" spans="5:8">
      <c r="E397" s="405"/>
      <c r="F397" s="405"/>
      <c r="G397" s="405"/>
      <c r="H397" s="405"/>
    </row>
    <row r="398" spans="5:8">
      <c r="E398" s="405"/>
      <c r="F398" s="405"/>
      <c r="G398" s="405"/>
      <c r="H398" s="405"/>
    </row>
    <row r="399" spans="5:8">
      <c r="E399" s="405"/>
      <c r="F399" s="405"/>
      <c r="G399" s="405"/>
      <c r="H399" s="405"/>
    </row>
    <row r="400" spans="5:8">
      <c r="E400" s="405"/>
      <c r="F400" s="405"/>
      <c r="G400" s="405"/>
      <c r="H400" s="405"/>
    </row>
    <row r="401" spans="5:8">
      <c r="E401" s="405"/>
      <c r="F401" s="405"/>
      <c r="G401" s="405"/>
      <c r="H401" s="405"/>
    </row>
    <row r="402" spans="5:8">
      <c r="E402" s="405"/>
      <c r="F402" s="405"/>
      <c r="G402" s="405"/>
      <c r="H402" s="405"/>
    </row>
    <row r="403" spans="5:8">
      <c r="E403" s="405"/>
      <c r="F403" s="405"/>
      <c r="G403" s="405"/>
      <c r="H403" s="405"/>
    </row>
    <row r="404" spans="5:8">
      <c r="E404" s="405"/>
      <c r="F404" s="405"/>
      <c r="G404" s="405"/>
      <c r="H404" s="405"/>
    </row>
    <row r="405" spans="5:8">
      <c r="E405" s="405"/>
      <c r="F405" s="405"/>
      <c r="G405" s="405"/>
      <c r="H405" s="405"/>
    </row>
    <row r="406" spans="5:8">
      <c r="E406" s="405"/>
      <c r="F406" s="405"/>
      <c r="G406" s="405"/>
      <c r="H406" s="405"/>
    </row>
    <row r="407" spans="5:8">
      <c r="E407" s="405"/>
      <c r="F407" s="405"/>
      <c r="G407" s="405"/>
      <c r="H407" s="405"/>
    </row>
    <row r="408" spans="5:8">
      <c r="E408" s="405"/>
      <c r="F408" s="405"/>
      <c r="G408" s="405"/>
      <c r="H408" s="405"/>
    </row>
    <row r="409" spans="5:8">
      <c r="E409" s="405"/>
      <c r="F409" s="405"/>
      <c r="G409" s="405"/>
      <c r="H409" s="405"/>
    </row>
    <row r="410" spans="5:8">
      <c r="E410" s="405"/>
      <c r="F410" s="405"/>
      <c r="G410" s="405"/>
      <c r="H410" s="405"/>
    </row>
    <row r="411" spans="5:8">
      <c r="E411" s="405"/>
      <c r="F411" s="405"/>
      <c r="G411" s="405"/>
      <c r="H411" s="405"/>
    </row>
    <row r="412" spans="5:8">
      <c r="E412" s="405"/>
      <c r="F412" s="405"/>
      <c r="G412" s="405"/>
      <c r="H412" s="405"/>
    </row>
    <row r="413" spans="5:8">
      <c r="E413" s="405"/>
      <c r="F413" s="405"/>
      <c r="G413" s="405"/>
      <c r="H413" s="405"/>
    </row>
    <row r="414" spans="5:8">
      <c r="E414" s="405"/>
      <c r="F414" s="405"/>
      <c r="G414" s="405"/>
      <c r="H414" s="405"/>
    </row>
    <row r="415" spans="5:8">
      <c r="E415" s="405"/>
      <c r="F415" s="405"/>
      <c r="G415" s="405"/>
      <c r="H415" s="405"/>
    </row>
    <row r="416" spans="5:8">
      <c r="E416" s="405"/>
      <c r="F416" s="405"/>
      <c r="G416" s="405"/>
      <c r="H416" s="405"/>
    </row>
    <row r="417" spans="5:8">
      <c r="E417" s="405"/>
      <c r="F417" s="405"/>
      <c r="G417" s="405"/>
      <c r="H417" s="405"/>
    </row>
    <row r="418" spans="5:8">
      <c r="E418" s="405"/>
      <c r="F418" s="405"/>
      <c r="G418" s="405"/>
      <c r="H418" s="405"/>
    </row>
    <row r="419" spans="5:8">
      <c r="E419" s="405"/>
      <c r="F419" s="405"/>
      <c r="G419" s="405"/>
      <c r="H419" s="405"/>
    </row>
    <row r="420" spans="5:8">
      <c r="E420" s="405"/>
      <c r="F420" s="405"/>
      <c r="G420" s="405"/>
      <c r="H420" s="405"/>
    </row>
    <row r="421" spans="5:8">
      <c r="E421" s="405"/>
      <c r="F421" s="405"/>
      <c r="G421" s="405"/>
      <c r="H421" s="405"/>
    </row>
    <row r="422" spans="5:8">
      <c r="E422" s="405"/>
      <c r="F422" s="405"/>
      <c r="G422" s="405"/>
      <c r="H422" s="405"/>
    </row>
    <row r="423" spans="5:8">
      <c r="E423" s="405"/>
      <c r="F423" s="405"/>
      <c r="G423" s="405"/>
      <c r="H423" s="405"/>
    </row>
    <row r="424" spans="5:8">
      <c r="E424" s="405"/>
      <c r="F424" s="405"/>
      <c r="G424" s="405"/>
      <c r="H424" s="405"/>
    </row>
    <row r="425" spans="5:8">
      <c r="E425" s="405"/>
      <c r="F425" s="405"/>
      <c r="G425" s="405"/>
      <c r="H425" s="405"/>
    </row>
    <row r="426" spans="5:8">
      <c r="E426" s="405"/>
      <c r="F426" s="405"/>
      <c r="G426" s="405"/>
      <c r="H426" s="405"/>
    </row>
    <row r="427" spans="5:8">
      <c r="E427" s="405"/>
      <c r="F427" s="405"/>
      <c r="G427" s="405"/>
      <c r="H427" s="405"/>
    </row>
    <row r="428" spans="5:8">
      <c r="E428" s="405"/>
      <c r="F428" s="405"/>
      <c r="G428" s="405"/>
      <c r="H428" s="405"/>
    </row>
    <row r="429" spans="5:8">
      <c r="E429" s="405"/>
      <c r="F429" s="405"/>
      <c r="G429" s="405"/>
      <c r="H429" s="405"/>
    </row>
    <row r="430" spans="5:8">
      <c r="E430" s="405"/>
      <c r="F430" s="405"/>
      <c r="G430" s="405"/>
      <c r="H430" s="405"/>
    </row>
    <row r="431" spans="5:8">
      <c r="E431" s="405"/>
      <c r="F431" s="405"/>
      <c r="G431" s="405"/>
      <c r="H431" s="405"/>
    </row>
    <row r="432" spans="5:8">
      <c r="E432" s="405"/>
      <c r="F432" s="405"/>
      <c r="G432" s="405"/>
      <c r="H432" s="405"/>
    </row>
    <row r="433" spans="5:8">
      <c r="E433" s="405"/>
      <c r="F433" s="405"/>
      <c r="G433" s="405"/>
      <c r="H433" s="405"/>
    </row>
    <row r="434" spans="5:8">
      <c r="E434" s="405"/>
      <c r="F434" s="405"/>
      <c r="G434" s="405"/>
      <c r="H434" s="405"/>
    </row>
    <row r="435" spans="5:8">
      <c r="E435" s="405"/>
      <c r="F435" s="405"/>
      <c r="G435" s="405"/>
      <c r="H435" s="405"/>
    </row>
    <row r="436" spans="5:8">
      <c r="E436" s="405"/>
      <c r="F436" s="405"/>
      <c r="G436" s="405"/>
      <c r="H436" s="405"/>
    </row>
    <row r="437" spans="5:8">
      <c r="E437" s="405"/>
      <c r="F437" s="405"/>
      <c r="G437" s="405"/>
      <c r="H437" s="405"/>
    </row>
    <row r="438" spans="5:8">
      <c r="E438" s="405"/>
      <c r="F438" s="405"/>
      <c r="G438" s="405"/>
      <c r="H438" s="405"/>
    </row>
    <row r="439" spans="5:8">
      <c r="E439" s="405"/>
      <c r="F439" s="405"/>
      <c r="G439" s="405"/>
      <c r="H439" s="405"/>
    </row>
    <row r="440" spans="5:8">
      <c r="E440" s="405"/>
      <c r="F440" s="405"/>
      <c r="G440" s="405"/>
      <c r="H440" s="405"/>
    </row>
    <row r="441" spans="5:8">
      <c r="E441" s="405"/>
      <c r="F441" s="405"/>
      <c r="G441" s="405"/>
      <c r="H441" s="405"/>
    </row>
    <row r="442" spans="5:8">
      <c r="E442" s="405"/>
      <c r="F442" s="405"/>
      <c r="G442" s="405"/>
      <c r="H442" s="405"/>
    </row>
    <row r="443" spans="5:8">
      <c r="E443" s="405"/>
      <c r="F443" s="405"/>
      <c r="G443" s="405"/>
      <c r="H443" s="405"/>
    </row>
    <row r="444" spans="5:8">
      <c r="E444" s="405"/>
      <c r="F444" s="405"/>
      <c r="G444" s="405"/>
      <c r="H444" s="405"/>
    </row>
    <row r="445" spans="5:8">
      <c r="E445" s="405"/>
      <c r="F445" s="405"/>
      <c r="G445" s="405"/>
      <c r="H445" s="405"/>
    </row>
    <row r="446" spans="5:8">
      <c r="E446" s="405"/>
      <c r="F446" s="405"/>
      <c r="G446" s="405"/>
      <c r="H446" s="405"/>
    </row>
    <row r="447" spans="5:8">
      <c r="E447" s="405"/>
      <c r="F447" s="405"/>
      <c r="G447" s="405"/>
      <c r="H447" s="405"/>
    </row>
    <row r="448" spans="5:8">
      <c r="E448" s="405"/>
      <c r="F448" s="405"/>
      <c r="G448" s="405"/>
      <c r="H448" s="405"/>
    </row>
    <row r="449" spans="5:8">
      <c r="E449" s="405"/>
      <c r="F449" s="405"/>
      <c r="G449" s="405"/>
      <c r="H449" s="405"/>
    </row>
    <row r="450" spans="5:8">
      <c r="E450" s="405"/>
      <c r="F450" s="405"/>
      <c r="G450" s="405"/>
      <c r="H450" s="405"/>
    </row>
    <row r="451" spans="5:8">
      <c r="E451" s="405"/>
      <c r="F451" s="405"/>
      <c r="G451" s="405"/>
      <c r="H451" s="405"/>
    </row>
    <row r="452" spans="5:8">
      <c r="E452" s="405"/>
      <c r="F452" s="405"/>
      <c r="G452" s="405"/>
      <c r="H452" s="405"/>
    </row>
    <row r="453" spans="5:8">
      <c r="E453" s="405"/>
      <c r="F453" s="405"/>
      <c r="G453" s="405"/>
      <c r="H453" s="405"/>
    </row>
    <row r="454" spans="5:8">
      <c r="E454" s="405"/>
      <c r="F454" s="405"/>
      <c r="G454" s="405"/>
      <c r="H454" s="405"/>
    </row>
    <row r="455" spans="5:8">
      <c r="E455" s="405"/>
      <c r="F455" s="405"/>
      <c r="G455" s="405"/>
      <c r="H455" s="405"/>
    </row>
    <row r="456" spans="5:8">
      <c r="E456" s="405"/>
      <c r="F456" s="405"/>
      <c r="G456" s="405"/>
      <c r="H456" s="405"/>
    </row>
    <row r="457" spans="5:8">
      <c r="E457" s="405"/>
      <c r="F457" s="405"/>
      <c r="G457" s="405"/>
      <c r="H457" s="405"/>
    </row>
    <row r="458" spans="5:8">
      <c r="E458" s="405"/>
      <c r="F458" s="405"/>
      <c r="G458" s="405"/>
      <c r="H458" s="405"/>
    </row>
    <row r="459" spans="5:8">
      <c r="E459" s="405"/>
      <c r="F459" s="405"/>
      <c r="G459" s="405"/>
      <c r="H459" s="405"/>
    </row>
    <row r="460" spans="5:8">
      <c r="E460" s="405"/>
      <c r="F460" s="405"/>
      <c r="G460" s="405"/>
      <c r="H460" s="405"/>
    </row>
    <row r="461" spans="5:8">
      <c r="E461" s="405"/>
      <c r="F461" s="405"/>
      <c r="G461" s="405"/>
      <c r="H461" s="405"/>
    </row>
    <row r="462" spans="5:8">
      <c r="E462" s="405"/>
      <c r="F462" s="405"/>
      <c r="G462" s="405"/>
      <c r="H462" s="405"/>
    </row>
    <row r="463" spans="5:8">
      <c r="E463" s="405"/>
      <c r="F463" s="405"/>
      <c r="G463" s="405"/>
      <c r="H463" s="405"/>
    </row>
    <row r="464" spans="5:8">
      <c r="E464" s="405"/>
      <c r="F464" s="405"/>
      <c r="G464" s="405"/>
      <c r="H464" s="405"/>
    </row>
    <row r="465" spans="5:8">
      <c r="E465" s="405"/>
      <c r="F465" s="405"/>
      <c r="G465" s="405"/>
      <c r="H465" s="405"/>
    </row>
    <row r="466" spans="5:8">
      <c r="E466" s="405"/>
      <c r="F466" s="405"/>
      <c r="G466" s="405"/>
      <c r="H466" s="405"/>
    </row>
    <row r="467" spans="5:8">
      <c r="E467" s="405"/>
      <c r="F467" s="405"/>
      <c r="G467" s="405"/>
      <c r="H467" s="405"/>
    </row>
    <row r="468" spans="5:8">
      <c r="E468" s="405"/>
      <c r="F468" s="405"/>
      <c r="G468" s="405"/>
      <c r="H468" s="405"/>
    </row>
    <row r="469" spans="5:8">
      <c r="E469" s="405"/>
      <c r="F469" s="405"/>
      <c r="G469" s="405"/>
      <c r="H469" s="405"/>
    </row>
    <row r="470" spans="5:8">
      <c r="E470" s="405"/>
      <c r="F470" s="405"/>
      <c r="G470" s="405"/>
      <c r="H470" s="405"/>
    </row>
    <row r="471" spans="5:8">
      <c r="E471" s="405"/>
      <c r="F471" s="405"/>
      <c r="G471" s="405"/>
      <c r="H471" s="405"/>
    </row>
    <row r="472" spans="5:8">
      <c r="E472" s="405"/>
      <c r="F472" s="405"/>
      <c r="G472" s="405"/>
      <c r="H472" s="405"/>
    </row>
    <row r="473" spans="5:8">
      <c r="E473" s="405"/>
      <c r="F473" s="405"/>
      <c r="G473" s="405"/>
      <c r="H473" s="405"/>
    </row>
    <row r="474" spans="5:8">
      <c r="E474" s="405"/>
      <c r="F474" s="405"/>
      <c r="G474" s="405"/>
      <c r="H474" s="405"/>
    </row>
    <row r="475" spans="5:8">
      <c r="E475" s="405"/>
      <c r="F475" s="405"/>
      <c r="G475" s="405"/>
      <c r="H475" s="405"/>
    </row>
    <row r="476" spans="5:8">
      <c r="E476" s="405"/>
      <c r="F476" s="405"/>
      <c r="G476" s="405"/>
      <c r="H476" s="405"/>
    </row>
    <row r="477" spans="5:8">
      <c r="E477" s="405"/>
      <c r="F477" s="405"/>
      <c r="G477" s="405"/>
      <c r="H477" s="405"/>
    </row>
    <row r="478" spans="5:8">
      <c r="E478" s="405"/>
      <c r="F478" s="405"/>
      <c r="G478" s="405"/>
      <c r="H478" s="405"/>
    </row>
    <row r="479" spans="5:8">
      <c r="E479" s="405"/>
      <c r="F479" s="405"/>
      <c r="G479" s="405"/>
      <c r="H479" s="405"/>
    </row>
    <row r="480" spans="5:8">
      <c r="E480" s="405"/>
      <c r="F480" s="405"/>
      <c r="G480" s="405"/>
      <c r="H480" s="405"/>
    </row>
    <row r="481" spans="5:8">
      <c r="E481" s="405"/>
      <c r="F481" s="405"/>
      <c r="G481" s="405"/>
      <c r="H481" s="405"/>
    </row>
    <row r="482" spans="5:8">
      <c r="E482" s="405"/>
      <c r="F482" s="405"/>
      <c r="G482" s="405"/>
      <c r="H482" s="405"/>
    </row>
    <row r="483" spans="5:8">
      <c r="E483" s="405"/>
      <c r="F483" s="405"/>
      <c r="G483" s="405"/>
      <c r="H483" s="405"/>
    </row>
    <row r="484" spans="5:8">
      <c r="E484" s="405"/>
      <c r="F484" s="405"/>
      <c r="G484" s="405"/>
      <c r="H484" s="405"/>
    </row>
    <row r="485" spans="5:8">
      <c r="E485" s="405"/>
      <c r="F485" s="405"/>
      <c r="G485" s="405"/>
      <c r="H485" s="405"/>
    </row>
    <row r="486" spans="5:8">
      <c r="E486" s="405"/>
      <c r="F486" s="405"/>
      <c r="G486" s="405"/>
      <c r="H486" s="405"/>
    </row>
    <row r="487" spans="5:8">
      <c r="E487" s="405"/>
      <c r="F487" s="405"/>
      <c r="G487" s="405"/>
      <c r="H487" s="405"/>
    </row>
    <row r="488" spans="5:8">
      <c r="E488" s="405"/>
      <c r="F488" s="405"/>
      <c r="G488" s="405"/>
      <c r="H488" s="405"/>
    </row>
    <row r="489" spans="5:8">
      <c r="E489" s="405"/>
      <c r="F489" s="405"/>
      <c r="G489" s="405"/>
      <c r="H489" s="405"/>
    </row>
    <row r="490" spans="5:8">
      <c r="E490" s="405"/>
      <c r="F490" s="405"/>
      <c r="G490" s="405"/>
      <c r="H490" s="405"/>
    </row>
    <row r="491" spans="5:8">
      <c r="E491" s="405"/>
      <c r="F491" s="405"/>
      <c r="G491" s="405"/>
      <c r="H491" s="405"/>
    </row>
    <row r="492" spans="5:8">
      <c r="E492" s="405"/>
      <c r="F492" s="405"/>
      <c r="G492" s="405"/>
      <c r="H492" s="405"/>
    </row>
    <row r="493" spans="5:8">
      <c r="E493" s="405"/>
      <c r="F493" s="405"/>
      <c r="G493" s="405"/>
      <c r="H493" s="405"/>
    </row>
    <row r="494" spans="5:8">
      <c r="E494" s="405"/>
      <c r="F494" s="405"/>
      <c r="G494" s="405"/>
      <c r="H494" s="405"/>
    </row>
    <row r="495" spans="5:8">
      <c r="E495" s="405"/>
      <c r="F495" s="405"/>
      <c r="G495" s="405"/>
      <c r="H495" s="405"/>
    </row>
    <row r="496" spans="5:8">
      <c r="E496" s="405"/>
      <c r="F496" s="405"/>
      <c r="G496" s="405"/>
      <c r="H496" s="405"/>
    </row>
    <row r="497" spans="5:8">
      <c r="E497" s="405"/>
      <c r="F497" s="405"/>
      <c r="G497" s="405"/>
      <c r="H497" s="405"/>
    </row>
    <row r="498" spans="5:8">
      <c r="E498" s="405"/>
      <c r="F498" s="405"/>
      <c r="G498" s="405"/>
      <c r="H498" s="405"/>
    </row>
    <row r="499" spans="5:8">
      <c r="E499" s="405"/>
      <c r="F499" s="405"/>
      <c r="G499" s="405"/>
      <c r="H499" s="405"/>
    </row>
    <row r="500" spans="5:8">
      <c r="E500" s="405"/>
      <c r="F500" s="405"/>
      <c r="G500" s="405"/>
      <c r="H500" s="405"/>
    </row>
    <row r="501" spans="5:8">
      <c r="E501" s="405"/>
      <c r="F501" s="405"/>
      <c r="G501" s="405"/>
      <c r="H501" s="405"/>
    </row>
    <row r="502" spans="5:8">
      <c r="E502" s="405"/>
      <c r="F502" s="405"/>
      <c r="G502" s="405"/>
      <c r="H502" s="405"/>
    </row>
    <row r="503" spans="5:8">
      <c r="E503" s="405"/>
      <c r="F503" s="405"/>
      <c r="G503" s="405"/>
      <c r="H503" s="405"/>
    </row>
    <row r="504" spans="5:8">
      <c r="E504" s="405"/>
      <c r="F504" s="405"/>
      <c r="G504" s="405"/>
      <c r="H504" s="405"/>
    </row>
    <row r="505" spans="5:8">
      <c r="E505" s="405"/>
      <c r="F505" s="405"/>
      <c r="G505" s="405"/>
      <c r="H505" s="405"/>
    </row>
    <row r="506" spans="5:8">
      <c r="E506" s="405"/>
      <c r="F506" s="405"/>
      <c r="G506" s="405"/>
      <c r="H506" s="405"/>
    </row>
    <row r="507" spans="5:8">
      <c r="E507" s="405"/>
      <c r="F507" s="405"/>
      <c r="G507" s="405"/>
      <c r="H507" s="405"/>
    </row>
    <row r="508" spans="5:8">
      <c r="E508" s="405"/>
      <c r="F508" s="405"/>
      <c r="G508" s="405"/>
      <c r="H508" s="405"/>
    </row>
    <row r="509" spans="5:8">
      <c r="E509" s="405"/>
      <c r="F509" s="405"/>
      <c r="G509" s="405"/>
      <c r="H509" s="405"/>
    </row>
    <row r="510" spans="5:8">
      <c r="E510" s="405"/>
      <c r="F510" s="405"/>
      <c r="G510" s="405"/>
      <c r="H510" s="405"/>
    </row>
    <row r="511" spans="5:8">
      <c r="E511" s="405"/>
      <c r="F511" s="405"/>
      <c r="G511" s="405"/>
      <c r="H511" s="405"/>
    </row>
    <row r="512" spans="5:8">
      <c r="E512" s="405"/>
      <c r="F512" s="405"/>
      <c r="G512" s="405"/>
      <c r="H512" s="405"/>
    </row>
    <row r="513" spans="5:8">
      <c r="E513" s="405"/>
      <c r="F513" s="405"/>
      <c r="G513" s="405"/>
      <c r="H513" s="405"/>
    </row>
    <row r="514" spans="5:8">
      <c r="E514" s="405"/>
      <c r="F514" s="405"/>
      <c r="G514" s="405"/>
      <c r="H514" s="405"/>
    </row>
    <row r="515" spans="5:8">
      <c r="E515" s="405"/>
      <c r="F515" s="405"/>
      <c r="G515" s="405"/>
      <c r="H515" s="405"/>
    </row>
    <row r="516" spans="5:8">
      <c r="E516" s="405"/>
      <c r="F516" s="405"/>
      <c r="G516" s="405"/>
      <c r="H516" s="405"/>
    </row>
    <row r="517" spans="5:8">
      <c r="E517" s="405"/>
      <c r="F517" s="405"/>
      <c r="G517" s="405"/>
      <c r="H517" s="405"/>
    </row>
    <row r="518" spans="5:8">
      <c r="E518" s="405"/>
      <c r="F518" s="405"/>
      <c r="G518" s="405"/>
      <c r="H518" s="405"/>
    </row>
    <row r="519" spans="5:8">
      <c r="E519" s="405"/>
      <c r="F519" s="405"/>
      <c r="G519" s="405"/>
      <c r="H519" s="405"/>
    </row>
    <row r="520" spans="5:8">
      <c r="E520" s="405"/>
      <c r="F520" s="405"/>
      <c r="G520" s="405"/>
      <c r="H520" s="405"/>
    </row>
    <row r="521" spans="5:8">
      <c r="E521" s="405"/>
      <c r="F521" s="405"/>
      <c r="G521" s="405"/>
      <c r="H521" s="405"/>
    </row>
    <row r="522" spans="5:8">
      <c r="E522" s="405"/>
      <c r="F522" s="405"/>
      <c r="G522" s="405"/>
      <c r="H522" s="405"/>
    </row>
    <row r="523" spans="5:8">
      <c r="E523" s="405"/>
      <c r="F523" s="405"/>
      <c r="G523" s="405"/>
      <c r="H523" s="405"/>
    </row>
    <row r="524" spans="5:8">
      <c r="E524" s="405"/>
      <c r="F524" s="405"/>
      <c r="G524" s="405"/>
      <c r="H524" s="405"/>
    </row>
    <row r="525" spans="5:8">
      <c r="E525" s="405"/>
      <c r="F525" s="405"/>
      <c r="G525" s="405"/>
      <c r="H525" s="405"/>
    </row>
    <row r="526" spans="5:8">
      <c r="E526" s="405"/>
      <c r="F526" s="405"/>
      <c r="G526" s="405"/>
      <c r="H526" s="405"/>
    </row>
    <row r="527" spans="5:8">
      <c r="E527" s="405"/>
      <c r="F527" s="405"/>
      <c r="G527" s="405"/>
      <c r="H527" s="405"/>
    </row>
    <row r="528" spans="5:8">
      <c r="E528" s="405"/>
      <c r="F528" s="405"/>
      <c r="G528" s="405"/>
      <c r="H528" s="405"/>
    </row>
    <row r="529" spans="5:8">
      <c r="E529" s="405"/>
      <c r="F529" s="405"/>
      <c r="G529" s="405"/>
      <c r="H529" s="405"/>
    </row>
    <row r="530" spans="5:8">
      <c r="E530" s="405"/>
      <c r="F530" s="405"/>
      <c r="G530" s="405"/>
      <c r="H530" s="405"/>
    </row>
    <row r="531" spans="5:8">
      <c r="E531" s="405"/>
      <c r="F531" s="405"/>
      <c r="G531" s="405"/>
      <c r="H531" s="405"/>
    </row>
    <row r="532" spans="5:8">
      <c r="E532" s="405"/>
      <c r="F532" s="405"/>
      <c r="G532" s="405"/>
      <c r="H532" s="405"/>
    </row>
    <row r="533" spans="5:8">
      <c r="E533" s="405"/>
      <c r="F533" s="405"/>
      <c r="G533" s="405"/>
      <c r="H533" s="405"/>
    </row>
    <row r="534" spans="5:8">
      <c r="E534" s="405"/>
      <c r="F534" s="405"/>
      <c r="G534" s="405"/>
      <c r="H534" s="405"/>
    </row>
    <row r="535" spans="5:8">
      <c r="E535" s="405"/>
      <c r="F535" s="405"/>
      <c r="G535" s="405"/>
      <c r="H535" s="405"/>
    </row>
    <row r="536" spans="5:8">
      <c r="E536" s="405"/>
      <c r="F536" s="405"/>
      <c r="G536" s="405"/>
      <c r="H536" s="405"/>
    </row>
    <row r="537" spans="5:8">
      <c r="E537" s="405"/>
      <c r="F537" s="405"/>
      <c r="G537" s="405"/>
      <c r="H537" s="405"/>
    </row>
    <row r="538" spans="5:8">
      <c r="E538" s="405"/>
      <c r="F538" s="405"/>
      <c r="G538" s="405"/>
      <c r="H538" s="405"/>
    </row>
    <row r="539" spans="5:8">
      <c r="E539" s="405"/>
      <c r="F539" s="405"/>
      <c r="G539" s="405"/>
      <c r="H539" s="405"/>
    </row>
    <row r="540" spans="5:8">
      <c r="E540" s="405"/>
      <c r="F540" s="405"/>
      <c r="G540" s="405"/>
      <c r="H540" s="405"/>
    </row>
    <row r="541" spans="5:8">
      <c r="E541" s="405"/>
      <c r="F541" s="405"/>
      <c r="G541" s="405"/>
      <c r="H541" s="405"/>
    </row>
    <row r="542" spans="5:8">
      <c r="E542" s="405"/>
      <c r="F542" s="405"/>
      <c r="G542" s="405"/>
      <c r="H542" s="405"/>
    </row>
    <row r="543" spans="5:8">
      <c r="E543" s="405"/>
      <c r="F543" s="405"/>
      <c r="G543" s="405"/>
      <c r="H543" s="405"/>
    </row>
    <row r="544" spans="5:8">
      <c r="E544" s="405"/>
      <c r="F544" s="405"/>
      <c r="G544" s="405"/>
      <c r="H544" s="405"/>
    </row>
    <row r="545" spans="5:8">
      <c r="E545" s="405"/>
      <c r="F545" s="405"/>
      <c r="G545" s="405"/>
      <c r="H545" s="405"/>
    </row>
    <row r="546" spans="5:8">
      <c r="E546" s="405"/>
      <c r="F546" s="405"/>
      <c r="G546" s="405"/>
      <c r="H546" s="405"/>
    </row>
    <row r="547" spans="5:8">
      <c r="E547" s="405"/>
      <c r="F547" s="405"/>
      <c r="G547" s="405"/>
      <c r="H547" s="405"/>
    </row>
    <row r="548" spans="5:8">
      <c r="E548" s="405"/>
      <c r="F548" s="405"/>
      <c r="G548" s="405"/>
      <c r="H548" s="405"/>
    </row>
    <row r="549" spans="5:8">
      <c r="E549" s="405"/>
      <c r="F549" s="405"/>
      <c r="G549" s="405"/>
      <c r="H549" s="405"/>
    </row>
    <row r="550" spans="5:8">
      <c r="E550" s="405"/>
      <c r="F550" s="405"/>
      <c r="G550" s="405"/>
      <c r="H550" s="405"/>
    </row>
    <row r="551" spans="5:8">
      <c r="E551" s="405"/>
      <c r="F551" s="405"/>
      <c r="G551" s="405"/>
      <c r="H551" s="405"/>
    </row>
    <row r="552" spans="5:8">
      <c r="E552" s="405"/>
      <c r="F552" s="405"/>
      <c r="G552" s="405"/>
      <c r="H552" s="405"/>
    </row>
    <row r="553" spans="5:8">
      <c r="E553" s="405"/>
      <c r="F553" s="405"/>
      <c r="G553" s="405"/>
      <c r="H553" s="405"/>
    </row>
    <row r="554" spans="5:8">
      <c r="E554" s="405"/>
      <c r="F554" s="405"/>
      <c r="G554" s="405"/>
      <c r="H554" s="405"/>
    </row>
    <row r="555" spans="5:8">
      <c r="E555" s="405"/>
      <c r="F555" s="405"/>
      <c r="G555" s="405"/>
      <c r="H555" s="405"/>
    </row>
    <row r="556" spans="5:8">
      <c r="E556" s="405"/>
      <c r="F556" s="405"/>
      <c r="G556" s="405"/>
      <c r="H556" s="405"/>
    </row>
    <row r="557" spans="5:8">
      <c r="E557" s="405"/>
      <c r="F557" s="405"/>
      <c r="G557" s="405"/>
      <c r="H557" s="405"/>
    </row>
    <row r="558" spans="5:8">
      <c r="E558" s="405"/>
      <c r="F558" s="405"/>
      <c r="G558" s="405"/>
      <c r="H558" s="405"/>
    </row>
    <row r="559" spans="5:8">
      <c r="E559" s="405"/>
      <c r="F559" s="405"/>
      <c r="G559" s="405"/>
      <c r="H559" s="405"/>
    </row>
    <row r="560" spans="5:8">
      <c r="E560" s="405"/>
      <c r="F560" s="405"/>
      <c r="G560" s="405"/>
      <c r="H560" s="405"/>
    </row>
    <row r="561" spans="5:8">
      <c r="E561" s="405"/>
      <c r="F561" s="405"/>
      <c r="G561" s="405"/>
      <c r="H561" s="405"/>
    </row>
    <row r="562" spans="5:8">
      <c r="E562" s="405"/>
      <c r="F562" s="405"/>
      <c r="G562" s="405"/>
      <c r="H562" s="405"/>
    </row>
    <row r="563" spans="5:8">
      <c r="E563" s="405"/>
      <c r="F563" s="405"/>
      <c r="G563" s="405"/>
      <c r="H563" s="405"/>
    </row>
    <row r="564" spans="5:8">
      <c r="E564" s="405"/>
      <c r="F564" s="405"/>
      <c r="G564" s="405"/>
      <c r="H564" s="405"/>
    </row>
    <row r="565" spans="5:8">
      <c r="E565" s="405"/>
      <c r="F565" s="405"/>
      <c r="G565" s="405"/>
      <c r="H565" s="405"/>
    </row>
    <row r="566" spans="5:8">
      <c r="E566" s="405"/>
      <c r="F566" s="405"/>
      <c r="G566" s="405"/>
      <c r="H566" s="405"/>
    </row>
    <row r="567" spans="5:8">
      <c r="E567" s="405"/>
      <c r="F567" s="405"/>
      <c r="G567" s="405"/>
      <c r="H567" s="405"/>
    </row>
    <row r="568" spans="5:8">
      <c r="E568" s="405"/>
      <c r="F568" s="405"/>
      <c r="G568" s="405"/>
      <c r="H568" s="405"/>
    </row>
    <row r="569" spans="5:8">
      <c r="E569" s="405"/>
      <c r="F569" s="405"/>
      <c r="G569" s="405"/>
      <c r="H569" s="405"/>
    </row>
    <row r="570" spans="5:8">
      <c r="E570" s="405"/>
      <c r="F570" s="405"/>
      <c r="G570" s="405"/>
      <c r="H570" s="405"/>
    </row>
    <row r="571" spans="5:8">
      <c r="E571" s="405"/>
      <c r="F571" s="405"/>
      <c r="G571" s="405"/>
      <c r="H571" s="405"/>
    </row>
    <row r="572" spans="5:8">
      <c r="E572" s="405"/>
      <c r="F572" s="405"/>
      <c r="G572" s="405"/>
      <c r="H572" s="405"/>
    </row>
    <row r="573" spans="5:8">
      <c r="E573" s="405"/>
      <c r="F573" s="405"/>
      <c r="G573" s="405"/>
      <c r="H573" s="405"/>
    </row>
    <row r="574" spans="5:8">
      <c r="E574" s="405"/>
      <c r="F574" s="405"/>
      <c r="G574" s="405"/>
      <c r="H574" s="405"/>
    </row>
    <row r="575" spans="5:8">
      <c r="E575" s="405"/>
      <c r="F575" s="405"/>
      <c r="G575" s="405"/>
      <c r="H575" s="405"/>
    </row>
    <row r="576" spans="5:8">
      <c r="E576" s="405"/>
      <c r="F576" s="405"/>
      <c r="G576" s="405"/>
      <c r="H576" s="405"/>
    </row>
    <row r="577" spans="5:8">
      <c r="E577" s="405"/>
      <c r="F577" s="405"/>
      <c r="G577" s="405"/>
      <c r="H577" s="405"/>
    </row>
    <row r="578" spans="5:8">
      <c r="E578" s="405"/>
      <c r="F578" s="405"/>
      <c r="G578" s="405"/>
      <c r="H578" s="405"/>
    </row>
    <row r="579" spans="5:8">
      <c r="E579" s="405"/>
      <c r="F579" s="405"/>
      <c r="G579" s="405"/>
      <c r="H579" s="405"/>
    </row>
    <row r="580" spans="5:8">
      <c r="E580" s="405"/>
      <c r="F580" s="405"/>
      <c r="G580" s="405"/>
      <c r="H580" s="405"/>
    </row>
    <row r="581" spans="5:8">
      <c r="E581" s="405"/>
      <c r="F581" s="405"/>
      <c r="G581" s="405"/>
      <c r="H581" s="405"/>
    </row>
    <row r="582" spans="5:8">
      <c r="E582" s="405"/>
      <c r="F582" s="405"/>
      <c r="G582" s="405"/>
      <c r="H582" s="405"/>
    </row>
    <row r="583" spans="5:8">
      <c r="E583" s="405"/>
      <c r="F583" s="405"/>
      <c r="G583" s="405"/>
      <c r="H583" s="405"/>
    </row>
    <row r="584" spans="5:8">
      <c r="E584" s="405"/>
      <c r="F584" s="405"/>
      <c r="G584" s="405"/>
      <c r="H584" s="405"/>
    </row>
    <row r="585" spans="5:8">
      <c r="E585" s="405"/>
      <c r="F585" s="405"/>
      <c r="G585" s="405"/>
      <c r="H585" s="405"/>
    </row>
    <row r="586" spans="5:8">
      <c r="E586" s="405"/>
      <c r="F586" s="405"/>
      <c r="G586" s="405"/>
      <c r="H586" s="405"/>
    </row>
    <row r="587" spans="5:8">
      <c r="E587" s="405"/>
      <c r="F587" s="405"/>
      <c r="G587" s="405"/>
      <c r="H587" s="405"/>
    </row>
    <row r="588" spans="5:8">
      <c r="E588" s="405"/>
      <c r="F588" s="405"/>
      <c r="G588" s="405"/>
      <c r="H588" s="405"/>
    </row>
    <row r="589" spans="5:8">
      <c r="E589" s="405"/>
      <c r="F589" s="405"/>
      <c r="G589" s="405"/>
      <c r="H589" s="405"/>
    </row>
    <row r="590" spans="5:8">
      <c r="E590" s="405"/>
      <c r="F590" s="405"/>
      <c r="G590" s="405"/>
      <c r="H590" s="405"/>
    </row>
    <row r="591" spans="5:8">
      <c r="E591" s="405"/>
      <c r="F591" s="405"/>
      <c r="G591" s="405"/>
      <c r="H591" s="405"/>
    </row>
    <row r="592" spans="5:8">
      <c r="E592" s="405"/>
      <c r="F592" s="405"/>
      <c r="G592" s="405"/>
      <c r="H592" s="405"/>
    </row>
    <row r="593" spans="5:8">
      <c r="E593" s="405"/>
      <c r="F593" s="405"/>
      <c r="G593" s="405"/>
      <c r="H593" s="405"/>
    </row>
    <row r="594" spans="5:8">
      <c r="E594" s="405"/>
      <c r="F594" s="405"/>
      <c r="G594" s="405"/>
      <c r="H594" s="405"/>
    </row>
    <row r="595" spans="5:8">
      <c r="E595" s="405"/>
      <c r="F595" s="405"/>
      <c r="G595" s="405"/>
      <c r="H595" s="405"/>
    </row>
    <row r="596" spans="5:8">
      <c r="E596" s="405"/>
      <c r="F596" s="405"/>
      <c r="G596" s="405"/>
      <c r="H596" s="405"/>
    </row>
    <row r="597" spans="5:8">
      <c r="E597" s="405"/>
      <c r="F597" s="405"/>
      <c r="G597" s="405"/>
      <c r="H597" s="405"/>
    </row>
    <row r="598" spans="5:8">
      <c r="E598" s="405"/>
      <c r="F598" s="405"/>
      <c r="G598" s="405"/>
      <c r="H598" s="405"/>
    </row>
    <row r="599" spans="5:8">
      <c r="E599" s="405"/>
      <c r="F599" s="405"/>
      <c r="G599" s="405"/>
      <c r="H599" s="405"/>
    </row>
    <row r="600" spans="5:8">
      <c r="E600" s="405"/>
      <c r="F600" s="405"/>
      <c r="G600" s="405"/>
      <c r="H600" s="405"/>
    </row>
    <row r="601" spans="5:8">
      <c r="E601" s="405"/>
      <c r="F601" s="405"/>
      <c r="G601" s="405"/>
      <c r="H601" s="405"/>
    </row>
    <row r="602" spans="5:8">
      <c r="E602" s="405"/>
      <c r="F602" s="405"/>
      <c r="G602" s="405"/>
      <c r="H602" s="405"/>
    </row>
    <row r="603" spans="5:8">
      <c r="E603" s="405"/>
      <c r="F603" s="405"/>
      <c r="G603" s="405"/>
      <c r="H603" s="405"/>
    </row>
    <row r="604" spans="5:8">
      <c r="E604" s="405"/>
      <c r="F604" s="405"/>
      <c r="G604" s="405"/>
      <c r="H604" s="405"/>
    </row>
    <row r="605" spans="5:8">
      <c r="E605" s="405"/>
      <c r="F605" s="405"/>
      <c r="G605" s="405"/>
      <c r="H605" s="405"/>
    </row>
    <row r="606" spans="5:8">
      <c r="E606" s="405"/>
      <c r="F606" s="405"/>
      <c r="G606" s="405"/>
      <c r="H606" s="405"/>
    </row>
    <row r="607" spans="5:8">
      <c r="E607" s="405"/>
      <c r="F607" s="405"/>
      <c r="G607" s="405"/>
      <c r="H607" s="405"/>
    </row>
    <row r="608" spans="5:8">
      <c r="E608" s="405"/>
      <c r="F608" s="405"/>
      <c r="G608" s="405"/>
      <c r="H608" s="405"/>
    </row>
    <row r="609" spans="5:8">
      <c r="E609" s="405"/>
      <c r="F609" s="405"/>
      <c r="G609" s="405"/>
      <c r="H609" s="405"/>
    </row>
    <row r="610" spans="5:8">
      <c r="E610" s="405"/>
      <c r="F610" s="405"/>
      <c r="G610" s="405"/>
      <c r="H610" s="405"/>
    </row>
    <row r="611" spans="5:8">
      <c r="E611" s="405"/>
      <c r="F611" s="405"/>
      <c r="G611" s="405"/>
      <c r="H611" s="405"/>
    </row>
    <row r="612" spans="5:8">
      <c r="E612" s="405"/>
      <c r="F612" s="405"/>
      <c r="G612" s="405"/>
      <c r="H612" s="405"/>
    </row>
    <row r="613" spans="5:8">
      <c r="E613" s="405"/>
      <c r="F613" s="405"/>
      <c r="G613" s="405"/>
      <c r="H613" s="405"/>
    </row>
    <row r="614" spans="5:8">
      <c r="E614" s="405"/>
      <c r="F614" s="405"/>
      <c r="G614" s="405"/>
      <c r="H614" s="405"/>
    </row>
    <row r="615" spans="5:8">
      <c r="E615" s="405"/>
      <c r="F615" s="405"/>
      <c r="G615" s="405"/>
      <c r="H615" s="405"/>
    </row>
    <row r="616" spans="5:8">
      <c r="E616" s="405"/>
      <c r="F616" s="405"/>
      <c r="G616" s="405"/>
      <c r="H616" s="405"/>
    </row>
    <row r="617" spans="5:8">
      <c r="E617" s="405"/>
      <c r="F617" s="405"/>
      <c r="G617" s="405"/>
      <c r="H617" s="405"/>
    </row>
    <row r="618" spans="5:8">
      <c r="E618" s="405"/>
      <c r="F618" s="405"/>
      <c r="G618" s="405"/>
      <c r="H618" s="405"/>
    </row>
    <row r="619" spans="5:8">
      <c r="E619" s="405"/>
      <c r="F619" s="405"/>
      <c r="G619" s="405"/>
      <c r="H619" s="405"/>
    </row>
    <row r="620" spans="5:8">
      <c r="E620" s="405"/>
      <c r="F620" s="405"/>
      <c r="G620" s="405"/>
      <c r="H620" s="405"/>
    </row>
    <row r="621" spans="5:8">
      <c r="E621" s="405"/>
      <c r="F621" s="405"/>
      <c r="G621" s="405"/>
      <c r="H621" s="405"/>
    </row>
    <row r="622" spans="5:8">
      <c r="E622" s="405"/>
      <c r="F622" s="405"/>
      <c r="G622" s="405"/>
      <c r="H622" s="405"/>
    </row>
    <row r="623" spans="5:8">
      <c r="E623" s="405"/>
      <c r="F623" s="405"/>
      <c r="G623" s="405"/>
      <c r="H623" s="405"/>
    </row>
    <row r="624" spans="5:8">
      <c r="E624" s="405"/>
      <c r="F624" s="405"/>
      <c r="G624" s="405"/>
      <c r="H624" s="405"/>
    </row>
    <row r="625" spans="5:8">
      <c r="E625" s="405"/>
      <c r="F625" s="405"/>
      <c r="G625" s="405"/>
      <c r="H625" s="405"/>
    </row>
    <row r="626" spans="5:8">
      <c r="E626" s="405"/>
      <c r="F626" s="405"/>
      <c r="G626" s="405"/>
      <c r="H626" s="405"/>
    </row>
    <row r="627" spans="5:8">
      <c r="E627" s="405"/>
      <c r="F627" s="405"/>
      <c r="G627" s="405"/>
      <c r="H627" s="405"/>
    </row>
    <row r="628" spans="5:8">
      <c r="E628" s="405"/>
      <c r="F628" s="405"/>
      <c r="G628" s="405"/>
      <c r="H628" s="405"/>
    </row>
    <row r="629" spans="5:8">
      <c r="E629" s="405"/>
      <c r="F629" s="405"/>
      <c r="G629" s="405"/>
      <c r="H629" s="405"/>
    </row>
    <row r="630" spans="5:8">
      <c r="E630" s="405"/>
      <c r="F630" s="405"/>
      <c r="G630" s="405"/>
      <c r="H630" s="405"/>
    </row>
    <row r="631" spans="5:8">
      <c r="E631" s="405"/>
      <c r="F631" s="405"/>
      <c r="G631" s="405"/>
      <c r="H631" s="405"/>
    </row>
    <row r="632" spans="5:8">
      <c r="E632" s="405"/>
      <c r="F632" s="405"/>
      <c r="G632" s="405"/>
      <c r="H632" s="405"/>
    </row>
    <row r="633" spans="5:8">
      <c r="E633" s="405"/>
      <c r="F633" s="405"/>
      <c r="G633" s="405"/>
      <c r="H633" s="405"/>
    </row>
    <row r="634" spans="5:8">
      <c r="E634" s="405"/>
      <c r="F634" s="405"/>
      <c r="G634" s="405"/>
      <c r="H634" s="405"/>
    </row>
    <row r="635" spans="5:8">
      <c r="E635" s="405"/>
      <c r="F635" s="405"/>
      <c r="G635" s="405"/>
      <c r="H635" s="405"/>
    </row>
    <row r="636" spans="5:8">
      <c r="E636" s="405"/>
      <c r="F636" s="405"/>
      <c r="G636" s="405"/>
      <c r="H636" s="405"/>
    </row>
    <row r="637" spans="5:8">
      <c r="E637" s="405"/>
      <c r="F637" s="405"/>
      <c r="G637" s="405"/>
      <c r="H637" s="405"/>
    </row>
    <row r="638" spans="5:8">
      <c r="E638" s="405"/>
      <c r="F638" s="405"/>
      <c r="G638" s="405"/>
      <c r="H638" s="405"/>
    </row>
    <row r="639" spans="5:8">
      <c r="E639" s="405"/>
      <c r="F639" s="405"/>
      <c r="G639" s="405"/>
      <c r="H639" s="405"/>
    </row>
    <row r="640" spans="5:8">
      <c r="E640" s="405"/>
      <c r="F640" s="405"/>
      <c r="G640" s="405"/>
      <c r="H640" s="405"/>
    </row>
    <row r="641" spans="5:8">
      <c r="E641" s="405"/>
      <c r="F641" s="405"/>
      <c r="G641" s="405"/>
      <c r="H641" s="405"/>
    </row>
    <row r="642" spans="5:8">
      <c r="E642" s="405"/>
      <c r="F642" s="405"/>
      <c r="G642" s="405"/>
      <c r="H642" s="405"/>
    </row>
    <row r="643" spans="5:8">
      <c r="E643" s="405"/>
      <c r="F643" s="405"/>
      <c r="G643" s="405"/>
      <c r="H643" s="405"/>
    </row>
    <row r="644" spans="5:8">
      <c r="E644" s="405"/>
      <c r="F644" s="405"/>
      <c r="G644" s="405"/>
      <c r="H644" s="405"/>
    </row>
    <row r="645" spans="5:8">
      <c r="E645" s="405"/>
      <c r="F645" s="405"/>
      <c r="G645" s="405"/>
      <c r="H645" s="405"/>
    </row>
    <row r="646" spans="5:8">
      <c r="E646" s="405"/>
      <c r="F646" s="405"/>
      <c r="G646" s="405"/>
      <c r="H646" s="405"/>
    </row>
    <row r="647" spans="5:8">
      <c r="E647" s="405"/>
      <c r="F647" s="405"/>
      <c r="G647" s="405"/>
      <c r="H647" s="405"/>
    </row>
    <row r="648" spans="5:8">
      <c r="E648" s="405"/>
      <c r="F648" s="405"/>
      <c r="G648" s="405"/>
      <c r="H648" s="405"/>
    </row>
    <row r="649" spans="5:8">
      <c r="E649" s="405"/>
      <c r="F649" s="405"/>
      <c r="G649" s="405"/>
      <c r="H649" s="405"/>
    </row>
    <row r="650" spans="5:8">
      <c r="E650" s="405"/>
      <c r="F650" s="405"/>
      <c r="G650" s="405"/>
      <c r="H650" s="405"/>
    </row>
    <row r="651" spans="5:8">
      <c r="E651" s="405"/>
      <c r="F651" s="405"/>
      <c r="G651" s="405"/>
      <c r="H651" s="405"/>
    </row>
    <row r="652" spans="5:8">
      <c r="E652" s="405"/>
      <c r="F652" s="405"/>
      <c r="G652" s="405"/>
      <c r="H652" s="405"/>
    </row>
    <row r="653" spans="5:8">
      <c r="E653" s="405"/>
      <c r="F653" s="405"/>
      <c r="G653" s="405"/>
      <c r="H653" s="405"/>
    </row>
    <row r="654" spans="5:8">
      <c r="E654" s="405"/>
      <c r="F654" s="405"/>
      <c r="G654" s="405"/>
      <c r="H654" s="405"/>
    </row>
    <row r="655" spans="5:8">
      <c r="E655" s="405"/>
      <c r="F655" s="405"/>
      <c r="G655" s="405"/>
      <c r="H655" s="405"/>
    </row>
    <row r="656" spans="5:8">
      <c r="E656" s="405"/>
      <c r="F656" s="405"/>
      <c r="G656" s="405"/>
      <c r="H656" s="405"/>
    </row>
    <row r="657" spans="5:8">
      <c r="E657" s="405"/>
      <c r="F657" s="405"/>
      <c r="G657" s="405"/>
      <c r="H657" s="405"/>
    </row>
    <row r="658" spans="5:8">
      <c r="E658" s="405"/>
      <c r="F658" s="405"/>
      <c r="G658" s="405"/>
      <c r="H658" s="405"/>
    </row>
    <row r="659" spans="5:8">
      <c r="E659" s="405"/>
      <c r="F659" s="405"/>
      <c r="G659" s="405"/>
      <c r="H659" s="405"/>
    </row>
    <row r="660" spans="5:8">
      <c r="E660" s="405"/>
      <c r="F660" s="405"/>
      <c r="G660" s="405"/>
      <c r="H660" s="405"/>
    </row>
    <row r="661" spans="5:8">
      <c r="E661" s="405"/>
      <c r="F661" s="405"/>
      <c r="G661" s="405"/>
      <c r="H661" s="405"/>
    </row>
    <row r="662" spans="5:8">
      <c r="E662" s="405"/>
      <c r="F662" s="405"/>
      <c r="G662" s="405"/>
      <c r="H662" s="405"/>
    </row>
    <row r="663" spans="5:8">
      <c r="E663" s="405"/>
      <c r="F663" s="405"/>
      <c r="G663" s="405"/>
      <c r="H663" s="405"/>
    </row>
    <row r="664" spans="5:8">
      <c r="E664" s="405"/>
      <c r="F664" s="405"/>
      <c r="G664" s="405"/>
      <c r="H664" s="405"/>
    </row>
    <row r="665" spans="5:8">
      <c r="E665" s="405"/>
      <c r="F665" s="405"/>
      <c r="G665" s="405"/>
      <c r="H665" s="405"/>
    </row>
    <row r="666" spans="5:8">
      <c r="E666" s="405"/>
      <c r="F666" s="405"/>
      <c r="G666" s="405"/>
      <c r="H666" s="405"/>
    </row>
    <row r="667" spans="5:8">
      <c r="E667" s="405"/>
      <c r="F667" s="405"/>
      <c r="G667" s="405"/>
      <c r="H667" s="405"/>
    </row>
    <row r="668" spans="5:8">
      <c r="E668" s="405"/>
      <c r="F668" s="405"/>
      <c r="G668" s="405"/>
      <c r="H668" s="405"/>
    </row>
    <row r="669" spans="5:8">
      <c r="E669" s="405"/>
      <c r="F669" s="405"/>
      <c r="G669" s="405"/>
      <c r="H669" s="405"/>
    </row>
    <row r="670" spans="5:8" ht="12.75" customHeight="1">
      <c r="E670" s="405"/>
      <c r="F670" s="405"/>
      <c r="G670" s="405"/>
      <c r="H670" s="405"/>
    </row>
    <row r="671" spans="5:8">
      <c r="E671" s="405"/>
      <c r="F671" s="405"/>
      <c r="G671" s="405"/>
      <c r="H671" s="405"/>
    </row>
    <row r="672" spans="5:8">
      <c r="E672" s="405"/>
      <c r="F672" s="405"/>
      <c r="G672" s="405"/>
      <c r="H672" s="405"/>
    </row>
    <row r="673" spans="5:8">
      <c r="E673" s="405"/>
      <c r="F673" s="405"/>
      <c r="G673" s="405"/>
      <c r="H673" s="405"/>
    </row>
    <row r="674" spans="5:8">
      <c r="E674" s="405"/>
      <c r="F674" s="405"/>
      <c r="G674" s="405"/>
      <c r="H674" s="405"/>
    </row>
    <row r="675" spans="5:8">
      <c r="E675" s="405"/>
      <c r="F675" s="405"/>
      <c r="G675" s="405"/>
      <c r="H675" s="405"/>
    </row>
    <row r="676" spans="5:8">
      <c r="E676" s="405"/>
      <c r="F676" s="405"/>
      <c r="G676" s="405"/>
      <c r="H676" s="405"/>
    </row>
    <row r="677" spans="5:8">
      <c r="E677" s="405"/>
      <c r="F677" s="405"/>
      <c r="G677" s="405"/>
      <c r="H677" s="405"/>
    </row>
    <row r="678" spans="5:8">
      <c r="E678" s="405"/>
      <c r="F678" s="405"/>
      <c r="G678" s="405"/>
      <c r="H678" s="405"/>
    </row>
    <row r="679" spans="5:8">
      <c r="E679" s="405"/>
      <c r="F679" s="405"/>
      <c r="G679" s="405"/>
      <c r="H679" s="405"/>
    </row>
    <row r="680" spans="5:8">
      <c r="E680" s="405"/>
      <c r="F680" s="405"/>
      <c r="G680" s="405"/>
      <c r="H680" s="405"/>
    </row>
    <row r="681" spans="5:8">
      <c r="E681" s="405"/>
      <c r="F681" s="405"/>
      <c r="G681" s="405"/>
      <c r="H681" s="405"/>
    </row>
    <row r="682" spans="5:8">
      <c r="E682" s="405"/>
      <c r="F682" s="405"/>
      <c r="G682" s="405"/>
      <c r="H682" s="405"/>
    </row>
    <row r="683" spans="5:8">
      <c r="E683" s="405"/>
      <c r="F683" s="405"/>
      <c r="G683" s="405"/>
      <c r="H683" s="405"/>
    </row>
    <row r="684" spans="5:8">
      <c r="E684" s="405"/>
      <c r="F684" s="405"/>
      <c r="G684" s="405"/>
      <c r="H684" s="405"/>
    </row>
    <row r="685" spans="5:8">
      <c r="E685" s="405"/>
      <c r="F685" s="405"/>
      <c r="G685" s="405"/>
      <c r="H685" s="405"/>
    </row>
    <row r="686" spans="5:8">
      <c r="E686" s="405"/>
      <c r="F686" s="405"/>
      <c r="G686" s="405"/>
      <c r="H686" s="405"/>
    </row>
    <row r="687" spans="5:8">
      <c r="E687" s="405"/>
      <c r="F687" s="405"/>
      <c r="G687" s="405"/>
      <c r="H687" s="405"/>
    </row>
    <row r="688" spans="5:8">
      <c r="E688" s="405"/>
      <c r="F688" s="405"/>
      <c r="G688" s="405"/>
      <c r="H688" s="405"/>
    </row>
    <row r="689" spans="5:8">
      <c r="E689" s="405"/>
      <c r="F689" s="405"/>
      <c r="G689" s="405"/>
      <c r="H689" s="405"/>
    </row>
    <row r="690" spans="5:8">
      <c r="E690" s="405"/>
      <c r="F690" s="405"/>
      <c r="G690" s="405"/>
      <c r="H690" s="405"/>
    </row>
    <row r="691" spans="5:8">
      <c r="E691" s="405"/>
      <c r="F691" s="405"/>
      <c r="G691" s="405"/>
      <c r="H691" s="405"/>
    </row>
    <row r="692" spans="5:8">
      <c r="E692" s="405"/>
      <c r="F692" s="405"/>
      <c r="G692" s="405"/>
      <c r="H692" s="405"/>
    </row>
    <row r="693" spans="5:8">
      <c r="E693" s="405"/>
      <c r="F693" s="405"/>
      <c r="G693" s="405"/>
      <c r="H693" s="405"/>
    </row>
    <row r="694" spans="5:8">
      <c r="E694" s="405"/>
      <c r="F694" s="405"/>
      <c r="G694" s="405"/>
      <c r="H694" s="405"/>
    </row>
    <row r="695" spans="5:8">
      <c r="E695" s="405"/>
      <c r="F695" s="405"/>
      <c r="G695" s="405"/>
      <c r="H695" s="405"/>
    </row>
    <row r="696" spans="5:8">
      <c r="E696" s="405"/>
      <c r="F696" s="405"/>
      <c r="G696" s="405"/>
      <c r="H696" s="405"/>
    </row>
    <row r="697" spans="5:8">
      <c r="E697" s="405"/>
      <c r="F697" s="405"/>
      <c r="G697" s="405"/>
      <c r="H697" s="405"/>
    </row>
    <row r="698" spans="5:8">
      <c r="E698" s="405"/>
      <c r="F698" s="405"/>
      <c r="G698" s="405"/>
      <c r="H698" s="405"/>
    </row>
    <row r="699" spans="5:8">
      <c r="E699" s="405"/>
      <c r="F699" s="405"/>
      <c r="G699" s="405"/>
      <c r="H699" s="405"/>
    </row>
    <row r="700" spans="5:8">
      <c r="E700" s="405"/>
      <c r="F700" s="405"/>
      <c r="G700" s="405"/>
      <c r="H700" s="405"/>
    </row>
    <row r="701" spans="5:8">
      <c r="E701" s="405"/>
      <c r="F701" s="405"/>
      <c r="G701" s="405"/>
      <c r="H701" s="405"/>
    </row>
    <row r="702" spans="5:8">
      <c r="E702" s="405"/>
      <c r="F702" s="405"/>
      <c r="G702" s="405"/>
      <c r="H702" s="405"/>
    </row>
    <row r="703" spans="5:8">
      <c r="E703" s="405"/>
      <c r="F703" s="405"/>
      <c r="G703" s="405"/>
      <c r="H703" s="405"/>
    </row>
    <row r="704" spans="5:8">
      <c r="E704" s="405"/>
      <c r="F704" s="405"/>
      <c r="G704" s="405"/>
      <c r="H704" s="405"/>
    </row>
    <row r="705" spans="5:8">
      <c r="E705" s="405"/>
      <c r="F705" s="405"/>
      <c r="G705" s="405"/>
      <c r="H705" s="405"/>
    </row>
    <row r="706" spans="5:8">
      <c r="E706" s="405"/>
      <c r="F706" s="405"/>
      <c r="G706" s="405"/>
      <c r="H706" s="405"/>
    </row>
    <row r="707" spans="5:8">
      <c r="E707" s="405"/>
      <c r="F707" s="405"/>
      <c r="G707" s="405"/>
      <c r="H707" s="405"/>
    </row>
    <row r="708" spans="5:8">
      <c r="E708" s="405"/>
      <c r="F708" s="405"/>
      <c r="G708" s="405"/>
      <c r="H708" s="405"/>
    </row>
    <row r="709" spans="5:8">
      <c r="E709" s="405"/>
      <c r="F709" s="405"/>
      <c r="G709" s="405"/>
      <c r="H709" s="405"/>
    </row>
    <row r="710" spans="5:8">
      <c r="E710" s="405"/>
      <c r="F710" s="405"/>
      <c r="G710" s="405"/>
      <c r="H710" s="405"/>
    </row>
    <row r="711" spans="5:8">
      <c r="E711" s="405"/>
      <c r="F711" s="405"/>
      <c r="G711" s="405"/>
      <c r="H711" s="405"/>
    </row>
    <row r="712" spans="5:8">
      <c r="E712" s="405"/>
      <c r="F712" s="405"/>
      <c r="G712" s="405"/>
      <c r="H712" s="405"/>
    </row>
    <row r="713" spans="5:8">
      <c r="E713" s="405"/>
      <c r="F713" s="405"/>
      <c r="G713" s="405"/>
      <c r="H713" s="405"/>
    </row>
    <row r="714" spans="5:8">
      <c r="E714" s="405"/>
      <c r="F714" s="405"/>
      <c r="G714" s="405"/>
      <c r="H714" s="405"/>
    </row>
    <row r="715" spans="5:8">
      <c r="E715" s="405"/>
      <c r="F715" s="405"/>
      <c r="G715" s="405"/>
      <c r="H715" s="405"/>
    </row>
    <row r="716" spans="5:8">
      <c r="E716" s="405"/>
      <c r="F716" s="405"/>
      <c r="G716" s="405"/>
      <c r="H716" s="405"/>
    </row>
    <row r="717" spans="5:8">
      <c r="E717" s="405"/>
      <c r="F717" s="405"/>
      <c r="G717" s="405"/>
      <c r="H717" s="405"/>
    </row>
    <row r="718" spans="5:8">
      <c r="E718" s="405"/>
      <c r="F718" s="405"/>
      <c r="G718" s="405"/>
      <c r="H718" s="405"/>
    </row>
    <row r="719" spans="5:8">
      <c r="E719" s="405"/>
      <c r="F719" s="405"/>
      <c r="G719" s="405"/>
      <c r="H719" s="405"/>
    </row>
    <row r="720" spans="5:8">
      <c r="E720" s="405"/>
      <c r="F720" s="405"/>
      <c r="G720" s="405"/>
      <c r="H720" s="405"/>
    </row>
    <row r="721" spans="5:8">
      <c r="E721" s="405"/>
      <c r="F721" s="405"/>
      <c r="G721" s="405"/>
      <c r="H721" s="405"/>
    </row>
    <row r="722" spans="5:8">
      <c r="E722" s="405"/>
      <c r="F722" s="405"/>
      <c r="G722" s="405"/>
      <c r="H722" s="405"/>
    </row>
    <row r="723" spans="5:8">
      <c r="E723" s="405"/>
      <c r="F723" s="405"/>
      <c r="G723" s="405"/>
      <c r="H723" s="405"/>
    </row>
    <row r="724" spans="5:8">
      <c r="E724" s="405"/>
      <c r="F724" s="405"/>
      <c r="G724" s="405"/>
      <c r="H724" s="405"/>
    </row>
    <row r="725" spans="5:8">
      <c r="E725" s="405"/>
      <c r="F725" s="405"/>
      <c r="G725" s="405"/>
      <c r="H725" s="405"/>
    </row>
    <row r="726" spans="5:8">
      <c r="E726" s="405"/>
      <c r="F726" s="405"/>
      <c r="G726" s="405"/>
      <c r="H726" s="405"/>
    </row>
    <row r="727" spans="5:8">
      <c r="E727" s="405"/>
      <c r="F727" s="405"/>
      <c r="G727" s="405"/>
      <c r="H727" s="405"/>
    </row>
    <row r="728" spans="5:8">
      <c r="E728" s="405"/>
      <c r="F728" s="405"/>
      <c r="G728" s="405"/>
      <c r="H728" s="405"/>
    </row>
    <row r="729" spans="5:8">
      <c r="E729" s="405"/>
      <c r="F729" s="405"/>
      <c r="G729" s="405"/>
      <c r="H729" s="405"/>
    </row>
    <row r="730" spans="5:8">
      <c r="E730" s="405"/>
      <c r="F730" s="405"/>
      <c r="G730" s="405"/>
      <c r="H730" s="405"/>
    </row>
    <row r="731" spans="5:8">
      <c r="E731" s="405"/>
      <c r="F731" s="405"/>
      <c r="G731" s="405"/>
      <c r="H731" s="405"/>
    </row>
    <row r="732" spans="5:8">
      <c r="E732" s="405"/>
      <c r="F732" s="405"/>
      <c r="G732" s="405"/>
      <c r="H732" s="405"/>
    </row>
    <row r="733" spans="5:8">
      <c r="E733" s="405"/>
      <c r="F733" s="405"/>
      <c r="G733" s="405"/>
      <c r="H733" s="405"/>
    </row>
    <row r="734" spans="5:8">
      <c r="E734" s="405"/>
      <c r="F734" s="405"/>
      <c r="G734" s="405"/>
      <c r="H734" s="405"/>
    </row>
    <row r="735" spans="5:8">
      <c r="E735" s="405"/>
      <c r="F735" s="405"/>
      <c r="G735" s="405"/>
      <c r="H735" s="405"/>
    </row>
    <row r="736" spans="5:8">
      <c r="E736" s="405"/>
      <c r="F736" s="405"/>
      <c r="G736" s="405"/>
      <c r="H736" s="405"/>
    </row>
    <row r="737" spans="5:8">
      <c r="E737" s="405"/>
      <c r="F737" s="405"/>
      <c r="G737" s="405"/>
      <c r="H737" s="405"/>
    </row>
    <row r="738" spans="5:8">
      <c r="E738" s="405"/>
      <c r="F738" s="405"/>
      <c r="G738" s="405"/>
      <c r="H738" s="405"/>
    </row>
    <row r="739" spans="5:8">
      <c r="E739" s="405"/>
      <c r="F739" s="405"/>
      <c r="G739" s="405"/>
      <c r="H739" s="405"/>
    </row>
    <row r="740" spans="5:8">
      <c r="E740" s="405"/>
      <c r="F740" s="405"/>
      <c r="G740" s="405"/>
      <c r="H740" s="405"/>
    </row>
    <row r="741" spans="5:8">
      <c r="E741" s="405"/>
      <c r="F741" s="405"/>
      <c r="G741" s="405"/>
      <c r="H741" s="405"/>
    </row>
    <row r="742" spans="5:8">
      <c r="E742" s="405"/>
      <c r="F742" s="405"/>
      <c r="G742" s="405"/>
      <c r="H742" s="405"/>
    </row>
    <row r="743" spans="5:8">
      <c r="E743" s="405"/>
      <c r="F743" s="405"/>
      <c r="G743" s="405"/>
      <c r="H743" s="405"/>
    </row>
    <row r="744" spans="5:8">
      <c r="E744" s="405"/>
      <c r="F744" s="405"/>
      <c r="G744" s="405"/>
      <c r="H744" s="405"/>
    </row>
    <row r="745" spans="5:8">
      <c r="E745" s="405"/>
      <c r="F745" s="405"/>
      <c r="G745" s="405"/>
      <c r="H745" s="405"/>
    </row>
    <row r="746" spans="5:8">
      <c r="E746" s="405"/>
      <c r="F746" s="405"/>
      <c r="G746" s="405"/>
      <c r="H746" s="405"/>
    </row>
    <row r="747" spans="5:8">
      <c r="E747" s="405"/>
      <c r="F747" s="405"/>
      <c r="G747" s="405"/>
      <c r="H747" s="405"/>
    </row>
    <row r="748" spans="5:8">
      <c r="E748" s="405"/>
      <c r="F748" s="405"/>
      <c r="G748" s="405"/>
      <c r="H748" s="405"/>
    </row>
    <row r="749" spans="5:8">
      <c r="E749" s="405"/>
      <c r="F749" s="405"/>
      <c r="G749" s="405"/>
      <c r="H749" s="405"/>
    </row>
    <row r="750" spans="5:8">
      <c r="E750" s="405"/>
      <c r="F750" s="405"/>
      <c r="G750" s="405"/>
      <c r="H750" s="405"/>
    </row>
    <row r="751" spans="5:8">
      <c r="E751" s="405"/>
      <c r="F751" s="405"/>
      <c r="G751" s="405"/>
      <c r="H751" s="405"/>
    </row>
    <row r="752" spans="5:8">
      <c r="E752" s="405"/>
      <c r="F752" s="405"/>
      <c r="G752" s="405"/>
      <c r="H752" s="405"/>
    </row>
    <row r="753" spans="5:8">
      <c r="E753" s="405"/>
      <c r="F753" s="405"/>
      <c r="G753" s="405"/>
      <c r="H753" s="405"/>
    </row>
    <row r="754" spans="5:8">
      <c r="E754" s="405"/>
      <c r="F754" s="405"/>
      <c r="G754" s="405"/>
      <c r="H754" s="405"/>
    </row>
    <row r="755" spans="5:8">
      <c r="E755" s="405"/>
      <c r="F755" s="405"/>
      <c r="G755" s="405"/>
      <c r="H755" s="405"/>
    </row>
    <row r="756" spans="5:8">
      <c r="E756" s="405"/>
      <c r="F756" s="405"/>
      <c r="G756" s="405"/>
      <c r="H756" s="405"/>
    </row>
    <row r="757" spans="5:8">
      <c r="E757" s="405"/>
      <c r="F757" s="405"/>
      <c r="G757" s="405"/>
      <c r="H757" s="405"/>
    </row>
    <row r="758" spans="5:8">
      <c r="E758" s="405"/>
      <c r="F758" s="405"/>
      <c r="G758" s="405"/>
      <c r="H758" s="405"/>
    </row>
    <row r="759" spans="5:8">
      <c r="E759" s="405"/>
      <c r="F759" s="405"/>
      <c r="G759" s="405"/>
      <c r="H759" s="405"/>
    </row>
    <row r="760" spans="5:8">
      <c r="E760" s="405"/>
      <c r="F760" s="405"/>
      <c r="G760" s="405"/>
      <c r="H760" s="405"/>
    </row>
    <row r="761" spans="5:8">
      <c r="E761" s="405"/>
      <c r="F761" s="405"/>
      <c r="G761" s="405"/>
      <c r="H761" s="405"/>
    </row>
    <row r="762" spans="5:8">
      <c r="E762" s="405"/>
      <c r="F762" s="405"/>
      <c r="G762" s="405"/>
      <c r="H762" s="405"/>
    </row>
    <row r="763" spans="5:8">
      <c r="E763" s="405"/>
      <c r="F763" s="405"/>
      <c r="G763" s="405"/>
      <c r="H763" s="405"/>
    </row>
    <row r="764" spans="5:8">
      <c r="E764" s="405"/>
      <c r="F764" s="405"/>
      <c r="G764" s="405"/>
      <c r="H764" s="405"/>
    </row>
    <row r="765" spans="5:8">
      <c r="E765" s="405"/>
      <c r="F765" s="405"/>
      <c r="G765" s="405"/>
      <c r="H765" s="405"/>
    </row>
    <row r="766" spans="5:8">
      <c r="E766" s="405"/>
      <c r="F766" s="405"/>
      <c r="G766" s="405"/>
      <c r="H766" s="405"/>
    </row>
    <row r="767" spans="5:8">
      <c r="E767" s="405"/>
      <c r="F767" s="405"/>
      <c r="G767" s="405"/>
      <c r="H767" s="405"/>
    </row>
    <row r="768" spans="5:8">
      <c r="E768" s="405"/>
      <c r="F768" s="405"/>
      <c r="G768" s="405"/>
      <c r="H768" s="405"/>
    </row>
    <row r="769" spans="5:8">
      <c r="E769" s="405"/>
      <c r="F769" s="405"/>
      <c r="G769" s="405"/>
      <c r="H769" s="405"/>
    </row>
    <row r="770" spans="5:8">
      <c r="E770" s="405"/>
      <c r="F770" s="405"/>
      <c r="G770" s="405"/>
      <c r="H770" s="405"/>
    </row>
    <row r="771" spans="5:8">
      <c r="E771" s="405"/>
      <c r="F771" s="405"/>
      <c r="G771" s="405"/>
      <c r="H771" s="405"/>
    </row>
    <row r="772" spans="5:8">
      <c r="E772" s="405"/>
      <c r="F772" s="405"/>
      <c r="G772" s="405"/>
      <c r="H772" s="405"/>
    </row>
    <row r="773" spans="5:8">
      <c r="E773" s="405"/>
      <c r="F773" s="405"/>
      <c r="G773" s="405"/>
      <c r="H773" s="405"/>
    </row>
    <row r="774" spans="5:8">
      <c r="E774" s="405"/>
      <c r="F774" s="405"/>
      <c r="G774" s="405"/>
      <c r="H774" s="405"/>
    </row>
    <row r="775" spans="5:8">
      <c r="E775" s="405"/>
      <c r="F775" s="405"/>
      <c r="G775" s="405"/>
      <c r="H775" s="405"/>
    </row>
    <row r="776" spans="5:8">
      <c r="E776" s="405"/>
      <c r="F776" s="405"/>
      <c r="G776" s="405"/>
      <c r="H776" s="405"/>
    </row>
    <row r="777" spans="5:8">
      <c r="E777" s="405"/>
      <c r="F777" s="405"/>
      <c r="G777" s="405"/>
      <c r="H777" s="405"/>
    </row>
    <row r="778" spans="5:8">
      <c r="E778" s="405"/>
      <c r="F778" s="405"/>
      <c r="G778" s="405"/>
      <c r="H778" s="405"/>
    </row>
    <row r="779" spans="5:8">
      <c r="E779" s="405"/>
      <c r="F779" s="405"/>
      <c r="G779" s="405"/>
      <c r="H779" s="405"/>
    </row>
    <row r="780" spans="5:8">
      <c r="E780" s="405"/>
      <c r="F780" s="405"/>
      <c r="G780" s="405"/>
      <c r="H780" s="405"/>
    </row>
    <row r="781" spans="5:8">
      <c r="E781" s="405"/>
      <c r="F781" s="405"/>
      <c r="G781" s="405"/>
      <c r="H781" s="405"/>
    </row>
    <row r="782" spans="5:8">
      <c r="E782" s="405"/>
      <c r="F782" s="405"/>
      <c r="G782" s="405"/>
      <c r="H782" s="405"/>
    </row>
    <row r="783" spans="5:8">
      <c r="E783" s="405"/>
      <c r="F783" s="405"/>
      <c r="G783" s="405"/>
      <c r="H783" s="405"/>
    </row>
    <row r="784" spans="5:8">
      <c r="E784" s="405"/>
      <c r="F784" s="405"/>
      <c r="G784" s="405"/>
      <c r="H784" s="405"/>
    </row>
    <row r="785" spans="5:8">
      <c r="E785" s="405"/>
      <c r="F785" s="405"/>
      <c r="G785" s="405"/>
      <c r="H785" s="405"/>
    </row>
    <row r="786" spans="5:8">
      <c r="E786" s="405"/>
      <c r="F786" s="405"/>
      <c r="G786" s="405"/>
      <c r="H786" s="405"/>
    </row>
    <row r="787" spans="5:8">
      <c r="E787" s="405"/>
      <c r="F787" s="405"/>
      <c r="G787" s="405"/>
      <c r="H787" s="405"/>
    </row>
    <row r="788" spans="5:8">
      <c r="E788" s="405"/>
      <c r="F788" s="405"/>
      <c r="G788" s="405"/>
      <c r="H788" s="405"/>
    </row>
    <row r="789" spans="5:8">
      <c r="E789" s="405"/>
      <c r="F789" s="405"/>
      <c r="G789" s="405"/>
      <c r="H789" s="405"/>
    </row>
    <row r="790" spans="5:8">
      <c r="E790" s="405"/>
      <c r="F790" s="405"/>
      <c r="G790" s="405"/>
      <c r="H790" s="405"/>
    </row>
    <row r="791" spans="5:8">
      <c r="E791" s="405"/>
      <c r="F791" s="405"/>
      <c r="G791" s="405"/>
      <c r="H791" s="405"/>
    </row>
    <row r="792" spans="5:8">
      <c r="E792" s="405"/>
      <c r="F792" s="405"/>
      <c r="G792" s="405"/>
      <c r="H792" s="405"/>
    </row>
    <row r="793" spans="5:8">
      <c r="E793" s="405"/>
      <c r="F793" s="405"/>
      <c r="G793" s="405"/>
      <c r="H793" s="405"/>
    </row>
    <row r="794" spans="5:8">
      <c r="E794" s="405"/>
      <c r="F794" s="405"/>
      <c r="G794" s="405"/>
      <c r="H794" s="405"/>
    </row>
    <row r="795" spans="5:8">
      <c r="E795" s="405"/>
      <c r="F795" s="405"/>
      <c r="G795" s="405"/>
      <c r="H795" s="405"/>
    </row>
    <row r="796" spans="5:8">
      <c r="E796" s="405"/>
      <c r="F796" s="405"/>
      <c r="G796" s="405"/>
      <c r="H796" s="405"/>
    </row>
    <row r="797" spans="5:8">
      <c r="E797" s="405"/>
      <c r="F797" s="405"/>
      <c r="G797" s="405"/>
      <c r="H797" s="405"/>
    </row>
    <row r="798" spans="5:8">
      <c r="E798" s="405"/>
      <c r="F798" s="405"/>
      <c r="G798" s="405"/>
      <c r="H798" s="405"/>
    </row>
    <row r="799" spans="5:8">
      <c r="E799" s="405"/>
      <c r="F799" s="405"/>
      <c r="G799" s="405"/>
      <c r="H799" s="405"/>
    </row>
    <row r="800" spans="5:8">
      <c r="E800" s="405"/>
      <c r="F800" s="405"/>
      <c r="G800" s="405"/>
      <c r="H800" s="405"/>
    </row>
    <row r="801" spans="5:8">
      <c r="E801" s="405"/>
      <c r="F801" s="405"/>
      <c r="G801" s="405"/>
      <c r="H801" s="405"/>
    </row>
    <row r="802" spans="5:8">
      <c r="E802" s="405"/>
      <c r="F802" s="405"/>
      <c r="G802" s="405"/>
      <c r="H802" s="405"/>
    </row>
    <row r="803" spans="5:8">
      <c r="E803" s="405"/>
      <c r="F803" s="405"/>
      <c r="G803" s="405"/>
      <c r="H803" s="405"/>
    </row>
    <row r="804" spans="5:8">
      <c r="E804" s="405"/>
      <c r="F804" s="405"/>
      <c r="G804" s="405"/>
      <c r="H804" s="405"/>
    </row>
    <row r="805" spans="5:8">
      <c r="E805" s="405"/>
      <c r="F805" s="405"/>
      <c r="G805" s="405"/>
      <c r="H805" s="405"/>
    </row>
    <row r="806" spans="5:8">
      <c r="E806" s="405"/>
      <c r="F806" s="405"/>
      <c r="G806" s="405"/>
      <c r="H806" s="405"/>
    </row>
    <row r="807" spans="5:8">
      <c r="E807" s="405"/>
      <c r="F807" s="405"/>
      <c r="G807" s="405"/>
      <c r="H807" s="405"/>
    </row>
    <row r="808" spans="5:8">
      <c r="E808" s="405"/>
      <c r="F808" s="405"/>
      <c r="G808" s="405"/>
      <c r="H808" s="405"/>
    </row>
    <row r="809" spans="5:8">
      <c r="E809" s="405"/>
      <c r="F809" s="405"/>
      <c r="G809" s="405"/>
      <c r="H809" s="405"/>
    </row>
    <row r="810" spans="5:8">
      <c r="E810" s="405"/>
      <c r="F810" s="405"/>
      <c r="G810" s="405"/>
      <c r="H810" s="405"/>
    </row>
    <row r="811" spans="5:8">
      <c r="E811" s="405"/>
      <c r="F811" s="405"/>
      <c r="G811" s="405"/>
      <c r="H811" s="405"/>
    </row>
    <row r="812" spans="5:8">
      <c r="E812" s="405"/>
      <c r="F812" s="405"/>
      <c r="G812" s="405"/>
      <c r="H812" s="405"/>
    </row>
    <row r="813" spans="5:8">
      <c r="E813" s="405"/>
      <c r="F813" s="405"/>
      <c r="G813" s="405"/>
      <c r="H813" s="405"/>
    </row>
    <row r="814" spans="5:8">
      <c r="E814" s="405"/>
      <c r="F814" s="405"/>
      <c r="G814" s="405"/>
      <c r="H814" s="405"/>
    </row>
    <row r="815" spans="5:8">
      <c r="E815" s="405"/>
      <c r="F815" s="405"/>
      <c r="G815" s="405"/>
      <c r="H815" s="405"/>
    </row>
    <row r="816" spans="5:8">
      <c r="E816" s="405"/>
      <c r="F816" s="405"/>
      <c r="G816" s="405"/>
      <c r="H816" s="405"/>
    </row>
    <row r="817" spans="5:8">
      <c r="E817" s="405"/>
      <c r="F817" s="405"/>
      <c r="G817" s="405"/>
      <c r="H817" s="405"/>
    </row>
    <row r="818" spans="5:8">
      <c r="E818" s="405"/>
      <c r="F818" s="405"/>
      <c r="G818" s="405"/>
      <c r="H818" s="405"/>
    </row>
    <row r="819" spans="5:8">
      <c r="E819" s="405"/>
      <c r="F819" s="405"/>
      <c r="G819" s="405"/>
      <c r="H819" s="405"/>
    </row>
    <row r="820" spans="5:8">
      <c r="E820" s="405"/>
      <c r="F820" s="405"/>
      <c r="G820" s="405"/>
      <c r="H820" s="405"/>
    </row>
    <row r="821" spans="5:8">
      <c r="E821" s="405"/>
      <c r="F821" s="405"/>
      <c r="G821" s="405"/>
      <c r="H821" s="405"/>
    </row>
    <row r="822" spans="5:8">
      <c r="E822" s="405"/>
      <c r="F822" s="405"/>
      <c r="G822" s="405"/>
      <c r="H822" s="405"/>
    </row>
    <row r="823" spans="5:8">
      <c r="E823" s="405"/>
      <c r="F823" s="405"/>
      <c r="G823" s="405"/>
      <c r="H823" s="405"/>
    </row>
    <row r="824" spans="5:8">
      <c r="E824" s="405"/>
      <c r="F824" s="405"/>
      <c r="G824" s="405"/>
      <c r="H824" s="405"/>
    </row>
    <row r="825" spans="5:8">
      <c r="E825" s="405"/>
      <c r="F825" s="405"/>
      <c r="G825" s="405"/>
      <c r="H825" s="405"/>
    </row>
    <row r="826" spans="5:8">
      <c r="E826" s="405"/>
      <c r="F826" s="405"/>
      <c r="G826" s="405"/>
      <c r="H826" s="405"/>
    </row>
    <row r="827" spans="5:8">
      <c r="E827" s="405"/>
      <c r="F827" s="405"/>
      <c r="G827" s="405"/>
      <c r="H827" s="405"/>
    </row>
    <row r="828" spans="5:8">
      <c r="E828" s="405"/>
      <c r="F828" s="405"/>
      <c r="G828" s="405"/>
      <c r="H828" s="405"/>
    </row>
    <row r="829" spans="5:8">
      <c r="E829" s="405"/>
      <c r="F829" s="405"/>
      <c r="G829" s="405"/>
      <c r="H829" s="405"/>
    </row>
    <row r="830" spans="5:8">
      <c r="E830" s="405"/>
      <c r="F830" s="405"/>
      <c r="G830" s="405"/>
      <c r="H830" s="405"/>
    </row>
    <row r="831" spans="5:8">
      <c r="E831" s="405"/>
      <c r="F831" s="405"/>
      <c r="G831" s="405"/>
      <c r="H831" s="405"/>
    </row>
    <row r="832" spans="5:8">
      <c r="E832" s="405"/>
      <c r="F832" s="405"/>
      <c r="G832" s="405"/>
      <c r="H832" s="405"/>
    </row>
    <row r="833" spans="5:8">
      <c r="E833" s="405"/>
      <c r="F833" s="405"/>
      <c r="G833" s="405"/>
      <c r="H833" s="405"/>
    </row>
    <row r="834" spans="5:8">
      <c r="E834" s="405"/>
      <c r="F834" s="405"/>
      <c r="G834" s="405"/>
      <c r="H834" s="405"/>
    </row>
    <row r="835" spans="5:8">
      <c r="E835" s="405"/>
      <c r="F835" s="405"/>
      <c r="G835" s="405"/>
      <c r="H835" s="405"/>
    </row>
    <row r="836" spans="5:8">
      <c r="E836" s="405"/>
      <c r="F836" s="405"/>
      <c r="G836" s="405"/>
      <c r="H836" s="405"/>
    </row>
    <row r="837" spans="5:8">
      <c r="E837" s="405"/>
      <c r="F837" s="405"/>
      <c r="G837" s="405"/>
      <c r="H837" s="405"/>
    </row>
    <row r="838" spans="5:8">
      <c r="E838" s="405"/>
      <c r="F838" s="405"/>
      <c r="G838" s="405"/>
      <c r="H838" s="405"/>
    </row>
    <row r="839" spans="5:8">
      <c r="E839" s="405"/>
      <c r="F839" s="405"/>
      <c r="G839" s="405"/>
      <c r="H839" s="405"/>
    </row>
    <row r="840" spans="5:8">
      <c r="E840" s="405"/>
      <c r="F840" s="405"/>
      <c r="G840" s="405"/>
      <c r="H840" s="405"/>
    </row>
    <row r="841" spans="5:8">
      <c r="E841" s="405"/>
      <c r="F841" s="405"/>
      <c r="G841" s="405"/>
      <c r="H841" s="405"/>
    </row>
    <row r="842" spans="5:8">
      <c r="E842" s="405"/>
      <c r="F842" s="405"/>
      <c r="G842" s="405"/>
      <c r="H842" s="405"/>
    </row>
    <row r="843" spans="5:8">
      <c r="E843" s="405"/>
      <c r="F843" s="405"/>
      <c r="G843" s="405"/>
      <c r="H843" s="405"/>
    </row>
    <row r="844" spans="5:8">
      <c r="E844" s="405"/>
      <c r="F844" s="405"/>
      <c r="G844" s="405"/>
      <c r="H844" s="405"/>
    </row>
    <row r="845" spans="5:8">
      <c r="E845" s="405"/>
      <c r="F845" s="405"/>
      <c r="G845" s="405"/>
      <c r="H845" s="405"/>
    </row>
    <row r="846" spans="5:8">
      <c r="E846" s="405"/>
      <c r="F846" s="405"/>
      <c r="G846" s="405"/>
      <c r="H846" s="405"/>
    </row>
    <row r="847" spans="5:8">
      <c r="E847" s="405"/>
      <c r="F847" s="405"/>
      <c r="G847" s="405"/>
      <c r="H847" s="405"/>
    </row>
    <row r="848" spans="5:8">
      <c r="E848" s="405"/>
      <c r="F848" s="405"/>
      <c r="G848" s="405"/>
      <c r="H848" s="405"/>
    </row>
    <row r="849" spans="5:8">
      <c r="E849" s="405"/>
      <c r="F849" s="405"/>
      <c r="G849" s="405"/>
      <c r="H849" s="405"/>
    </row>
    <row r="850" spans="5:8">
      <c r="E850" s="405"/>
      <c r="F850" s="405"/>
      <c r="G850" s="405"/>
      <c r="H850" s="405"/>
    </row>
    <row r="851" spans="5:8">
      <c r="E851" s="405"/>
      <c r="F851" s="405"/>
      <c r="G851" s="405"/>
      <c r="H851" s="405"/>
    </row>
    <row r="852" spans="5:8">
      <c r="E852" s="405"/>
      <c r="F852" s="405"/>
      <c r="G852" s="405"/>
      <c r="H852" s="405"/>
    </row>
    <row r="853" spans="5:8">
      <c r="E853" s="405"/>
      <c r="F853" s="405"/>
      <c r="G853" s="405"/>
      <c r="H853" s="405"/>
    </row>
    <row r="854" spans="5:8">
      <c r="E854" s="405"/>
      <c r="F854" s="405"/>
      <c r="G854" s="405"/>
      <c r="H854" s="405"/>
    </row>
    <row r="855" spans="5:8">
      <c r="E855" s="405"/>
      <c r="F855" s="405"/>
      <c r="G855" s="405"/>
      <c r="H855" s="405"/>
    </row>
    <row r="856" spans="5:8">
      <c r="E856" s="405"/>
      <c r="F856" s="405"/>
      <c r="G856" s="405"/>
      <c r="H856" s="405"/>
    </row>
    <row r="857" spans="5:8">
      <c r="E857" s="405"/>
      <c r="F857" s="405"/>
      <c r="G857" s="405"/>
      <c r="H857" s="405"/>
    </row>
    <row r="858" spans="5:8">
      <c r="E858" s="405"/>
      <c r="F858" s="405"/>
      <c r="G858" s="405"/>
      <c r="H858" s="405"/>
    </row>
    <row r="859" spans="5:8">
      <c r="E859" s="405"/>
      <c r="F859" s="405"/>
      <c r="G859" s="405"/>
      <c r="H859" s="405"/>
    </row>
    <row r="860" spans="5:8">
      <c r="E860" s="405"/>
      <c r="F860" s="405"/>
      <c r="G860" s="405"/>
      <c r="H860" s="405"/>
    </row>
    <row r="861" spans="5:8">
      <c r="E861" s="405"/>
      <c r="F861" s="405"/>
      <c r="G861" s="405"/>
      <c r="H861" s="405"/>
    </row>
    <row r="862" spans="5:8">
      <c r="E862" s="405"/>
      <c r="F862" s="405"/>
      <c r="G862" s="405"/>
      <c r="H862" s="405"/>
    </row>
    <row r="863" spans="5:8">
      <c r="E863" s="405"/>
      <c r="F863" s="405"/>
      <c r="G863" s="405"/>
      <c r="H863" s="405"/>
    </row>
    <row r="864" spans="5:8">
      <c r="E864" s="405"/>
      <c r="F864" s="405"/>
      <c r="G864" s="405"/>
      <c r="H864" s="405"/>
    </row>
    <row r="865" spans="5:8">
      <c r="E865" s="405"/>
      <c r="F865" s="405"/>
      <c r="G865" s="405"/>
      <c r="H865" s="405"/>
    </row>
    <row r="866" spans="5:8">
      <c r="E866" s="405"/>
      <c r="F866" s="405"/>
      <c r="G866" s="405"/>
      <c r="H866" s="405"/>
    </row>
    <row r="867" spans="5:8">
      <c r="E867" s="405"/>
      <c r="F867" s="405"/>
      <c r="G867" s="405"/>
      <c r="H867" s="405"/>
    </row>
    <row r="868" spans="5:8">
      <c r="E868" s="405"/>
      <c r="F868" s="405"/>
      <c r="G868" s="405"/>
      <c r="H868" s="405"/>
    </row>
    <row r="869" spans="5:8">
      <c r="E869" s="405"/>
      <c r="F869" s="405"/>
      <c r="G869" s="405"/>
      <c r="H869" s="405"/>
    </row>
    <row r="870" spans="5:8">
      <c r="E870" s="405"/>
      <c r="F870" s="405"/>
      <c r="G870" s="405"/>
      <c r="H870" s="405"/>
    </row>
    <row r="871" spans="5:8">
      <c r="E871" s="405"/>
      <c r="F871" s="405"/>
      <c r="G871" s="405"/>
      <c r="H871" s="405"/>
    </row>
    <row r="872" spans="5:8">
      <c r="E872" s="405"/>
      <c r="F872" s="405"/>
      <c r="G872" s="405"/>
      <c r="H872" s="405"/>
    </row>
    <row r="873" spans="5:8">
      <c r="E873" s="405"/>
      <c r="F873" s="405"/>
      <c r="G873" s="405"/>
      <c r="H873" s="405"/>
    </row>
    <row r="874" spans="5:8">
      <c r="E874" s="405"/>
      <c r="F874" s="405"/>
      <c r="G874" s="405"/>
      <c r="H874" s="405"/>
    </row>
    <row r="875" spans="5:8">
      <c r="E875" s="405"/>
      <c r="F875" s="405"/>
      <c r="G875" s="405"/>
      <c r="H875" s="405"/>
    </row>
    <row r="876" spans="5:8">
      <c r="E876" s="405"/>
      <c r="F876" s="405"/>
      <c r="G876" s="405"/>
      <c r="H876" s="405"/>
    </row>
    <row r="877" spans="5:8">
      <c r="E877" s="405"/>
      <c r="F877" s="405"/>
      <c r="G877" s="405"/>
      <c r="H877" s="405"/>
    </row>
    <row r="878" spans="5:8">
      <c r="E878" s="405"/>
      <c r="F878" s="405"/>
      <c r="G878" s="405"/>
      <c r="H878" s="405"/>
    </row>
    <row r="879" spans="5:8">
      <c r="E879" s="405"/>
      <c r="F879" s="405"/>
      <c r="G879" s="405"/>
      <c r="H879" s="405"/>
    </row>
    <row r="880" spans="5:8">
      <c r="E880" s="405"/>
      <c r="F880" s="405"/>
      <c r="G880" s="405"/>
      <c r="H880" s="405"/>
    </row>
    <row r="881" spans="5:8">
      <c r="E881" s="405"/>
      <c r="F881" s="405"/>
      <c r="G881" s="405"/>
      <c r="H881" s="405"/>
    </row>
    <row r="882" spans="5:8">
      <c r="E882" s="405"/>
      <c r="F882" s="405"/>
      <c r="G882" s="405"/>
      <c r="H882" s="405"/>
    </row>
    <row r="883" spans="5:8">
      <c r="E883" s="405"/>
      <c r="F883" s="405"/>
      <c r="G883" s="405"/>
      <c r="H883" s="405"/>
    </row>
    <row r="884" spans="5:8">
      <c r="E884" s="405"/>
      <c r="F884" s="405"/>
      <c r="G884" s="405"/>
      <c r="H884" s="405"/>
    </row>
    <row r="885" spans="5:8">
      <c r="E885" s="405"/>
      <c r="F885" s="405"/>
      <c r="G885" s="405"/>
      <c r="H885" s="405"/>
    </row>
    <row r="886" spans="5:8">
      <c r="E886" s="405"/>
      <c r="F886" s="405"/>
      <c r="G886" s="405"/>
      <c r="H886" s="405"/>
    </row>
    <row r="887" spans="5:8">
      <c r="E887" s="405"/>
      <c r="F887" s="405"/>
      <c r="G887" s="405"/>
      <c r="H887" s="405"/>
    </row>
    <row r="888" spans="5:8">
      <c r="E888" s="405"/>
      <c r="F888" s="405"/>
      <c r="G888" s="405"/>
      <c r="H888" s="405"/>
    </row>
    <row r="889" spans="5:8">
      <c r="E889" s="405"/>
      <c r="F889" s="405"/>
      <c r="G889" s="405"/>
      <c r="H889" s="405"/>
    </row>
    <row r="890" spans="5:8">
      <c r="E890" s="405"/>
      <c r="F890" s="405"/>
      <c r="G890" s="405"/>
      <c r="H890" s="405"/>
    </row>
    <row r="891" spans="5:8">
      <c r="E891" s="405"/>
      <c r="F891" s="405"/>
      <c r="G891" s="405"/>
      <c r="H891" s="405"/>
    </row>
    <row r="892" spans="5:8">
      <c r="E892" s="405"/>
      <c r="F892" s="405"/>
      <c r="G892" s="405"/>
      <c r="H892" s="405"/>
    </row>
    <row r="893" spans="5:8">
      <c r="E893" s="405"/>
      <c r="F893" s="405"/>
      <c r="G893" s="405"/>
      <c r="H893" s="405"/>
    </row>
    <row r="894" spans="5:8">
      <c r="E894" s="405"/>
      <c r="F894" s="405"/>
      <c r="G894" s="405"/>
      <c r="H894" s="405"/>
    </row>
    <row r="895" spans="5:8">
      <c r="E895" s="405"/>
      <c r="F895" s="405"/>
      <c r="G895" s="405"/>
      <c r="H895" s="405"/>
    </row>
    <row r="896" spans="5:8">
      <c r="E896" s="405"/>
      <c r="F896" s="405"/>
      <c r="G896" s="405"/>
      <c r="H896" s="405"/>
    </row>
    <row r="897" spans="5:8">
      <c r="E897" s="405"/>
      <c r="F897" s="405"/>
      <c r="G897" s="405"/>
      <c r="H897" s="405"/>
    </row>
    <row r="898" spans="5:8">
      <c r="E898" s="405"/>
      <c r="F898" s="405"/>
      <c r="G898" s="405"/>
      <c r="H898" s="405"/>
    </row>
    <row r="899" spans="5:8">
      <c r="E899" s="405"/>
      <c r="F899" s="405"/>
      <c r="G899" s="405"/>
      <c r="H899" s="405"/>
    </row>
    <row r="900" spans="5:8">
      <c r="E900" s="405"/>
      <c r="F900" s="405"/>
      <c r="G900" s="405"/>
      <c r="H900" s="405"/>
    </row>
    <row r="901" spans="5:8">
      <c r="E901" s="405"/>
      <c r="F901" s="405"/>
      <c r="G901" s="405"/>
      <c r="H901" s="405"/>
    </row>
    <row r="902" spans="5:8">
      <c r="E902" s="405"/>
      <c r="F902" s="405"/>
      <c r="G902" s="405"/>
      <c r="H902" s="405"/>
    </row>
    <row r="903" spans="5:8">
      <c r="E903" s="405"/>
      <c r="F903" s="405"/>
      <c r="G903" s="405"/>
      <c r="H903" s="405"/>
    </row>
    <row r="904" spans="5:8">
      <c r="E904" s="405"/>
      <c r="F904" s="405"/>
      <c r="G904" s="405"/>
      <c r="H904" s="405"/>
    </row>
    <row r="905" spans="5:8">
      <c r="E905" s="405"/>
      <c r="F905" s="405"/>
      <c r="G905" s="405"/>
      <c r="H905" s="405"/>
    </row>
    <row r="906" spans="5:8">
      <c r="E906" s="405"/>
      <c r="F906" s="405"/>
      <c r="G906" s="405"/>
      <c r="H906" s="405"/>
    </row>
    <row r="907" spans="5:8">
      <c r="E907" s="405"/>
      <c r="F907" s="405"/>
      <c r="G907" s="405"/>
      <c r="H907" s="405"/>
    </row>
    <row r="908" spans="5:8">
      <c r="E908" s="405"/>
      <c r="F908" s="405"/>
      <c r="G908" s="405"/>
      <c r="H908" s="405"/>
    </row>
    <row r="909" spans="5:8">
      <c r="E909" s="405"/>
      <c r="F909" s="405"/>
      <c r="G909" s="405"/>
      <c r="H909" s="405"/>
    </row>
    <row r="910" spans="5:8">
      <c r="E910" s="405"/>
      <c r="F910" s="405"/>
      <c r="G910" s="405"/>
      <c r="H910" s="405"/>
    </row>
    <row r="911" spans="5:8">
      <c r="E911" s="405"/>
      <c r="F911" s="405"/>
      <c r="G911" s="405"/>
      <c r="H911" s="405"/>
    </row>
    <row r="912" spans="5:8">
      <c r="E912" s="405"/>
      <c r="F912" s="405"/>
      <c r="G912" s="405"/>
      <c r="H912" s="405"/>
    </row>
    <row r="913" spans="5:8">
      <c r="E913" s="405"/>
      <c r="F913" s="405"/>
      <c r="G913" s="405"/>
      <c r="H913" s="405"/>
    </row>
    <row r="914" spans="5:8">
      <c r="E914" s="405"/>
      <c r="F914" s="405"/>
      <c r="G914" s="405"/>
      <c r="H914" s="405"/>
    </row>
    <row r="915" spans="5:8">
      <c r="E915" s="405"/>
      <c r="F915" s="405"/>
      <c r="G915" s="405"/>
      <c r="H915" s="405"/>
    </row>
    <row r="916" spans="5:8">
      <c r="E916" s="405"/>
      <c r="F916" s="405"/>
      <c r="G916" s="405"/>
      <c r="H916" s="405"/>
    </row>
    <row r="917" spans="5:8">
      <c r="E917" s="405"/>
      <c r="F917" s="405"/>
      <c r="G917" s="405"/>
      <c r="H917" s="405"/>
    </row>
    <row r="918" spans="5:8">
      <c r="E918" s="405"/>
      <c r="F918" s="405"/>
      <c r="G918" s="405"/>
      <c r="H918" s="405"/>
    </row>
    <row r="919" spans="5:8">
      <c r="E919" s="405"/>
      <c r="F919" s="405"/>
      <c r="G919" s="405"/>
      <c r="H919" s="405"/>
    </row>
    <row r="920" spans="5:8">
      <c r="E920" s="405"/>
      <c r="F920" s="405"/>
      <c r="G920" s="405"/>
      <c r="H920" s="405"/>
    </row>
    <row r="921" spans="5:8">
      <c r="E921" s="405"/>
      <c r="F921" s="405"/>
      <c r="G921" s="405"/>
      <c r="H921" s="405"/>
    </row>
    <row r="922" spans="5:8">
      <c r="E922" s="405"/>
      <c r="F922" s="405"/>
      <c r="G922" s="405"/>
      <c r="H922" s="405"/>
    </row>
    <row r="923" spans="5:8">
      <c r="E923" s="405"/>
      <c r="F923" s="405"/>
      <c r="G923" s="405"/>
      <c r="H923" s="405"/>
    </row>
    <row r="924" spans="5:8">
      <c r="E924" s="405"/>
      <c r="F924" s="405"/>
      <c r="G924" s="405"/>
      <c r="H924" s="405"/>
    </row>
    <row r="925" spans="5:8">
      <c r="E925" s="405"/>
      <c r="F925" s="405"/>
      <c r="G925" s="405"/>
      <c r="H925" s="405"/>
    </row>
    <row r="926" spans="5:8">
      <c r="E926" s="405"/>
      <c r="F926" s="405"/>
      <c r="G926" s="405"/>
      <c r="H926" s="405"/>
    </row>
    <row r="927" spans="5:8">
      <c r="E927" s="405"/>
      <c r="F927" s="405"/>
      <c r="G927" s="405"/>
      <c r="H927" s="405"/>
    </row>
    <row r="928" spans="5:8">
      <c r="E928" s="405"/>
      <c r="F928" s="405"/>
      <c r="G928" s="405"/>
      <c r="H928" s="405"/>
    </row>
    <row r="929" spans="5:8">
      <c r="E929" s="405"/>
      <c r="F929" s="405"/>
      <c r="G929" s="405"/>
      <c r="H929" s="405"/>
    </row>
    <row r="930" spans="5:8">
      <c r="E930" s="405"/>
      <c r="F930" s="405"/>
      <c r="G930" s="405"/>
      <c r="H930" s="405"/>
    </row>
    <row r="931" spans="5:8">
      <c r="E931" s="405"/>
      <c r="F931" s="405"/>
      <c r="G931" s="405"/>
      <c r="H931" s="405"/>
    </row>
    <row r="932" spans="5:8">
      <c r="E932" s="405"/>
      <c r="F932" s="405"/>
      <c r="G932" s="405"/>
      <c r="H932" s="405"/>
    </row>
    <row r="933" spans="5:8">
      <c r="E933" s="405"/>
      <c r="F933" s="405"/>
      <c r="G933" s="405"/>
      <c r="H933" s="405"/>
    </row>
    <row r="934" spans="5:8">
      <c r="E934" s="405"/>
      <c r="F934" s="405"/>
      <c r="G934" s="405"/>
      <c r="H934" s="405"/>
    </row>
    <row r="935" spans="5:8">
      <c r="E935" s="405"/>
      <c r="F935" s="405"/>
      <c r="G935" s="405"/>
      <c r="H935" s="405"/>
    </row>
    <row r="936" spans="5:8">
      <c r="E936" s="405"/>
      <c r="F936" s="405"/>
      <c r="G936" s="405"/>
      <c r="H936" s="405"/>
    </row>
    <row r="937" spans="5:8">
      <c r="E937" s="405"/>
      <c r="F937" s="405"/>
      <c r="G937" s="405"/>
      <c r="H937" s="405"/>
    </row>
    <row r="938" spans="5:8">
      <c r="E938" s="405"/>
      <c r="F938" s="405"/>
      <c r="G938" s="405"/>
      <c r="H938" s="405"/>
    </row>
    <row r="939" spans="5:8">
      <c r="E939" s="405"/>
      <c r="F939" s="405"/>
      <c r="G939" s="405"/>
      <c r="H939" s="405"/>
    </row>
    <row r="940" spans="5:8">
      <c r="E940" s="405"/>
      <c r="F940" s="405"/>
      <c r="G940" s="405"/>
      <c r="H940" s="405"/>
    </row>
    <row r="941" spans="5:8">
      <c r="E941" s="405"/>
      <c r="F941" s="405"/>
      <c r="G941" s="405"/>
      <c r="H941" s="405"/>
    </row>
    <row r="942" spans="5:8">
      <c r="E942" s="405"/>
      <c r="F942" s="405"/>
      <c r="G942" s="405"/>
      <c r="H942" s="405"/>
    </row>
    <row r="943" spans="5:8">
      <c r="E943" s="405"/>
      <c r="F943" s="405"/>
      <c r="G943" s="405"/>
      <c r="H943" s="405"/>
    </row>
    <row r="944" spans="5:8">
      <c r="E944" s="405"/>
      <c r="F944" s="405"/>
      <c r="G944" s="405"/>
      <c r="H944" s="405"/>
    </row>
    <row r="945" spans="5:8">
      <c r="E945" s="405"/>
      <c r="F945" s="405"/>
      <c r="G945" s="405"/>
      <c r="H945" s="405"/>
    </row>
    <row r="946" spans="5:8">
      <c r="E946" s="405"/>
      <c r="F946" s="405"/>
      <c r="G946" s="405"/>
      <c r="H946" s="405"/>
    </row>
    <row r="947" spans="5:8">
      <c r="E947" s="405"/>
      <c r="F947" s="405"/>
      <c r="G947" s="405"/>
      <c r="H947" s="405"/>
    </row>
    <row r="948" spans="5:8">
      <c r="E948" s="405"/>
      <c r="F948" s="405"/>
      <c r="G948" s="405"/>
      <c r="H948" s="405"/>
    </row>
    <row r="949" spans="5:8">
      <c r="E949" s="405"/>
      <c r="F949" s="405"/>
      <c r="G949" s="405"/>
      <c r="H949" s="405"/>
    </row>
    <row r="950" spans="5:8">
      <c r="E950" s="405"/>
      <c r="F950" s="405"/>
      <c r="G950" s="405"/>
      <c r="H950" s="405"/>
    </row>
    <row r="951" spans="5:8">
      <c r="E951" s="405"/>
      <c r="F951" s="405"/>
      <c r="G951" s="405"/>
      <c r="H951" s="405"/>
    </row>
    <row r="952" spans="5:8">
      <c r="E952" s="405"/>
      <c r="F952" s="405"/>
      <c r="G952" s="405"/>
      <c r="H952" s="405"/>
    </row>
    <row r="953" spans="5:8">
      <c r="E953" s="405"/>
      <c r="F953" s="405"/>
      <c r="G953" s="405"/>
      <c r="H953" s="405"/>
    </row>
    <row r="954" spans="5:8">
      <c r="E954" s="405"/>
      <c r="F954" s="405"/>
      <c r="G954" s="405"/>
      <c r="H954" s="405"/>
    </row>
    <row r="955" spans="5:8">
      <c r="E955" s="405"/>
      <c r="F955" s="405"/>
      <c r="G955" s="405"/>
      <c r="H955" s="405"/>
    </row>
    <row r="956" spans="5:8">
      <c r="E956" s="405"/>
      <c r="F956" s="405"/>
      <c r="G956" s="405"/>
      <c r="H956" s="405"/>
    </row>
    <row r="957" spans="5:8">
      <c r="E957" s="405"/>
      <c r="F957" s="405"/>
      <c r="G957" s="405"/>
      <c r="H957" s="405"/>
    </row>
    <row r="958" spans="5:8">
      <c r="E958" s="405"/>
      <c r="F958" s="405"/>
      <c r="G958" s="405"/>
      <c r="H958" s="405"/>
    </row>
    <row r="959" spans="5:8">
      <c r="E959" s="405"/>
      <c r="F959" s="405"/>
      <c r="G959" s="405"/>
      <c r="H959" s="405"/>
    </row>
    <row r="960" spans="5:8">
      <c r="E960" s="405"/>
      <c r="F960" s="405"/>
      <c r="G960" s="405"/>
      <c r="H960" s="405"/>
    </row>
    <row r="961" spans="5:8">
      <c r="E961" s="405"/>
      <c r="F961" s="405"/>
      <c r="G961" s="405"/>
      <c r="H961" s="405"/>
    </row>
    <row r="962" spans="5:8">
      <c r="E962" s="405"/>
      <c r="F962" s="405"/>
      <c r="G962" s="405"/>
      <c r="H962" s="405"/>
    </row>
    <row r="963" spans="5:8">
      <c r="E963" s="405"/>
      <c r="F963" s="405"/>
      <c r="G963" s="405"/>
      <c r="H963" s="405"/>
    </row>
    <row r="964" spans="5:8">
      <c r="E964" s="405"/>
      <c r="F964" s="405"/>
      <c r="G964" s="405"/>
      <c r="H964" s="405"/>
    </row>
    <row r="965" spans="5:8">
      <c r="E965" s="405"/>
      <c r="F965" s="405"/>
      <c r="G965" s="405"/>
      <c r="H965" s="405"/>
    </row>
    <row r="966" spans="5:8">
      <c r="E966" s="405"/>
      <c r="F966" s="405"/>
      <c r="G966" s="405"/>
      <c r="H966" s="405"/>
    </row>
    <row r="967" spans="5:8">
      <c r="E967" s="405"/>
      <c r="F967" s="405"/>
      <c r="G967" s="405"/>
      <c r="H967" s="405"/>
    </row>
    <row r="968" spans="5:8">
      <c r="E968" s="405"/>
      <c r="F968" s="405"/>
      <c r="G968" s="405"/>
      <c r="H968" s="405"/>
    </row>
    <row r="969" spans="5:8">
      <c r="E969" s="405"/>
      <c r="F969" s="405"/>
      <c r="G969" s="405"/>
      <c r="H969" s="405"/>
    </row>
    <row r="970" spans="5:8">
      <c r="E970" s="405"/>
      <c r="F970" s="405"/>
      <c r="G970" s="405"/>
      <c r="H970" s="405"/>
    </row>
    <row r="971" spans="5:8">
      <c r="E971" s="405"/>
      <c r="F971" s="405"/>
      <c r="G971" s="405"/>
      <c r="H971" s="405"/>
    </row>
    <row r="972" spans="5:8">
      <c r="E972" s="405"/>
      <c r="F972" s="405"/>
      <c r="G972" s="405"/>
      <c r="H972" s="405"/>
    </row>
    <row r="973" spans="5:8">
      <c r="E973" s="405"/>
      <c r="F973" s="405"/>
      <c r="G973" s="405"/>
      <c r="H973" s="405"/>
    </row>
    <row r="974" spans="5:8">
      <c r="E974" s="405"/>
      <c r="F974" s="405"/>
      <c r="G974" s="405"/>
      <c r="H974" s="405"/>
    </row>
    <row r="975" spans="5:8">
      <c r="E975" s="405"/>
      <c r="F975" s="405"/>
      <c r="G975" s="405"/>
      <c r="H975" s="405"/>
    </row>
    <row r="976" spans="5:8">
      <c r="E976" s="405"/>
      <c r="F976" s="405"/>
      <c r="G976" s="405"/>
      <c r="H976" s="405"/>
    </row>
    <row r="977" spans="5:8">
      <c r="E977" s="405"/>
      <c r="F977" s="405"/>
      <c r="G977" s="405"/>
      <c r="H977" s="405"/>
    </row>
    <row r="978" spans="5:8">
      <c r="E978" s="405"/>
      <c r="F978" s="405"/>
      <c r="G978" s="405"/>
      <c r="H978" s="405"/>
    </row>
    <row r="979" spans="5:8">
      <c r="E979" s="405"/>
      <c r="F979" s="405"/>
      <c r="G979" s="405"/>
      <c r="H979" s="405"/>
    </row>
    <row r="980" spans="5:8">
      <c r="E980" s="405"/>
      <c r="F980" s="405"/>
      <c r="G980" s="405"/>
      <c r="H980" s="405"/>
    </row>
    <row r="981" spans="5:8">
      <c r="E981" s="405"/>
      <c r="F981" s="405"/>
      <c r="G981" s="405"/>
      <c r="H981" s="405"/>
    </row>
    <row r="982" spans="5:8">
      <c r="E982" s="405"/>
      <c r="F982" s="405"/>
      <c r="G982" s="405"/>
      <c r="H982" s="405"/>
    </row>
    <row r="983" spans="5:8">
      <c r="E983" s="405"/>
      <c r="F983" s="405"/>
      <c r="G983" s="405"/>
      <c r="H983" s="405"/>
    </row>
    <row r="984" spans="5:8">
      <c r="E984" s="405"/>
      <c r="F984" s="405"/>
      <c r="G984" s="405"/>
      <c r="H984" s="405"/>
    </row>
    <row r="985" spans="5:8">
      <c r="E985" s="405"/>
      <c r="F985" s="405"/>
      <c r="G985" s="405"/>
      <c r="H985" s="405"/>
    </row>
    <row r="986" spans="5:8">
      <c r="E986" s="405"/>
      <c r="F986" s="405"/>
      <c r="G986" s="405"/>
      <c r="H986" s="405"/>
    </row>
    <row r="987" spans="5:8">
      <c r="E987" s="405"/>
      <c r="F987" s="405"/>
      <c r="G987" s="405"/>
      <c r="H987" s="405"/>
    </row>
    <row r="988" spans="5:8">
      <c r="E988" s="405"/>
      <c r="F988" s="405"/>
      <c r="G988" s="405"/>
      <c r="H988" s="405"/>
    </row>
    <row r="989" spans="5:8">
      <c r="E989" s="405"/>
      <c r="F989" s="405"/>
      <c r="G989" s="405"/>
      <c r="H989" s="405"/>
    </row>
    <row r="990" spans="5:8">
      <c r="E990" s="405"/>
      <c r="F990" s="405"/>
      <c r="G990" s="405"/>
      <c r="H990" s="405"/>
    </row>
    <row r="991" spans="5:8">
      <c r="E991" s="405"/>
      <c r="F991" s="405"/>
      <c r="G991" s="405"/>
      <c r="H991" s="405"/>
    </row>
    <row r="992" spans="5:8">
      <c r="E992" s="405"/>
      <c r="F992" s="405"/>
      <c r="G992" s="405"/>
      <c r="H992" s="405"/>
    </row>
    <row r="993" spans="5:8">
      <c r="E993" s="405"/>
      <c r="F993" s="405"/>
      <c r="G993" s="405"/>
      <c r="H993" s="405"/>
    </row>
    <row r="994" spans="5:8">
      <c r="E994" s="405"/>
      <c r="F994" s="405"/>
      <c r="G994" s="405"/>
      <c r="H994" s="405"/>
    </row>
    <row r="995" spans="5:8">
      <c r="E995" s="405"/>
      <c r="F995" s="405"/>
      <c r="G995" s="405"/>
      <c r="H995" s="405"/>
    </row>
    <row r="996" spans="5:8">
      <c r="E996" s="405"/>
      <c r="F996" s="405"/>
      <c r="G996" s="405"/>
      <c r="H996" s="405"/>
    </row>
    <row r="997" spans="5:8">
      <c r="E997" s="405"/>
      <c r="F997" s="405"/>
      <c r="G997" s="405"/>
      <c r="H997" s="405"/>
    </row>
    <row r="998" spans="5:8">
      <c r="E998" s="405"/>
      <c r="F998" s="405"/>
      <c r="G998" s="405"/>
      <c r="H998" s="405"/>
    </row>
    <row r="999" spans="5:8">
      <c r="E999" s="405"/>
      <c r="F999" s="405"/>
      <c r="G999" s="405"/>
      <c r="H999" s="405"/>
    </row>
    <row r="1000" spans="5:8">
      <c r="E1000" s="405"/>
      <c r="F1000" s="405"/>
      <c r="G1000" s="405"/>
      <c r="H1000" s="405"/>
    </row>
    <row r="1001" spans="5:8">
      <c r="E1001" s="405"/>
      <c r="F1001" s="405"/>
      <c r="G1001" s="405"/>
      <c r="H1001" s="405"/>
    </row>
    <row r="1002" spans="5:8">
      <c r="E1002" s="405"/>
      <c r="F1002" s="405"/>
      <c r="G1002" s="405"/>
      <c r="H1002" s="405"/>
    </row>
    <row r="1003" spans="5:8">
      <c r="E1003" s="405"/>
      <c r="F1003" s="405"/>
      <c r="G1003" s="405"/>
      <c r="H1003" s="405"/>
    </row>
    <row r="1004" spans="5:8">
      <c r="E1004" s="405"/>
      <c r="F1004" s="405"/>
      <c r="G1004" s="405"/>
      <c r="H1004" s="405"/>
    </row>
    <row r="1005" spans="5:8">
      <c r="E1005" s="405"/>
      <c r="F1005" s="405"/>
      <c r="G1005" s="405"/>
      <c r="H1005" s="405"/>
    </row>
    <row r="1006" spans="5:8">
      <c r="E1006" s="405"/>
      <c r="F1006" s="405"/>
      <c r="G1006" s="405"/>
      <c r="H1006" s="405"/>
    </row>
    <row r="1007" spans="5:8">
      <c r="E1007" s="405"/>
      <c r="F1007" s="405"/>
      <c r="G1007" s="405"/>
      <c r="H1007" s="405"/>
    </row>
    <row r="1008" spans="5:8">
      <c r="E1008" s="405"/>
      <c r="F1008" s="405"/>
      <c r="G1008" s="405"/>
      <c r="H1008" s="405"/>
    </row>
    <row r="1009" spans="5:8">
      <c r="E1009" s="405"/>
      <c r="F1009" s="405"/>
      <c r="G1009" s="405"/>
      <c r="H1009" s="405"/>
    </row>
    <row r="1010" spans="5:8">
      <c r="E1010" s="405"/>
      <c r="F1010" s="405"/>
      <c r="G1010" s="405"/>
      <c r="H1010" s="405"/>
    </row>
    <row r="1011" spans="5:8">
      <c r="E1011" s="405"/>
      <c r="F1011" s="405"/>
      <c r="G1011" s="405"/>
      <c r="H1011" s="405"/>
    </row>
    <row r="1012" spans="5:8">
      <c r="E1012" s="405"/>
      <c r="F1012" s="405"/>
      <c r="G1012" s="405"/>
      <c r="H1012" s="405"/>
    </row>
    <row r="1013" spans="5:8">
      <c r="E1013" s="405"/>
      <c r="F1013" s="405"/>
      <c r="G1013" s="405"/>
      <c r="H1013" s="405"/>
    </row>
    <row r="1014" spans="5:8">
      <c r="E1014" s="405"/>
      <c r="F1014" s="405"/>
      <c r="G1014" s="405"/>
      <c r="H1014" s="405"/>
    </row>
    <row r="1015" spans="5:8">
      <c r="E1015" s="405"/>
      <c r="F1015" s="405"/>
      <c r="G1015" s="405"/>
      <c r="H1015" s="405"/>
    </row>
    <row r="1016" spans="5:8">
      <c r="E1016" s="405"/>
      <c r="F1016" s="405"/>
      <c r="G1016" s="405"/>
      <c r="H1016" s="405"/>
    </row>
    <row r="1017" spans="5:8">
      <c r="E1017" s="405"/>
      <c r="F1017" s="405"/>
      <c r="G1017" s="405"/>
      <c r="H1017" s="405"/>
    </row>
    <row r="1018" spans="5:8">
      <c r="E1018" s="405"/>
      <c r="F1018" s="405"/>
      <c r="G1018" s="405"/>
      <c r="H1018" s="405"/>
    </row>
    <row r="1019" spans="5:8">
      <c r="E1019" s="405"/>
      <c r="F1019" s="405"/>
      <c r="G1019" s="405"/>
      <c r="H1019" s="405"/>
    </row>
    <row r="1020" spans="5:8">
      <c r="E1020" s="405"/>
      <c r="F1020" s="405"/>
      <c r="G1020" s="405"/>
      <c r="H1020" s="405"/>
    </row>
    <row r="1021" spans="5:8">
      <c r="E1021" s="405"/>
      <c r="F1021" s="405"/>
      <c r="G1021" s="405"/>
      <c r="H1021" s="405"/>
    </row>
    <row r="1022" spans="5:8">
      <c r="E1022" s="405"/>
      <c r="F1022" s="405"/>
      <c r="G1022" s="405"/>
      <c r="H1022" s="405"/>
    </row>
    <row r="1023" spans="5:8">
      <c r="E1023" s="405"/>
      <c r="F1023" s="405"/>
      <c r="G1023" s="405"/>
      <c r="H1023" s="405"/>
    </row>
    <row r="1024" spans="5:8">
      <c r="E1024" s="405"/>
      <c r="F1024" s="405"/>
      <c r="G1024" s="405"/>
      <c r="H1024" s="405"/>
    </row>
    <row r="1025" spans="5:8">
      <c r="E1025" s="405"/>
      <c r="F1025" s="405"/>
      <c r="G1025" s="405"/>
      <c r="H1025" s="405"/>
    </row>
    <row r="1026" spans="5:8">
      <c r="E1026" s="405"/>
      <c r="F1026" s="405"/>
      <c r="G1026" s="405"/>
      <c r="H1026" s="405"/>
    </row>
    <row r="1027" spans="5:8">
      <c r="E1027" s="405"/>
      <c r="F1027" s="405"/>
      <c r="G1027" s="405"/>
      <c r="H1027" s="405"/>
    </row>
    <row r="1028" spans="5:8">
      <c r="E1028" s="405"/>
      <c r="F1028" s="405"/>
      <c r="G1028" s="405"/>
      <c r="H1028" s="405"/>
    </row>
    <row r="1029" spans="5:8">
      <c r="E1029" s="405"/>
      <c r="F1029" s="405"/>
      <c r="G1029" s="405"/>
      <c r="H1029" s="405"/>
    </row>
    <row r="1030" spans="5:8">
      <c r="E1030" s="405"/>
      <c r="F1030" s="405"/>
      <c r="G1030" s="405"/>
      <c r="H1030" s="405"/>
    </row>
    <row r="1031" spans="5:8">
      <c r="E1031" s="405"/>
      <c r="F1031" s="405"/>
      <c r="G1031" s="405"/>
      <c r="H1031" s="405"/>
    </row>
    <row r="1032" spans="5:8">
      <c r="E1032" s="405"/>
      <c r="F1032" s="405"/>
      <c r="G1032" s="405"/>
      <c r="H1032" s="405"/>
    </row>
    <row r="1033" spans="5:8">
      <c r="E1033" s="405"/>
      <c r="F1033" s="405"/>
      <c r="G1033" s="405"/>
      <c r="H1033" s="405"/>
    </row>
    <row r="1034" spans="5:8">
      <c r="E1034" s="405"/>
      <c r="F1034" s="405"/>
      <c r="G1034" s="405"/>
      <c r="H1034" s="405"/>
    </row>
    <row r="1035" spans="5:8">
      <c r="E1035" s="405"/>
      <c r="F1035" s="405"/>
      <c r="G1035" s="405"/>
      <c r="H1035" s="405"/>
    </row>
    <row r="1036" spans="5:8">
      <c r="E1036" s="405"/>
      <c r="F1036" s="405"/>
      <c r="G1036" s="405"/>
      <c r="H1036" s="405"/>
    </row>
    <row r="1037" spans="5:8">
      <c r="E1037" s="405"/>
      <c r="F1037" s="405"/>
      <c r="G1037" s="405"/>
      <c r="H1037" s="405"/>
    </row>
    <row r="1038" spans="5:8">
      <c r="E1038" s="405"/>
      <c r="F1038" s="405"/>
      <c r="G1038" s="405"/>
      <c r="H1038" s="405"/>
    </row>
    <row r="1039" spans="5:8">
      <c r="E1039" s="405"/>
      <c r="F1039" s="405"/>
      <c r="G1039" s="405"/>
      <c r="H1039" s="405"/>
    </row>
    <row r="1040" spans="5:8">
      <c r="E1040" s="405"/>
      <c r="F1040" s="405"/>
      <c r="G1040" s="405"/>
      <c r="H1040" s="405"/>
    </row>
    <row r="1041" spans="5:8">
      <c r="E1041" s="405"/>
      <c r="F1041" s="405"/>
      <c r="G1041" s="405"/>
      <c r="H1041" s="405"/>
    </row>
    <row r="1042" spans="5:8">
      <c r="E1042" s="405"/>
      <c r="F1042" s="405"/>
      <c r="G1042" s="405"/>
      <c r="H1042" s="405"/>
    </row>
    <row r="1043" spans="5:8">
      <c r="E1043" s="405"/>
      <c r="F1043" s="405"/>
      <c r="G1043" s="405"/>
      <c r="H1043" s="405"/>
    </row>
    <row r="1044" spans="5:8">
      <c r="E1044" s="405"/>
      <c r="F1044" s="405"/>
      <c r="G1044" s="405"/>
      <c r="H1044" s="405"/>
    </row>
    <row r="1045" spans="5:8">
      <c r="E1045" s="405"/>
      <c r="F1045" s="405"/>
      <c r="G1045" s="405"/>
      <c r="H1045" s="405"/>
    </row>
    <row r="1046" spans="5:8">
      <c r="E1046" s="405"/>
      <c r="F1046" s="405"/>
      <c r="G1046" s="405"/>
      <c r="H1046" s="405"/>
    </row>
    <row r="1047" spans="5:8">
      <c r="E1047" s="405"/>
      <c r="F1047" s="405"/>
      <c r="G1047" s="405"/>
      <c r="H1047" s="405"/>
    </row>
    <row r="1048" spans="5:8">
      <c r="E1048" s="405"/>
      <c r="F1048" s="405"/>
      <c r="G1048" s="405"/>
      <c r="H1048" s="405"/>
    </row>
    <row r="1049" spans="5:8">
      <c r="E1049" s="405"/>
      <c r="F1049" s="405"/>
      <c r="G1049" s="405"/>
      <c r="H1049" s="405"/>
    </row>
    <row r="1050" spans="5:8">
      <c r="E1050" s="405"/>
      <c r="F1050" s="405"/>
      <c r="G1050" s="405"/>
      <c r="H1050" s="405"/>
    </row>
    <row r="1051" spans="5:8">
      <c r="E1051" s="405"/>
      <c r="F1051" s="405"/>
      <c r="G1051" s="405"/>
      <c r="H1051" s="405"/>
    </row>
    <row r="1052" spans="5:8">
      <c r="E1052" s="405"/>
      <c r="F1052" s="405"/>
      <c r="G1052" s="405"/>
      <c r="H1052" s="405"/>
    </row>
    <row r="1053" spans="5:8">
      <c r="E1053" s="405"/>
      <c r="F1053" s="405"/>
      <c r="G1053" s="405"/>
      <c r="H1053" s="405"/>
    </row>
    <row r="1054" spans="5:8">
      <c r="E1054" s="405"/>
      <c r="F1054" s="405"/>
      <c r="G1054" s="405"/>
      <c r="H1054" s="405"/>
    </row>
    <row r="1055" spans="5:8">
      <c r="E1055" s="405"/>
      <c r="F1055" s="405"/>
      <c r="G1055" s="405"/>
      <c r="H1055" s="405"/>
    </row>
    <row r="1056" spans="5:8">
      <c r="E1056" s="405"/>
      <c r="F1056" s="405"/>
      <c r="G1056" s="405"/>
      <c r="H1056" s="405"/>
    </row>
    <row r="1057" spans="5:8">
      <c r="E1057" s="405"/>
      <c r="F1057" s="405"/>
      <c r="G1057" s="405"/>
      <c r="H1057" s="405"/>
    </row>
    <row r="1058" spans="5:8">
      <c r="E1058" s="405"/>
      <c r="F1058" s="405"/>
      <c r="G1058" s="405"/>
      <c r="H1058" s="405"/>
    </row>
    <row r="1059" spans="5:8">
      <c r="E1059" s="405"/>
      <c r="F1059" s="405"/>
      <c r="G1059" s="405"/>
      <c r="H1059" s="405"/>
    </row>
    <row r="1060" spans="5:8">
      <c r="E1060" s="405"/>
      <c r="F1060" s="405"/>
      <c r="G1060" s="405"/>
      <c r="H1060" s="405"/>
    </row>
    <row r="1061" spans="5:8">
      <c r="E1061" s="405"/>
      <c r="F1061" s="405"/>
      <c r="G1061" s="405"/>
      <c r="H1061" s="405"/>
    </row>
    <row r="1062" spans="5:8">
      <c r="E1062" s="405"/>
      <c r="F1062" s="405"/>
      <c r="G1062" s="405"/>
      <c r="H1062" s="405"/>
    </row>
    <row r="1063" spans="5:8">
      <c r="E1063" s="405"/>
      <c r="F1063" s="405"/>
      <c r="G1063" s="405"/>
      <c r="H1063" s="405"/>
    </row>
    <row r="1064" spans="5:8">
      <c r="E1064" s="405"/>
      <c r="F1064" s="405"/>
      <c r="G1064" s="405"/>
      <c r="H1064" s="405"/>
    </row>
    <row r="1065" spans="5:8">
      <c r="E1065" s="405"/>
      <c r="F1065" s="405"/>
      <c r="G1065" s="405"/>
      <c r="H1065" s="405"/>
    </row>
    <row r="1066" spans="5:8">
      <c r="E1066" s="405"/>
      <c r="F1066" s="405"/>
      <c r="G1066" s="405"/>
      <c r="H1066" s="405"/>
    </row>
    <row r="1067" spans="5:8">
      <c r="E1067" s="405"/>
      <c r="F1067" s="405"/>
      <c r="G1067" s="405"/>
      <c r="H1067" s="405"/>
    </row>
    <row r="1068" spans="5:8">
      <c r="E1068" s="405"/>
      <c r="F1068" s="405"/>
      <c r="G1068" s="405"/>
      <c r="H1068" s="405"/>
    </row>
    <row r="1069" spans="5:8">
      <c r="E1069" s="405"/>
      <c r="F1069" s="405"/>
      <c r="G1069" s="405"/>
      <c r="H1069" s="405"/>
    </row>
    <row r="1070" spans="5:8">
      <c r="E1070" s="405"/>
      <c r="F1070" s="405"/>
      <c r="G1070" s="405"/>
      <c r="H1070" s="405"/>
    </row>
    <row r="1071" spans="5:8">
      <c r="E1071" s="405"/>
      <c r="F1071" s="405"/>
      <c r="G1071" s="405"/>
      <c r="H1071" s="405"/>
    </row>
    <row r="1072" spans="5:8">
      <c r="E1072" s="405"/>
      <c r="F1072" s="405"/>
      <c r="G1072" s="405"/>
      <c r="H1072" s="405"/>
    </row>
    <row r="1073" spans="5:8">
      <c r="E1073" s="405"/>
      <c r="F1073" s="405"/>
      <c r="G1073" s="405"/>
      <c r="H1073" s="405"/>
    </row>
    <row r="1074" spans="5:8">
      <c r="E1074" s="405"/>
      <c r="F1074" s="405"/>
      <c r="G1074" s="405"/>
      <c r="H1074" s="405"/>
    </row>
    <row r="1075" spans="5:8">
      <c r="E1075" s="405"/>
      <c r="F1075" s="405"/>
      <c r="G1075" s="405"/>
      <c r="H1075" s="405"/>
    </row>
    <row r="1076" spans="5:8">
      <c r="E1076" s="405"/>
      <c r="F1076" s="405"/>
      <c r="G1076" s="405"/>
      <c r="H1076" s="405"/>
    </row>
    <row r="1077" spans="5:8">
      <c r="E1077" s="405"/>
      <c r="F1077" s="405"/>
      <c r="G1077" s="405"/>
      <c r="H1077" s="405"/>
    </row>
    <row r="1078" spans="5:8">
      <c r="E1078" s="405"/>
      <c r="F1078" s="405"/>
      <c r="G1078" s="405"/>
      <c r="H1078" s="405"/>
    </row>
    <row r="1079" spans="5:8">
      <c r="E1079" s="405"/>
      <c r="F1079" s="405"/>
      <c r="G1079" s="405"/>
      <c r="H1079" s="405"/>
    </row>
    <row r="1080" spans="5:8">
      <c r="E1080" s="405"/>
      <c r="F1080" s="405"/>
      <c r="G1080" s="405"/>
      <c r="H1080" s="405"/>
    </row>
    <row r="1081" spans="5:8">
      <c r="E1081" s="405"/>
      <c r="F1081" s="405"/>
      <c r="G1081" s="405"/>
      <c r="H1081" s="405"/>
    </row>
    <row r="1082" spans="5:8">
      <c r="E1082" s="405"/>
      <c r="F1082" s="405"/>
      <c r="G1082" s="405"/>
      <c r="H1082" s="405"/>
    </row>
    <row r="1083" spans="5:8">
      <c r="E1083" s="405"/>
      <c r="F1083" s="405"/>
      <c r="G1083" s="405"/>
      <c r="H1083" s="405"/>
    </row>
    <row r="1084" spans="5:8">
      <c r="E1084" s="405"/>
      <c r="F1084" s="405"/>
      <c r="G1084" s="405"/>
      <c r="H1084" s="405"/>
    </row>
    <row r="1085" spans="5:8">
      <c r="E1085" s="405"/>
      <c r="F1085" s="405"/>
      <c r="G1085" s="405"/>
      <c r="H1085" s="405"/>
    </row>
    <row r="1086" spans="5:8">
      <c r="E1086" s="405"/>
      <c r="F1086" s="405"/>
      <c r="G1086" s="405"/>
      <c r="H1086" s="405"/>
    </row>
    <row r="1087" spans="5:8">
      <c r="E1087" s="405"/>
      <c r="F1087" s="405"/>
      <c r="G1087" s="405"/>
      <c r="H1087" s="405"/>
    </row>
    <row r="1088" spans="5:8">
      <c r="E1088" s="405"/>
      <c r="F1088" s="405"/>
      <c r="G1088" s="405"/>
      <c r="H1088" s="405"/>
    </row>
    <row r="1089" spans="5:8">
      <c r="E1089" s="405"/>
      <c r="F1089" s="405"/>
      <c r="G1089" s="405"/>
      <c r="H1089" s="405"/>
    </row>
    <row r="1090" spans="5:8">
      <c r="E1090" s="405"/>
      <c r="F1090" s="405"/>
      <c r="G1090" s="405"/>
      <c r="H1090" s="405"/>
    </row>
    <row r="1091" spans="5:8">
      <c r="E1091" s="405"/>
      <c r="F1091" s="405"/>
      <c r="G1091" s="405"/>
      <c r="H1091" s="405"/>
    </row>
    <row r="1092" spans="5:8">
      <c r="E1092" s="405"/>
      <c r="F1092" s="405"/>
      <c r="G1092" s="405"/>
      <c r="H1092" s="405"/>
    </row>
    <row r="1093" spans="5:8">
      <c r="E1093" s="405"/>
      <c r="F1093" s="405"/>
      <c r="G1093" s="405"/>
      <c r="H1093" s="405"/>
    </row>
    <row r="1094" spans="5:8">
      <c r="E1094" s="405"/>
      <c r="F1094" s="405"/>
      <c r="G1094" s="405"/>
      <c r="H1094" s="405"/>
    </row>
    <row r="1095" spans="5:8">
      <c r="E1095" s="405"/>
      <c r="F1095" s="405"/>
      <c r="G1095" s="405"/>
      <c r="H1095" s="405"/>
    </row>
    <row r="1096" spans="5:8">
      <c r="E1096" s="405"/>
      <c r="F1096" s="405"/>
      <c r="G1096" s="405"/>
      <c r="H1096" s="405"/>
    </row>
    <row r="1097" spans="5:8">
      <c r="E1097" s="405"/>
      <c r="F1097" s="405"/>
      <c r="G1097" s="405"/>
      <c r="H1097" s="405"/>
    </row>
    <row r="1098" spans="5:8">
      <c r="E1098" s="405"/>
      <c r="F1098" s="405"/>
      <c r="G1098" s="405"/>
      <c r="H1098" s="405"/>
    </row>
    <row r="1099" spans="5:8">
      <c r="E1099" s="405"/>
      <c r="F1099" s="405"/>
      <c r="G1099" s="405"/>
      <c r="H1099" s="405"/>
    </row>
    <row r="1100" spans="5:8">
      <c r="E1100" s="405"/>
      <c r="F1100" s="405"/>
      <c r="G1100" s="405"/>
      <c r="H1100" s="405"/>
    </row>
    <row r="1101" spans="5:8">
      <c r="E1101" s="405"/>
      <c r="F1101" s="405"/>
      <c r="G1101" s="405"/>
      <c r="H1101" s="405"/>
    </row>
    <row r="1102" spans="5:8">
      <c r="E1102" s="405"/>
      <c r="F1102" s="405"/>
      <c r="G1102" s="405"/>
      <c r="H1102" s="405"/>
    </row>
    <row r="1103" spans="5:8">
      <c r="E1103" s="405"/>
      <c r="F1103" s="405"/>
      <c r="G1103" s="405"/>
      <c r="H1103" s="405"/>
    </row>
    <row r="1104" spans="5:8">
      <c r="E1104" s="405"/>
      <c r="F1104" s="405"/>
      <c r="G1104" s="405"/>
      <c r="H1104" s="405"/>
    </row>
    <row r="1105" spans="5:8">
      <c r="E1105" s="405"/>
      <c r="F1105" s="405"/>
      <c r="G1105" s="405"/>
      <c r="H1105" s="405"/>
    </row>
    <row r="1106" spans="5:8">
      <c r="E1106" s="405"/>
      <c r="F1106" s="405"/>
      <c r="G1106" s="405"/>
      <c r="H1106" s="405"/>
    </row>
    <row r="1107" spans="5:8">
      <c r="E1107" s="405"/>
      <c r="F1107" s="405"/>
      <c r="G1107" s="405"/>
      <c r="H1107" s="405"/>
    </row>
    <row r="1108" spans="5:8">
      <c r="E1108" s="405"/>
      <c r="F1108" s="405"/>
      <c r="G1108" s="405"/>
      <c r="H1108" s="405"/>
    </row>
    <row r="1109" spans="5:8">
      <c r="E1109" s="405"/>
      <c r="F1109" s="405"/>
      <c r="G1109" s="405"/>
      <c r="H1109" s="405"/>
    </row>
    <row r="1110" spans="5:8">
      <c r="E1110" s="405"/>
      <c r="F1110" s="405"/>
      <c r="G1110" s="405"/>
      <c r="H1110" s="405"/>
    </row>
    <row r="1111" spans="5:8">
      <c r="E1111" s="405"/>
      <c r="F1111" s="405"/>
      <c r="G1111" s="405"/>
      <c r="H1111" s="405"/>
    </row>
    <row r="1112" spans="5:8">
      <c r="E1112" s="405"/>
      <c r="F1112" s="405"/>
      <c r="G1112" s="405"/>
      <c r="H1112" s="405"/>
    </row>
    <row r="1113" spans="5:8">
      <c r="E1113" s="405"/>
      <c r="F1113" s="405"/>
      <c r="G1113" s="405"/>
      <c r="H1113" s="405"/>
    </row>
    <row r="1114" spans="5:8">
      <c r="E1114" s="405"/>
      <c r="F1114" s="405"/>
      <c r="G1114" s="405"/>
      <c r="H1114" s="405"/>
    </row>
    <row r="1115" spans="5:8">
      <c r="E1115" s="405"/>
      <c r="F1115" s="405"/>
      <c r="G1115" s="405"/>
      <c r="H1115" s="405"/>
    </row>
    <row r="1116" spans="5:8">
      <c r="E1116" s="405"/>
      <c r="F1116" s="405"/>
      <c r="G1116" s="405"/>
      <c r="H1116" s="405"/>
    </row>
    <row r="1117" spans="5:8">
      <c r="E1117" s="405"/>
      <c r="F1117" s="405"/>
      <c r="G1117" s="405"/>
      <c r="H1117" s="405"/>
    </row>
    <row r="1118" spans="5:8">
      <c r="E1118" s="405"/>
      <c r="F1118" s="405"/>
      <c r="G1118" s="405"/>
      <c r="H1118" s="405"/>
    </row>
    <row r="1119" spans="5:8">
      <c r="E1119" s="405"/>
      <c r="F1119" s="405"/>
      <c r="G1119" s="405"/>
      <c r="H1119" s="405"/>
    </row>
    <row r="1120" spans="5:8">
      <c r="E1120" s="405"/>
      <c r="F1120" s="405"/>
      <c r="G1120" s="405"/>
      <c r="H1120" s="405"/>
    </row>
    <row r="1121" spans="5:8">
      <c r="E1121" s="405"/>
      <c r="F1121" s="405"/>
      <c r="G1121" s="405"/>
      <c r="H1121" s="405"/>
    </row>
    <row r="1122" spans="5:8">
      <c r="E1122" s="405"/>
      <c r="F1122" s="405"/>
      <c r="G1122" s="405"/>
      <c r="H1122" s="405"/>
    </row>
    <row r="1123" spans="5:8">
      <c r="E1123" s="405"/>
      <c r="F1123" s="405"/>
      <c r="G1123" s="405"/>
      <c r="H1123" s="405"/>
    </row>
    <row r="1124" spans="5:8">
      <c r="E1124" s="405"/>
      <c r="F1124" s="405"/>
      <c r="G1124" s="405"/>
      <c r="H1124" s="405"/>
    </row>
    <row r="1125" spans="5:8">
      <c r="E1125" s="405"/>
      <c r="F1125" s="405"/>
      <c r="G1125" s="405"/>
      <c r="H1125" s="405"/>
    </row>
    <row r="1126" spans="5:8">
      <c r="E1126" s="405"/>
      <c r="F1126" s="405"/>
      <c r="G1126" s="405"/>
      <c r="H1126" s="405"/>
    </row>
    <row r="1127" spans="5:8">
      <c r="E1127" s="405"/>
      <c r="F1127" s="405"/>
      <c r="G1127" s="405"/>
      <c r="H1127" s="405"/>
    </row>
    <row r="1128" spans="5:8">
      <c r="E1128" s="405"/>
      <c r="F1128" s="405"/>
      <c r="G1128" s="405"/>
      <c r="H1128" s="405"/>
    </row>
    <row r="1129" spans="5:8">
      <c r="E1129" s="405"/>
      <c r="F1129" s="405"/>
      <c r="G1129" s="405"/>
      <c r="H1129" s="405"/>
    </row>
    <row r="1130" spans="5:8">
      <c r="E1130" s="405"/>
      <c r="F1130" s="405"/>
      <c r="G1130" s="405"/>
      <c r="H1130" s="405"/>
    </row>
    <row r="1131" spans="5:8">
      <c r="E1131" s="405"/>
      <c r="F1131" s="405"/>
      <c r="G1131" s="405"/>
      <c r="H1131" s="405"/>
    </row>
    <row r="1132" spans="5:8">
      <c r="E1132" s="405"/>
      <c r="F1132" s="405"/>
      <c r="G1132" s="405"/>
      <c r="H1132" s="405"/>
    </row>
    <row r="1133" spans="5:8">
      <c r="E1133" s="405"/>
      <c r="F1133" s="405"/>
      <c r="G1133" s="405"/>
      <c r="H1133" s="405"/>
    </row>
    <row r="1134" spans="5:8">
      <c r="E1134" s="405"/>
      <c r="F1134" s="405"/>
      <c r="G1134" s="405"/>
      <c r="H1134" s="405"/>
    </row>
    <row r="1135" spans="5:8">
      <c r="E1135" s="405"/>
      <c r="F1135" s="405"/>
      <c r="G1135" s="405"/>
      <c r="H1135" s="405"/>
    </row>
    <row r="1136" spans="5:8">
      <c r="E1136" s="405"/>
      <c r="F1136" s="405"/>
      <c r="G1136" s="405"/>
      <c r="H1136" s="405"/>
    </row>
    <row r="1137" spans="5:8">
      <c r="E1137" s="405"/>
      <c r="F1137" s="405"/>
      <c r="G1137" s="405"/>
      <c r="H1137" s="405"/>
    </row>
    <row r="1138" spans="5:8">
      <c r="E1138" s="405"/>
      <c r="F1138" s="405"/>
      <c r="G1138" s="405"/>
      <c r="H1138" s="405"/>
    </row>
    <row r="1139" spans="5:8">
      <c r="E1139" s="405"/>
      <c r="F1139" s="405"/>
      <c r="G1139" s="405"/>
      <c r="H1139" s="405"/>
    </row>
    <row r="1140" spans="5:8">
      <c r="E1140" s="405"/>
      <c r="F1140" s="405"/>
      <c r="G1140" s="405"/>
      <c r="H1140" s="405"/>
    </row>
    <row r="1141" spans="5:8">
      <c r="E1141" s="405"/>
      <c r="F1141" s="405"/>
      <c r="G1141" s="405"/>
      <c r="H1141" s="405"/>
    </row>
    <row r="1142" spans="5:8">
      <c r="E1142" s="405"/>
      <c r="F1142" s="405"/>
      <c r="G1142" s="405"/>
      <c r="H1142" s="405"/>
    </row>
    <row r="1143" spans="5:8">
      <c r="E1143" s="405"/>
      <c r="F1143" s="405"/>
      <c r="G1143" s="405"/>
      <c r="H1143" s="405"/>
    </row>
    <row r="1144" spans="5:8">
      <c r="E1144" s="405"/>
      <c r="F1144" s="405"/>
      <c r="G1144" s="405"/>
      <c r="H1144" s="405"/>
    </row>
    <row r="1145" spans="5:8">
      <c r="E1145" s="405"/>
      <c r="F1145" s="405"/>
      <c r="G1145" s="405"/>
      <c r="H1145" s="405"/>
    </row>
    <row r="1146" spans="5:8">
      <c r="E1146" s="405"/>
      <c r="F1146" s="405"/>
      <c r="G1146" s="405"/>
      <c r="H1146" s="405"/>
    </row>
    <row r="1147" spans="5:8">
      <c r="E1147" s="405"/>
      <c r="F1147" s="405"/>
      <c r="G1147" s="405"/>
      <c r="H1147" s="405"/>
    </row>
    <row r="1148" spans="5:8">
      <c r="E1148" s="405"/>
      <c r="F1148" s="405"/>
      <c r="G1148" s="405"/>
      <c r="H1148" s="405"/>
    </row>
    <row r="1149" spans="5:8">
      <c r="E1149" s="405"/>
      <c r="F1149" s="405"/>
      <c r="G1149" s="405"/>
      <c r="H1149" s="405"/>
    </row>
    <row r="1150" spans="5:8">
      <c r="E1150" s="405"/>
      <c r="F1150" s="405"/>
      <c r="G1150" s="405"/>
      <c r="H1150" s="405"/>
    </row>
    <row r="1151" spans="5:8">
      <c r="E1151" s="405"/>
      <c r="F1151" s="405"/>
      <c r="G1151" s="405"/>
      <c r="H1151" s="405"/>
    </row>
    <row r="1152" spans="5:8">
      <c r="E1152" s="405"/>
      <c r="F1152" s="405"/>
      <c r="G1152" s="405"/>
      <c r="H1152" s="405"/>
    </row>
    <row r="1153" spans="5:8">
      <c r="E1153" s="405"/>
      <c r="F1153" s="405"/>
      <c r="G1153" s="405"/>
      <c r="H1153" s="405"/>
    </row>
    <row r="1154" spans="5:8">
      <c r="E1154" s="405"/>
      <c r="F1154" s="405"/>
      <c r="G1154" s="405"/>
      <c r="H1154" s="405"/>
    </row>
    <row r="1155" spans="5:8">
      <c r="E1155" s="405"/>
      <c r="F1155" s="405"/>
      <c r="G1155" s="405"/>
      <c r="H1155" s="405"/>
    </row>
    <row r="1156" spans="5:8">
      <c r="E1156" s="405"/>
      <c r="F1156" s="405"/>
      <c r="G1156" s="405"/>
      <c r="H1156" s="405"/>
    </row>
    <row r="1157" spans="5:8">
      <c r="E1157" s="405"/>
      <c r="F1157" s="405"/>
      <c r="G1157" s="405"/>
      <c r="H1157" s="405"/>
    </row>
    <row r="1158" spans="5:8">
      <c r="E1158" s="405"/>
      <c r="F1158" s="405"/>
      <c r="G1158" s="405"/>
      <c r="H1158" s="405"/>
    </row>
    <row r="1159" spans="5:8">
      <c r="E1159" s="405"/>
      <c r="F1159" s="405"/>
      <c r="G1159" s="405"/>
      <c r="H1159" s="405"/>
    </row>
    <row r="1160" spans="5:8">
      <c r="E1160" s="405"/>
      <c r="F1160" s="405"/>
      <c r="G1160" s="405"/>
      <c r="H1160" s="405"/>
    </row>
    <row r="1161" spans="5:8">
      <c r="E1161" s="405"/>
      <c r="F1161" s="405"/>
      <c r="G1161" s="405"/>
      <c r="H1161" s="405"/>
    </row>
    <row r="1162" spans="5:8">
      <c r="E1162" s="405"/>
      <c r="F1162" s="405"/>
      <c r="G1162" s="405"/>
      <c r="H1162" s="405"/>
    </row>
    <row r="1163" spans="5:8">
      <c r="E1163" s="405"/>
      <c r="F1163" s="405"/>
      <c r="G1163" s="405"/>
      <c r="H1163" s="405"/>
    </row>
    <row r="1164" spans="5:8">
      <c r="E1164" s="405"/>
      <c r="F1164" s="405"/>
      <c r="G1164" s="405"/>
      <c r="H1164" s="405"/>
    </row>
    <row r="1165" spans="5:8">
      <c r="E1165" s="405"/>
      <c r="F1165" s="405"/>
      <c r="G1165" s="405"/>
      <c r="H1165" s="405"/>
    </row>
    <row r="1166" spans="5:8">
      <c r="E1166" s="405"/>
      <c r="F1166" s="405"/>
      <c r="G1166" s="405"/>
      <c r="H1166" s="405"/>
    </row>
    <row r="1167" spans="5:8">
      <c r="E1167" s="405"/>
      <c r="F1167" s="405"/>
      <c r="G1167" s="405"/>
      <c r="H1167" s="405"/>
    </row>
    <row r="1168" spans="5:8">
      <c r="E1168" s="405"/>
      <c r="F1168" s="405"/>
      <c r="G1168" s="405"/>
      <c r="H1168" s="405"/>
    </row>
    <row r="1169" spans="5:8">
      <c r="E1169" s="405"/>
      <c r="F1169" s="405"/>
      <c r="G1169" s="405"/>
      <c r="H1169" s="405"/>
    </row>
    <row r="1170" spans="5:8">
      <c r="E1170" s="405"/>
      <c r="F1170" s="405"/>
      <c r="G1170" s="405"/>
      <c r="H1170" s="405"/>
    </row>
    <row r="1171" spans="5:8">
      <c r="E1171" s="405"/>
      <c r="F1171" s="405"/>
      <c r="G1171" s="405"/>
      <c r="H1171" s="405"/>
    </row>
    <row r="1172" spans="5:8">
      <c r="E1172" s="405"/>
      <c r="F1172" s="405"/>
      <c r="G1172" s="405"/>
      <c r="H1172" s="405"/>
    </row>
    <row r="1173" spans="5:8">
      <c r="E1173" s="405"/>
      <c r="F1173" s="405"/>
      <c r="G1173" s="405"/>
      <c r="H1173" s="405"/>
    </row>
    <row r="1174" spans="5:8">
      <c r="E1174" s="405"/>
      <c r="F1174" s="405"/>
      <c r="G1174" s="405"/>
      <c r="H1174" s="405"/>
    </row>
    <row r="1175" spans="5:8">
      <c r="E1175" s="405"/>
      <c r="F1175" s="405"/>
      <c r="G1175" s="405"/>
      <c r="H1175" s="405"/>
    </row>
    <row r="1176" spans="5:8">
      <c r="E1176" s="405"/>
      <c r="F1176" s="405"/>
      <c r="G1176" s="405"/>
      <c r="H1176" s="405"/>
    </row>
    <row r="1177" spans="5:8">
      <c r="E1177" s="405"/>
      <c r="F1177" s="405"/>
      <c r="G1177" s="405"/>
      <c r="H1177" s="405"/>
    </row>
    <row r="1178" spans="5:8">
      <c r="E1178" s="405"/>
      <c r="F1178" s="405"/>
      <c r="G1178" s="405"/>
      <c r="H1178" s="405"/>
    </row>
    <row r="1179" spans="5:8">
      <c r="E1179" s="405"/>
      <c r="F1179" s="405"/>
      <c r="G1179" s="405"/>
      <c r="H1179" s="405"/>
    </row>
    <row r="1180" spans="5:8">
      <c r="E1180" s="405"/>
      <c r="F1180" s="405"/>
      <c r="G1180" s="405"/>
      <c r="H1180" s="405"/>
    </row>
    <row r="1181" spans="5:8">
      <c r="E1181" s="405"/>
      <c r="F1181" s="405"/>
      <c r="G1181" s="405"/>
      <c r="H1181" s="405"/>
    </row>
    <row r="1182" spans="5:8">
      <c r="E1182" s="405"/>
      <c r="F1182" s="405"/>
      <c r="G1182" s="405"/>
      <c r="H1182" s="405"/>
    </row>
    <row r="1183" spans="5:8">
      <c r="E1183" s="405"/>
      <c r="F1183" s="405"/>
      <c r="G1183" s="405"/>
      <c r="H1183" s="405"/>
    </row>
    <row r="1184" spans="5:8">
      <c r="E1184" s="405"/>
      <c r="F1184" s="405"/>
      <c r="G1184" s="405"/>
      <c r="H1184" s="405"/>
    </row>
    <row r="1185" spans="5:8">
      <c r="E1185" s="405"/>
      <c r="F1185" s="405"/>
      <c r="G1185" s="405"/>
      <c r="H1185" s="405"/>
    </row>
    <row r="1186" spans="5:8">
      <c r="E1186" s="405"/>
      <c r="F1186" s="405"/>
      <c r="G1186" s="405"/>
      <c r="H1186" s="405"/>
    </row>
    <row r="1187" spans="5:8">
      <c r="E1187" s="405"/>
      <c r="F1187" s="405"/>
      <c r="G1187" s="405"/>
      <c r="H1187" s="405"/>
    </row>
    <row r="1188" spans="5:8">
      <c r="E1188" s="405"/>
      <c r="F1188" s="405"/>
      <c r="G1188" s="405"/>
      <c r="H1188" s="405"/>
    </row>
    <row r="1189" spans="5:8">
      <c r="E1189" s="405"/>
      <c r="F1189" s="405"/>
      <c r="G1189" s="405"/>
      <c r="H1189" s="405"/>
    </row>
    <row r="1190" spans="5:8">
      <c r="E1190" s="405"/>
      <c r="F1190" s="405"/>
      <c r="G1190" s="405"/>
      <c r="H1190" s="405"/>
    </row>
    <row r="1191" spans="5:8">
      <c r="E1191" s="405"/>
      <c r="F1191" s="405"/>
      <c r="G1191" s="405"/>
      <c r="H1191" s="405"/>
    </row>
    <row r="1192" spans="5:8">
      <c r="E1192" s="405"/>
      <c r="F1192" s="405"/>
      <c r="G1192" s="405"/>
      <c r="H1192" s="405"/>
    </row>
    <row r="1193" spans="5:8">
      <c r="E1193" s="405"/>
      <c r="F1193" s="405"/>
      <c r="G1193" s="405"/>
      <c r="H1193" s="405"/>
    </row>
    <row r="1194" spans="5:8">
      <c r="E1194" s="405"/>
      <c r="F1194" s="405"/>
      <c r="G1194" s="405"/>
      <c r="H1194" s="405"/>
    </row>
    <row r="1195" spans="5:8">
      <c r="E1195" s="405"/>
      <c r="F1195" s="405"/>
      <c r="G1195" s="405"/>
      <c r="H1195" s="405"/>
    </row>
    <row r="1196" spans="5:8">
      <c r="E1196" s="405"/>
      <c r="F1196" s="405"/>
      <c r="G1196" s="405"/>
      <c r="H1196" s="405"/>
    </row>
    <row r="1197" spans="5:8">
      <c r="E1197" s="405"/>
      <c r="F1197" s="405"/>
      <c r="G1197" s="405"/>
      <c r="H1197" s="405"/>
    </row>
    <row r="1198" spans="5:8">
      <c r="E1198" s="405"/>
      <c r="F1198" s="405"/>
      <c r="G1198" s="405"/>
      <c r="H1198" s="405"/>
    </row>
    <row r="1199" spans="5:8">
      <c r="E1199" s="405"/>
      <c r="F1199" s="405"/>
      <c r="G1199" s="405"/>
      <c r="H1199" s="405"/>
    </row>
    <row r="1200" spans="5:8">
      <c r="E1200" s="405"/>
      <c r="F1200" s="405"/>
      <c r="G1200" s="405"/>
      <c r="H1200" s="405"/>
    </row>
    <row r="1201" spans="5:8">
      <c r="E1201" s="405"/>
      <c r="F1201" s="405"/>
      <c r="G1201" s="405"/>
      <c r="H1201" s="405"/>
    </row>
    <row r="1202" spans="5:8">
      <c r="E1202" s="405"/>
      <c r="F1202" s="405"/>
      <c r="G1202" s="405"/>
      <c r="H1202" s="405"/>
    </row>
    <row r="1203" spans="5:8">
      <c r="E1203" s="405"/>
      <c r="F1203" s="405"/>
      <c r="G1203" s="405"/>
      <c r="H1203" s="405"/>
    </row>
    <row r="1204" spans="5:8">
      <c r="E1204" s="405"/>
      <c r="F1204" s="405"/>
      <c r="G1204" s="405"/>
      <c r="H1204" s="405"/>
    </row>
    <row r="1205" spans="5:8">
      <c r="E1205" s="405"/>
      <c r="F1205" s="405"/>
      <c r="G1205" s="405"/>
      <c r="H1205" s="405"/>
    </row>
    <row r="1206" spans="5:8">
      <c r="E1206" s="405"/>
      <c r="F1206" s="405"/>
      <c r="G1206" s="405"/>
      <c r="H1206" s="405"/>
    </row>
    <row r="1207" spans="5:8">
      <c r="E1207" s="405"/>
      <c r="F1207" s="405"/>
      <c r="G1207" s="405"/>
      <c r="H1207" s="405"/>
    </row>
    <row r="1208" spans="5:8">
      <c r="E1208" s="405"/>
      <c r="F1208" s="405"/>
      <c r="G1208" s="405"/>
      <c r="H1208" s="405"/>
    </row>
    <row r="1209" spans="5:8">
      <c r="E1209" s="405"/>
      <c r="F1209" s="405"/>
      <c r="G1209" s="405"/>
      <c r="H1209" s="405"/>
    </row>
    <row r="1210" spans="5:8">
      <c r="E1210" s="405"/>
      <c r="F1210" s="405"/>
      <c r="G1210" s="405"/>
      <c r="H1210" s="405"/>
    </row>
    <row r="1211" spans="5:8">
      <c r="E1211" s="405"/>
      <c r="F1211" s="405"/>
      <c r="G1211" s="405"/>
      <c r="H1211" s="405"/>
    </row>
    <row r="1212" spans="5:8">
      <c r="E1212" s="405"/>
      <c r="F1212" s="405"/>
      <c r="G1212" s="405"/>
      <c r="H1212" s="405"/>
    </row>
    <row r="1213" spans="5:8">
      <c r="E1213" s="405"/>
      <c r="F1213" s="405"/>
      <c r="G1213" s="405"/>
      <c r="H1213" s="405"/>
    </row>
    <row r="1214" spans="5:8">
      <c r="E1214" s="405"/>
      <c r="F1214" s="405"/>
      <c r="G1214" s="405"/>
      <c r="H1214" s="405"/>
    </row>
    <row r="1215" spans="5:8">
      <c r="E1215" s="405"/>
      <c r="F1215" s="405"/>
      <c r="G1215" s="405"/>
      <c r="H1215" s="405"/>
    </row>
    <row r="1216" spans="5:8">
      <c r="E1216" s="405"/>
      <c r="F1216" s="405"/>
      <c r="G1216" s="405"/>
      <c r="H1216" s="405"/>
    </row>
    <row r="1217" spans="5:8">
      <c r="E1217" s="405"/>
      <c r="F1217" s="405"/>
      <c r="G1217" s="405"/>
      <c r="H1217" s="405"/>
    </row>
    <row r="1218" spans="5:8">
      <c r="E1218" s="405"/>
      <c r="F1218" s="405"/>
      <c r="G1218" s="405"/>
      <c r="H1218" s="405"/>
    </row>
    <row r="1219" spans="5:8">
      <c r="E1219" s="405"/>
      <c r="F1219" s="405"/>
      <c r="G1219" s="405"/>
      <c r="H1219" s="405"/>
    </row>
    <row r="1220" spans="5:8">
      <c r="E1220" s="405"/>
      <c r="F1220" s="405"/>
      <c r="G1220" s="405"/>
      <c r="H1220" s="405"/>
    </row>
    <row r="1221" spans="5:8">
      <c r="E1221" s="405"/>
      <c r="F1221" s="405"/>
      <c r="G1221" s="405"/>
      <c r="H1221" s="405"/>
    </row>
    <row r="1222" spans="5:8">
      <c r="E1222" s="405"/>
      <c r="F1222" s="405"/>
      <c r="G1222" s="405"/>
      <c r="H1222" s="405"/>
    </row>
    <row r="1223" spans="5:8">
      <c r="E1223" s="405"/>
      <c r="F1223" s="405"/>
      <c r="G1223" s="405"/>
      <c r="H1223" s="405"/>
    </row>
    <row r="1224" spans="5:8">
      <c r="E1224" s="405"/>
      <c r="F1224" s="405"/>
      <c r="G1224" s="405"/>
      <c r="H1224" s="405"/>
    </row>
    <row r="1225" spans="5:8">
      <c r="E1225" s="405"/>
      <c r="F1225" s="405"/>
      <c r="G1225" s="405"/>
      <c r="H1225" s="405"/>
    </row>
    <row r="1226" spans="5:8">
      <c r="E1226" s="405"/>
      <c r="F1226" s="405"/>
      <c r="G1226" s="405"/>
      <c r="H1226" s="405"/>
    </row>
    <row r="1227" spans="5:8">
      <c r="E1227" s="405"/>
      <c r="F1227" s="405"/>
      <c r="G1227" s="405"/>
      <c r="H1227" s="405"/>
    </row>
    <row r="1228" spans="5:8">
      <c r="E1228" s="405"/>
      <c r="F1228" s="405"/>
      <c r="G1228" s="405"/>
      <c r="H1228" s="405"/>
    </row>
    <row r="1229" spans="5:8">
      <c r="E1229" s="405"/>
      <c r="F1229" s="405"/>
      <c r="G1229" s="405"/>
      <c r="H1229" s="405"/>
    </row>
    <row r="1230" spans="5:8">
      <c r="E1230" s="405"/>
      <c r="F1230" s="405"/>
      <c r="G1230" s="405"/>
      <c r="H1230" s="405"/>
    </row>
    <row r="1231" spans="5:8">
      <c r="E1231" s="405"/>
      <c r="F1231" s="405"/>
      <c r="G1231" s="405"/>
      <c r="H1231" s="405"/>
    </row>
    <row r="1232" spans="5:8">
      <c r="E1232" s="405"/>
      <c r="F1232" s="405"/>
      <c r="G1232" s="405"/>
      <c r="H1232" s="405"/>
    </row>
    <row r="1233" spans="5:8">
      <c r="E1233" s="405"/>
      <c r="F1233" s="405"/>
      <c r="G1233" s="405"/>
      <c r="H1233" s="405"/>
    </row>
    <row r="1234" spans="5:8">
      <c r="E1234" s="405"/>
      <c r="F1234" s="405"/>
      <c r="G1234" s="405"/>
      <c r="H1234" s="405"/>
    </row>
    <row r="1235" spans="5:8">
      <c r="E1235" s="405"/>
      <c r="F1235" s="405"/>
      <c r="G1235" s="405"/>
      <c r="H1235" s="405"/>
    </row>
    <row r="1236" spans="5:8">
      <c r="E1236" s="405"/>
      <c r="F1236" s="405"/>
      <c r="G1236" s="405"/>
      <c r="H1236" s="405"/>
    </row>
    <row r="1237" spans="5:8">
      <c r="E1237" s="405"/>
      <c r="F1237" s="405"/>
      <c r="G1237" s="405"/>
      <c r="H1237" s="405"/>
    </row>
    <row r="1238" spans="5:8">
      <c r="E1238" s="405"/>
      <c r="F1238" s="405"/>
      <c r="G1238" s="405"/>
      <c r="H1238" s="405"/>
    </row>
    <row r="1239" spans="5:8">
      <c r="E1239" s="405"/>
      <c r="F1239" s="405"/>
      <c r="G1239" s="405"/>
      <c r="H1239" s="405"/>
    </row>
    <row r="1240" spans="5:8">
      <c r="E1240" s="405"/>
      <c r="F1240" s="405"/>
      <c r="G1240" s="405"/>
      <c r="H1240" s="405"/>
    </row>
    <row r="1241" spans="5:8">
      <c r="E1241" s="405"/>
      <c r="F1241" s="405"/>
      <c r="G1241" s="405"/>
      <c r="H1241" s="405"/>
    </row>
    <row r="1242" spans="5:8">
      <c r="E1242" s="405"/>
      <c r="F1242" s="405"/>
      <c r="G1242" s="405"/>
      <c r="H1242" s="405"/>
    </row>
    <row r="1243" spans="5:8">
      <c r="E1243" s="405"/>
      <c r="F1243" s="405"/>
      <c r="G1243" s="405"/>
      <c r="H1243" s="405"/>
    </row>
    <row r="1244" spans="5:8">
      <c r="E1244" s="405"/>
      <c r="F1244" s="405"/>
      <c r="G1244" s="405"/>
      <c r="H1244" s="405"/>
    </row>
    <row r="1245" spans="5:8">
      <c r="E1245" s="405"/>
      <c r="F1245" s="405"/>
      <c r="G1245" s="405"/>
      <c r="H1245" s="405"/>
    </row>
    <row r="1246" spans="5:8">
      <c r="E1246" s="405"/>
      <c r="F1246" s="405"/>
      <c r="G1246" s="405"/>
      <c r="H1246" s="405"/>
    </row>
    <row r="1247" spans="5:8">
      <c r="E1247" s="405"/>
      <c r="F1247" s="405"/>
      <c r="G1247" s="405"/>
      <c r="H1247" s="405"/>
    </row>
    <row r="1248" spans="5:8">
      <c r="E1248" s="405"/>
      <c r="F1248" s="405"/>
      <c r="G1248" s="405"/>
      <c r="H1248" s="405"/>
    </row>
    <row r="1249" spans="5:8">
      <c r="E1249" s="405"/>
      <c r="F1249" s="405"/>
      <c r="G1249" s="405"/>
      <c r="H1249" s="405"/>
    </row>
    <row r="1250" spans="5:8">
      <c r="E1250" s="405"/>
      <c r="F1250" s="405"/>
      <c r="G1250" s="405"/>
      <c r="H1250" s="405"/>
    </row>
    <row r="1251" spans="5:8">
      <c r="E1251" s="405"/>
      <c r="F1251" s="405"/>
      <c r="G1251" s="405"/>
      <c r="H1251" s="405"/>
    </row>
    <row r="1252" spans="5:8">
      <c r="E1252" s="405"/>
      <c r="F1252" s="405"/>
      <c r="G1252" s="405"/>
      <c r="H1252" s="405"/>
    </row>
    <row r="1253" spans="5:8">
      <c r="E1253" s="405"/>
      <c r="F1253" s="405"/>
      <c r="G1253" s="405"/>
      <c r="H1253" s="405"/>
    </row>
    <row r="1254" spans="5:8">
      <c r="E1254" s="405"/>
      <c r="F1254" s="405"/>
      <c r="G1254" s="405"/>
      <c r="H1254" s="405"/>
    </row>
    <row r="1255" spans="5:8">
      <c r="E1255" s="405"/>
      <c r="F1255" s="405"/>
      <c r="G1255" s="405"/>
      <c r="H1255" s="405"/>
    </row>
    <row r="1256" spans="5:8">
      <c r="E1256" s="405"/>
      <c r="F1256" s="405"/>
      <c r="G1256" s="405"/>
      <c r="H1256" s="405"/>
    </row>
    <row r="1257" spans="5:8">
      <c r="E1257" s="405"/>
      <c r="F1257" s="405"/>
      <c r="G1257" s="405"/>
      <c r="H1257" s="405"/>
    </row>
    <row r="1258" spans="5:8">
      <c r="E1258" s="405"/>
      <c r="F1258" s="405"/>
      <c r="G1258" s="405"/>
      <c r="H1258" s="405"/>
    </row>
    <row r="1259" spans="5:8">
      <c r="E1259" s="405"/>
      <c r="F1259" s="405"/>
      <c r="G1259" s="405"/>
      <c r="H1259" s="405"/>
    </row>
    <row r="1260" spans="5:8">
      <c r="E1260" s="405"/>
      <c r="F1260" s="405"/>
      <c r="G1260" s="405"/>
      <c r="H1260" s="405"/>
    </row>
    <row r="1261" spans="5:8">
      <c r="E1261" s="405"/>
      <c r="F1261" s="405"/>
      <c r="G1261" s="405"/>
      <c r="H1261" s="405"/>
    </row>
    <row r="1262" spans="5:8">
      <c r="E1262" s="405"/>
      <c r="F1262" s="405"/>
      <c r="G1262" s="405"/>
      <c r="H1262" s="405"/>
    </row>
    <row r="1263" spans="5:8">
      <c r="E1263" s="405"/>
      <c r="F1263" s="405"/>
      <c r="G1263" s="405"/>
      <c r="H1263" s="405"/>
    </row>
    <row r="1264" spans="5:8">
      <c r="E1264" s="405"/>
      <c r="F1264" s="405"/>
      <c r="G1264" s="405"/>
      <c r="H1264" s="405"/>
    </row>
    <row r="1265" spans="5:8">
      <c r="E1265" s="405"/>
      <c r="F1265" s="405"/>
      <c r="G1265" s="405"/>
      <c r="H1265" s="405"/>
    </row>
    <row r="1266" spans="5:8">
      <c r="E1266" s="405"/>
      <c r="F1266" s="405"/>
      <c r="G1266" s="405"/>
      <c r="H1266" s="405"/>
    </row>
    <row r="1267" spans="5:8">
      <c r="E1267" s="405"/>
      <c r="F1267" s="405"/>
      <c r="G1267" s="405"/>
      <c r="H1267" s="405"/>
    </row>
    <row r="1268" spans="5:8">
      <c r="E1268" s="405"/>
      <c r="F1268" s="405"/>
      <c r="G1268" s="405"/>
      <c r="H1268" s="405"/>
    </row>
    <row r="1269" spans="5:8">
      <c r="E1269" s="405"/>
      <c r="F1269" s="405"/>
      <c r="G1269" s="405"/>
      <c r="H1269" s="405"/>
    </row>
    <row r="1270" spans="5:8">
      <c r="E1270" s="405"/>
      <c r="F1270" s="405"/>
      <c r="G1270" s="405"/>
      <c r="H1270" s="405"/>
    </row>
    <row r="1271" spans="5:8">
      <c r="E1271" s="405"/>
      <c r="F1271" s="405"/>
      <c r="G1271" s="405"/>
      <c r="H1271" s="405"/>
    </row>
    <row r="1272" spans="5:8">
      <c r="E1272" s="405"/>
      <c r="F1272" s="405"/>
      <c r="G1272" s="405"/>
      <c r="H1272" s="405"/>
    </row>
    <row r="1273" spans="5:8">
      <c r="E1273" s="405"/>
      <c r="F1273" s="405"/>
      <c r="G1273" s="405"/>
      <c r="H1273" s="405"/>
    </row>
    <row r="1274" spans="5:8">
      <c r="E1274" s="405"/>
      <c r="F1274" s="405"/>
      <c r="G1274" s="405"/>
      <c r="H1274" s="405"/>
    </row>
    <row r="1275" spans="5:8">
      <c r="E1275" s="405"/>
      <c r="F1275" s="405"/>
      <c r="G1275" s="405"/>
      <c r="H1275" s="405"/>
    </row>
    <row r="1276" spans="5:8">
      <c r="E1276" s="405"/>
      <c r="F1276" s="405"/>
      <c r="G1276" s="405"/>
      <c r="H1276" s="405"/>
    </row>
    <row r="1277" spans="5:8">
      <c r="E1277" s="405"/>
      <c r="F1277" s="405"/>
      <c r="G1277" s="405"/>
      <c r="H1277" s="405"/>
    </row>
    <row r="1278" spans="5:8">
      <c r="E1278" s="405"/>
      <c r="F1278" s="405"/>
      <c r="G1278" s="405"/>
      <c r="H1278" s="405"/>
    </row>
    <row r="1279" spans="5:8">
      <c r="E1279" s="405"/>
      <c r="F1279" s="405"/>
      <c r="G1279" s="405"/>
      <c r="H1279" s="405"/>
    </row>
    <row r="1280" spans="5:8">
      <c r="E1280" s="405"/>
      <c r="F1280" s="405"/>
      <c r="G1280" s="405"/>
      <c r="H1280" s="405"/>
    </row>
    <row r="1281" spans="5:8">
      <c r="E1281" s="405"/>
      <c r="F1281" s="405"/>
      <c r="G1281" s="405"/>
      <c r="H1281" s="405"/>
    </row>
    <row r="1282" spans="5:8">
      <c r="E1282" s="405"/>
      <c r="F1282" s="405"/>
      <c r="G1282" s="405"/>
      <c r="H1282" s="405"/>
    </row>
    <row r="1283" spans="5:8">
      <c r="E1283" s="405"/>
      <c r="F1283" s="405"/>
      <c r="G1283" s="405"/>
      <c r="H1283" s="405"/>
    </row>
    <row r="1284" spans="5:8">
      <c r="E1284" s="405"/>
      <c r="F1284" s="405"/>
      <c r="G1284" s="405"/>
      <c r="H1284" s="405"/>
    </row>
    <row r="1285" spans="5:8">
      <c r="E1285" s="405"/>
      <c r="F1285" s="405"/>
      <c r="G1285" s="405"/>
      <c r="H1285" s="405"/>
    </row>
    <row r="1286" spans="5:8">
      <c r="E1286" s="405"/>
      <c r="F1286" s="405"/>
      <c r="G1286" s="405"/>
      <c r="H1286" s="405"/>
    </row>
    <row r="1287" spans="5:8">
      <c r="E1287" s="405"/>
      <c r="F1287" s="405"/>
      <c r="G1287" s="405"/>
      <c r="H1287" s="405"/>
    </row>
    <row r="1288" spans="5:8">
      <c r="E1288" s="405"/>
      <c r="F1288" s="405"/>
      <c r="G1288" s="405"/>
      <c r="H1288" s="405"/>
    </row>
    <row r="1289" spans="5:8">
      <c r="E1289" s="405"/>
      <c r="F1289" s="405"/>
      <c r="G1289" s="405"/>
      <c r="H1289" s="405"/>
    </row>
    <row r="1290" spans="5:8">
      <c r="E1290" s="405"/>
      <c r="F1290" s="405"/>
      <c r="G1290" s="405"/>
      <c r="H1290" s="405"/>
    </row>
    <row r="1291" spans="5:8">
      <c r="E1291" s="405"/>
      <c r="F1291" s="405"/>
      <c r="G1291" s="405"/>
      <c r="H1291" s="405"/>
    </row>
    <row r="1292" spans="5:8">
      <c r="E1292" s="405"/>
      <c r="F1292" s="405"/>
      <c r="G1292" s="405"/>
      <c r="H1292" s="405"/>
    </row>
    <row r="1293" spans="5:8">
      <c r="E1293" s="405"/>
      <c r="F1293" s="405"/>
      <c r="G1293" s="405"/>
      <c r="H1293" s="405"/>
    </row>
    <row r="1294" spans="5:8">
      <c r="E1294" s="405"/>
      <c r="F1294" s="405"/>
      <c r="G1294" s="405"/>
      <c r="H1294" s="405"/>
    </row>
    <row r="1295" spans="5:8">
      <c r="E1295" s="405"/>
      <c r="F1295" s="405"/>
      <c r="G1295" s="405"/>
      <c r="H1295" s="405"/>
    </row>
    <row r="1296" spans="5:8">
      <c r="E1296" s="405"/>
      <c r="F1296" s="405"/>
      <c r="G1296" s="405"/>
      <c r="H1296" s="405"/>
    </row>
    <row r="1297" spans="5:8">
      <c r="E1297" s="405"/>
      <c r="F1297" s="405"/>
      <c r="G1297" s="405"/>
      <c r="H1297" s="405"/>
    </row>
    <row r="1298" spans="5:8">
      <c r="E1298" s="405"/>
      <c r="F1298" s="405"/>
      <c r="G1298" s="405"/>
      <c r="H1298" s="405"/>
    </row>
    <row r="1299" spans="5:8">
      <c r="E1299" s="405"/>
      <c r="F1299" s="405"/>
      <c r="G1299" s="405"/>
      <c r="H1299" s="405"/>
    </row>
    <row r="1300" spans="5:8">
      <c r="E1300" s="405"/>
      <c r="F1300" s="405"/>
      <c r="G1300" s="405"/>
      <c r="H1300" s="405"/>
    </row>
    <row r="1301" spans="5:8">
      <c r="E1301" s="405"/>
      <c r="F1301" s="405"/>
      <c r="G1301" s="405"/>
      <c r="H1301" s="405"/>
    </row>
    <row r="1302" spans="5:8">
      <c r="E1302" s="405"/>
      <c r="F1302" s="405"/>
      <c r="G1302" s="405"/>
      <c r="H1302" s="405"/>
    </row>
    <row r="1303" spans="5:8">
      <c r="E1303" s="405"/>
      <c r="F1303" s="405"/>
      <c r="G1303" s="405"/>
      <c r="H1303" s="405"/>
    </row>
    <row r="1304" spans="5:8">
      <c r="E1304" s="405"/>
      <c r="F1304" s="405"/>
      <c r="G1304" s="405"/>
      <c r="H1304" s="405"/>
    </row>
    <row r="1305" spans="5:8">
      <c r="E1305" s="405"/>
      <c r="F1305" s="405"/>
      <c r="G1305" s="405"/>
      <c r="H1305" s="405"/>
    </row>
    <row r="1306" spans="5:8">
      <c r="E1306" s="405"/>
      <c r="F1306" s="405"/>
      <c r="G1306" s="405"/>
      <c r="H1306" s="405"/>
    </row>
    <row r="1307" spans="5:8">
      <c r="E1307" s="405"/>
      <c r="F1307" s="405"/>
      <c r="G1307" s="405"/>
      <c r="H1307" s="405"/>
    </row>
    <row r="1308" spans="5:8">
      <c r="E1308" s="405"/>
      <c r="F1308" s="405"/>
      <c r="G1308" s="405"/>
      <c r="H1308" s="405"/>
    </row>
    <row r="1309" spans="5:8">
      <c r="E1309" s="405"/>
      <c r="F1309" s="405"/>
      <c r="G1309" s="405"/>
      <c r="H1309" s="405"/>
    </row>
    <row r="1310" spans="5:8">
      <c r="E1310" s="405"/>
      <c r="F1310" s="405"/>
      <c r="G1310" s="405"/>
      <c r="H1310" s="405"/>
    </row>
    <row r="1311" spans="5:8">
      <c r="E1311" s="405"/>
      <c r="F1311" s="405"/>
      <c r="G1311" s="405"/>
      <c r="H1311" s="405"/>
    </row>
    <row r="1312" spans="5:8">
      <c r="E1312" s="405"/>
      <c r="F1312" s="405"/>
      <c r="G1312" s="405"/>
      <c r="H1312" s="405"/>
    </row>
    <row r="1313" spans="5:8">
      <c r="E1313" s="405"/>
      <c r="F1313" s="405"/>
      <c r="G1313" s="405"/>
      <c r="H1313" s="405"/>
    </row>
    <row r="1314" spans="5:8">
      <c r="E1314" s="405"/>
      <c r="F1314" s="405"/>
      <c r="G1314" s="405"/>
      <c r="H1314" s="405"/>
    </row>
    <row r="1315" spans="5:8">
      <c r="E1315" s="405"/>
      <c r="F1315" s="405"/>
      <c r="G1315" s="405"/>
      <c r="H1315" s="405"/>
    </row>
    <row r="1316" spans="5:8">
      <c r="E1316" s="405"/>
      <c r="F1316" s="405"/>
      <c r="G1316" s="405"/>
      <c r="H1316" s="405"/>
    </row>
    <row r="1317" spans="5:8">
      <c r="E1317" s="405"/>
      <c r="F1317" s="405"/>
      <c r="G1317" s="405"/>
      <c r="H1317" s="405"/>
    </row>
    <row r="1318" spans="5:8">
      <c r="E1318" s="405"/>
      <c r="F1318" s="405"/>
      <c r="G1318" s="405"/>
      <c r="H1318" s="405"/>
    </row>
    <row r="1319" spans="5:8">
      <c r="E1319" s="405"/>
      <c r="F1319" s="405"/>
      <c r="G1319" s="405"/>
      <c r="H1319" s="405"/>
    </row>
    <row r="1320" spans="5:8">
      <c r="E1320" s="405"/>
      <c r="F1320" s="405"/>
      <c r="G1320" s="405"/>
      <c r="H1320" s="405"/>
    </row>
    <row r="1321" spans="5:8">
      <c r="E1321" s="405"/>
      <c r="F1321" s="405"/>
      <c r="G1321" s="405"/>
      <c r="H1321" s="405"/>
    </row>
    <row r="1322" spans="5:8">
      <c r="E1322" s="405"/>
      <c r="F1322" s="405"/>
      <c r="G1322" s="405"/>
      <c r="H1322" s="405"/>
    </row>
    <row r="1323" spans="5:8">
      <c r="E1323" s="405"/>
      <c r="F1323" s="405"/>
      <c r="G1323" s="405"/>
      <c r="H1323" s="405"/>
    </row>
    <row r="1324" spans="5:8">
      <c r="E1324" s="405"/>
      <c r="F1324" s="405"/>
      <c r="G1324" s="405"/>
      <c r="H1324" s="405"/>
    </row>
    <row r="1325" spans="5:8">
      <c r="E1325" s="405"/>
      <c r="F1325" s="405"/>
      <c r="G1325" s="405"/>
      <c r="H1325" s="405"/>
    </row>
    <row r="1326" spans="5:8">
      <c r="E1326" s="405"/>
      <c r="F1326" s="405"/>
      <c r="G1326" s="405"/>
      <c r="H1326" s="405"/>
    </row>
    <row r="1327" spans="5:8">
      <c r="E1327" s="405"/>
      <c r="F1327" s="405"/>
      <c r="G1327" s="405"/>
      <c r="H1327" s="405"/>
    </row>
    <row r="1328" spans="5:8">
      <c r="E1328" s="405"/>
      <c r="F1328" s="405"/>
      <c r="G1328" s="405"/>
      <c r="H1328" s="405"/>
    </row>
    <row r="1329" spans="5:8">
      <c r="E1329" s="405"/>
      <c r="F1329" s="405"/>
      <c r="G1329" s="405"/>
      <c r="H1329" s="405"/>
    </row>
    <row r="1330" spans="5:8">
      <c r="E1330" s="405"/>
      <c r="F1330" s="405"/>
      <c r="G1330" s="405"/>
      <c r="H1330" s="405"/>
    </row>
    <row r="1331" spans="5:8">
      <c r="E1331" s="405"/>
      <c r="F1331" s="405"/>
      <c r="G1331" s="405"/>
      <c r="H1331" s="405"/>
    </row>
    <row r="1332" spans="5:8">
      <c r="E1332" s="405"/>
      <c r="F1332" s="405"/>
      <c r="G1332" s="405"/>
      <c r="H1332" s="405"/>
    </row>
    <row r="1333" spans="5:8">
      <c r="E1333" s="405"/>
      <c r="F1333" s="405"/>
      <c r="G1333" s="405"/>
      <c r="H1333" s="405"/>
    </row>
    <row r="1334" spans="5:8">
      <c r="E1334" s="405"/>
      <c r="F1334" s="405"/>
      <c r="G1334" s="405"/>
      <c r="H1334" s="405"/>
    </row>
    <row r="1335" spans="5:8">
      <c r="E1335" s="405"/>
      <c r="F1335" s="405"/>
      <c r="G1335" s="405"/>
      <c r="H1335" s="405"/>
    </row>
    <row r="1336" spans="5:8">
      <c r="E1336" s="405"/>
      <c r="F1336" s="405"/>
      <c r="G1336" s="405"/>
      <c r="H1336" s="405"/>
    </row>
    <row r="1337" spans="5:8">
      <c r="E1337" s="405"/>
      <c r="F1337" s="405"/>
      <c r="G1337" s="405"/>
      <c r="H1337" s="405"/>
    </row>
    <row r="1338" spans="5:8">
      <c r="E1338" s="405"/>
      <c r="F1338" s="405"/>
      <c r="G1338" s="405"/>
      <c r="H1338" s="405"/>
    </row>
    <row r="1339" spans="5:8">
      <c r="E1339" s="405"/>
      <c r="F1339" s="405"/>
      <c r="G1339" s="405"/>
      <c r="H1339" s="405"/>
    </row>
    <row r="1340" spans="5:8">
      <c r="E1340" s="405"/>
      <c r="F1340" s="405"/>
      <c r="G1340" s="405"/>
      <c r="H1340" s="405"/>
    </row>
    <row r="1341" spans="5:8">
      <c r="E1341" s="405"/>
      <c r="F1341" s="405"/>
      <c r="G1341" s="405"/>
      <c r="H1341" s="405"/>
    </row>
    <row r="1342" spans="5:8">
      <c r="E1342" s="405"/>
      <c r="F1342" s="405"/>
      <c r="G1342" s="405"/>
      <c r="H1342" s="405"/>
    </row>
    <row r="1343" spans="5:8">
      <c r="E1343" s="405"/>
      <c r="F1343" s="405"/>
      <c r="G1343" s="405"/>
      <c r="H1343" s="405"/>
    </row>
    <row r="1344" spans="5:8">
      <c r="E1344" s="405"/>
      <c r="F1344" s="405"/>
      <c r="G1344" s="405"/>
      <c r="H1344" s="405"/>
    </row>
    <row r="1345" spans="5:8">
      <c r="E1345" s="405"/>
      <c r="F1345" s="405"/>
      <c r="G1345" s="405"/>
      <c r="H1345" s="405"/>
    </row>
    <row r="1346" spans="5:8">
      <c r="E1346" s="405"/>
      <c r="F1346" s="405"/>
      <c r="G1346" s="405"/>
      <c r="H1346" s="405"/>
    </row>
    <row r="1347" spans="5:8">
      <c r="E1347" s="405"/>
      <c r="F1347" s="405"/>
      <c r="G1347" s="405"/>
      <c r="H1347" s="405"/>
    </row>
    <row r="1348" spans="5:8">
      <c r="E1348" s="405"/>
      <c r="F1348" s="405"/>
      <c r="G1348" s="405"/>
      <c r="H1348" s="405"/>
    </row>
    <row r="1349" spans="5:8">
      <c r="E1349" s="405"/>
      <c r="F1349" s="405"/>
      <c r="G1349" s="405"/>
      <c r="H1349" s="405"/>
    </row>
    <row r="1350" spans="5:8">
      <c r="E1350" s="405"/>
      <c r="F1350" s="405"/>
      <c r="G1350" s="405"/>
      <c r="H1350" s="405"/>
    </row>
    <row r="1351" spans="5:8">
      <c r="E1351" s="405"/>
      <c r="F1351" s="405"/>
      <c r="G1351" s="405"/>
      <c r="H1351" s="405"/>
    </row>
    <row r="1352" spans="5:8">
      <c r="E1352" s="405"/>
      <c r="F1352" s="405"/>
      <c r="G1352" s="405"/>
      <c r="H1352" s="405"/>
    </row>
    <row r="1353" spans="5:8">
      <c r="E1353" s="405"/>
      <c r="F1353" s="405"/>
      <c r="G1353" s="405"/>
      <c r="H1353" s="405"/>
    </row>
    <row r="1354" spans="5:8">
      <c r="E1354" s="405"/>
      <c r="F1354" s="405"/>
      <c r="G1354" s="405"/>
      <c r="H1354" s="405"/>
    </row>
    <row r="1355" spans="5:8">
      <c r="E1355" s="405"/>
      <c r="F1355" s="405"/>
      <c r="G1355" s="405"/>
      <c r="H1355" s="405"/>
    </row>
    <row r="1356" spans="5:8">
      <c r="E1356" s="405"/>
      <c r="F1356" s="405"/>
      <c r="G1356" s="405"/>
      <c r="H1356" s="405"/>
    </row>
    <row r="1357" spans="5:8">
      <c r="E1357" s="405"/>
      <c r="F1357" s="405"/>
      <c r="G1357" s="405"/>
      <c r="H1357" s="405"/>
    </row>
    <row r="1358" spans="5:8">
      <c r="E1358" s="405"/>
      <c r="F1358" s="405"/>
      <c r="G1358" s="405"/>
      <c r="H1358" s="405"/>
    </row>
    <row r="1359" spans="5:8">
      <c r="E1359" s="405"/>
      <c r="F1359" s="405"/>
      <c r="G1359" s="405"/>
      <c r="H1359" s="405"/>
    </row>
    <row r="1360" spans="5:8">
      <c r="E1360" s="405"/>
      <c r="F1360" s="405"/>
      <c r="G1360" s="405"/>
      <c r="H1360" s="405"/>
    </row>
    <row r="1361" spans="5:8">
      <c r="E1361" s="405"/>
      <c r="F1361" s="405"/>
      <c r="G1361" s="405"/>
      <c r="H1361" s="405"/>
    </row>
    <row r="1362" spans="5:8">
      <c r="E1362" s="405"/>
      <c r="F1362" s="405"/>
      <c r="G1362" s="405"/>
      <c r="H1362" s="405"/>
    </row>
    <row r="1363" spans="5:8">
      <c r="E1363" s="405"/>
      <c r="F1363" s="405"/>
      <c r="G1363" s="405"/>
      <c r="H1363" s="405"/>
    </row>
    <row r="1364" spans="5:8">
      <c r="E1364" s="405"/>
      <c r="F1364" s="405"/>
      <c r="G1364" s="405"/>
      <c r="H1364" s="405"/>
    </row>
    <row r="1365" spans="5:8">
      <c r="E1365" s="405"/>
      <c r="F1365" s="405"/>
      <c r="G1365" s="405"/>
      <c r="H1365" s="405"/>
    </row>
    <row r="1366" spans="5:8">
      <c r="E1366" s="405"/>
      <c r="F1366" s="405"/>
      <c r="G1366" s="405"/>
      <c r="H1366" s="405"/>
    </row>
    <row r="1367" spans="5:8">
      <c r="E1367" s="405"/>
      <c r="F1367" s="405"/>
      <c r="G1367" s="405"/>
      <c r="H1367" s="405"/>
    </row>
    <row r="1368" spans="5:8">
      <c r="E1368" s="405"/>
      <c r="F1368" s="405"/>
      <c r="G1368" s="405"/>
      <c r="H1368" s="405"/>
    </row>
    <row r="1369" spans="5:8">
      <c r="E1369" s="405"/>
      <c r="F1369" s="405"/>
      <c r="G1369" s="405"/>
      <c r="H1369" s="405"/>
    </row>
    <row r="1370" spans="5:8">
      <c r="E1370" s="405"/>
      <c r="F1370" s="405"/>
      <c r="G1370" s="405"/>
      <c r="H1370" s="405"/>
    </row>
    <row r="1371" spans="5:8">
      <c r="E1371" s="405"/>
      <c r="F1371" s="405"/>
      <c r="G1371" s="405"/>
      <c r="H1371" s="405"/>
    </row>
    <row r="1372" spans="5:8">
      <c r="E1372" s="405"/>
      <c r="F1372" s="405"/>
      <c r="G1372" s="405"/>
      <c r="H1372" s="405"/>
    </row>
    <row r="1373" spans="5:8">
      <c r="E1373" s="405"/>
      <c r="F1373" s="405"/>
      <c r="G1373" s="405"/>
      <c r="H1373" s="405"/>
    </row>
    <row r="1374" spans="5:8">
      <c r="E1374" s="405"/>
      <c r="F1374" s="405"/>
      <c r="G1374" s="405"/>
      <c r="H1374" s="405"/>
    </row>
    <row r="1375" spans="5:8">
      <c r="E1375" s="405"/>
      <c r="F1375" s="405"/>
      <c r="G1375" s="405"/>
      <c r="H1375" s="405"/>
    </row>
    <row r="1376" spans="5:8">
      <c r="E1376" s="405"/>
      <c r="F1376" s="405"/>
      <c r="G1376" s="405"/>
      <c r="H1376" s="405"/>
    </row>
    <row r="1377" spans="5:8">
      <c r="E1377" s="405"/>
      <c r="F1377" s="405"/>
      <c r="G1377" s="405"/>
      <c r="H1377" s="405"/>
    </row>
    <row r="1378" spans="5:8">
      <c r="E1378" s="405"/>
      <c r="F1378" s="405"/>
      <c r="G1378" s="405"/>
      <c r="H1378" s="405"/>
    </row>
    <row r="1379" spans="5:8">
      <c r="E1379" s="405"/>
      <c r="F1379" s="405"/>
      <c r="G1379" s="405"/>
      <c r="H1379" s="405"/>
    </row>
    <row r="1380" spans="5:8">
      <c r="E1380" s="405"/>
      <c r="F1380" s="405"/>
      <c r="G1380" s="405"/>
      <c r="H1380" s="405"/>
    </row>
    <row r="1381" spans="5:8">
      <c r="E1381" s="405"/>
      <c r="F1381" s="405"/>
      <c r="G1381" s="405"/>
      <c r="H1381" s="405"/>
    </row>
    <row r="1382" spans="5:8">
      <c r="E1382" s="405"/>
      <c r="F1382" s="405"/>
      <c r="G1382" s="405"/>
      <c r="H1382" s="405"/>
    </row>
    <row r="1383" spans="5:8">
      <c r="E1383" s="405"/>
      <c r="F1383" s="405"/>
      <c r="G1383" s="405"/>
      <c r="H1383" s="405"/>
    </row>
    <row r="1384" spans="5:8">
      <c r="E1384" s="405"/>
      <c r="F1384" s="405"/>
      <c r="G1384" s="405"/>
      <c r="H1384" s="405"/>
    </row>
    <row r="1385" spans="5:8">
      <c r="E1385" s="405"/>
      <c r="F1385" s="405"/>
      <c r="G1385" s="405"/>
      <c r="H1385" s="405"/>
    </row>
    <row r="1386" spans="5:8">
      <c r="E1386" s="405"/>
      <c r="F1386" s="405"/>
      <c r="G1386" s="405"/>
      <c r="H1386" s="405"/>
    </row>
    <row r="1387" spans="5:8">
      <c r="E1387" s="405"/>
      <c r="F1387" s="405"/>
      <c r="G1387" s="405"/>
      <c r="H1387" s="405"/>
    </row>
    <row r="1388" spans="5:8">
      <c r="E1388" s="405"/>
      <c r="F1388" s="405"/>
      <c r="G1388" s="405"/>
      <c r="H1388" s="405"/>
    </row>
    <row r="1389" spans="5:8">
      <c r="E1389" s="405"/>
      <c r="F1389" s="405"/>
      <c r="G1389" s="405"/>
      <c r="H1389" s="405"/>
    </row>
    <row r="1390" spans="5:8">
      <c r="E1390" s="405"/>
      <c r="F1390" s="405"/>
      <c r="G1390" s="405"/>
      <c r="H1390" s="405"/>
    </row>
    <row r="1391" spans="5:8">
      <c r="E1391" s="405"/>
      <c r="F1391" s="405"/>
      <c r="G1391" s="405"/>
      <c r="H1391" s="405"/>
    </row>
    <row r="1392" spans="5:8">
      <c r="E1392" s="405"/>
      <c r="F1392" s="405"/>
      <c r="G1392" s="405"/>
      <c r="H1392" s="405"/>
    </row>
    <row r="1393" spans="5:8">
      <c r="E1393" s="405"/>
      <c r="F1393" s="405"/>
      <c r="G1393" s="405"/>
      <c r="H1393" s="405"/>
    </row>
    <row r="1394" spans="5:8">
      <c r="E1394" s="405"/>
      <c r="F1394" s="405"/>
      <c r="G1394" s="405"/>
      <c r="H1394" s="405"/>
    </row>
    <row r="1395" spans="5:8">
      <c r="E1395" s="405"/>
      <c r="F1395" s="405"/>
      <c r="G1395" s="405"/>
      <c r="H1395" s="405"/>
    </row>
    <row r="1396" spans="5:8">
      <c r="E1396" s="405"/>
      <c r="F1396" s="405"/>
      <c r="G1396" s="405"/>
      <c r="H1396" s="405"/>
    </row>
    <row r="1397" spans="5:8">
      <c r="E1397" s="405"/>
      <c r="F1397" s="405"/>
      <c r="G1397" s="405"/>
      <c r="H1397" s="405"/>
    </row>
    <row r="1398" spans="5:8">
      <c r="E1398" s="405"/>
      <c r="F1398" s="405"/>
      <c r="G1398" s="405"/>
      <c r="H1398" s="405"/>
    </row>
    <row r="1399" spans="5:8">
      <c r="E1399" s="405"/>
      <c r="F1399" s="405"/>
      <c r="G1399" s="405"/>
      <c r="H1399" s="405"/>
    </row>
    <row r="1400" spans="5:8">
      <c r="E1400" s="405"/>
      <c r="F1400" s="405"/>
      <c r="G1400" s="405"/>
      <c r="H1400" s="405"/>
    </row>
    <row r="1401" spans="5:8">
      <c r="E1401" s="405"/>
      <c r="F1401" s="405"/>
      <c r="G1401" s="405"/>
      <c r="H1401" s="405"/>
    </row>
    <row r="1402" spans="5:8">
      <c r="E1402" s="405"/>
      <c r="F1402" s="405"/>
      <c r="G1402" s="405"/>
      <c r="H1402" s="405"/>
    </row>
    <row r="1403" spans="5:8">
      <c r="E1403" s="405"/>
      <c r="F1403" s="405"/>
      <c r="G1403" s="405"/>
      <c r="H1403" s="405"/>
    </row>
    <row r="1404" spans="5:8">
      <c r="E1404" s="405"/>
      <c r="F1404" s="405"/>
      <c r="G1404" s="405"/>
      <c r="H1404" s="405"/>
    </row>
    <row r="1405" spans="5:8">
      <c r="E1405" s="405"/>
      <c r="F1405" s="405"/>
      <c r="G1405" s="405"/>
      <c r="H1405" s="405"/>
    </row>
    <row r="1406" spans="5:8">
      <c r="E1406" s="405"/>
      <c r="F1406" s="405"/>
      <c r="G1406" s="405"/>
      <c r="H1406" s="405"/>
    </row>
    <row r="1407" spans="5:8">
      <c r="E1407" s="405"/>
      <c r="F1407" s="405"/>
      <c r="G1407" s="405"/>
      <c r="H1407" s="405"/>
    </row>
    <row r="1408" spans="5:8">
      <c r="E1408" s="405"/>
      <c r="F1408" s="405"/>
      <c r="G1408" s="405"/>
      <c r="H1408" s="405"/>
    </row>
    <row r="1409" spans="5:8">
      <c r="E1409" s="405"/>
      <c r="F1409" s="405"/>
      <c r="G1409" s="405"/>
      <c r="H1409" s="405"/>
    </row>
    <row r="1410" spans="5:8">
      <c r="E1410" s="405"/>
      <c r="F1410" s="405"/>
      <c r="G1410" s="405"/>
      <c r="H1410" s="405"/>
    </row>
    <row r="1411" spans="5:8">
      <c r="E1411" s="405"/>
      <c r="F1411" s="405"/>
      <c r="G1411" s="405"/>
      <c r="H1411" s="405"/>
    </row>
    <row r="1412" spans="5:8">
      <c r="E1412" s="405"/>
      <c r="F1412" s="405"/>
      <c r="G1412" s="405"/>
      <c r="H1412" s="405"/>
    </row>
    <row r="1413" spans="5:8">
      <c r="E1413" s="405"/>
      <c r="F1413" s="405"/>
      <c r="G1413" s="405"/>
      <c r="H1413" s="405"/>
    </row>
    <row r="1414" spans="5:8">
      <c r="E1414" s="405"/>
      <c r="F1414" s="405"/>
      <c r="G1414" s="405"/>
      <c r="H1414" s="405"/>
    </row>
    <row r="1415" spans="5:8">
      <c r="E1415" s="405"/>
      <c r="F1415" s="405"/>
      <c r="G1415" s="405"/>
      <c r="H1415" s="405"/>
    </row>
    <row r="1416" spans="5:8">
      <c r="E1416" s="405"/>
      <c r="F1416" s="405"/>
      <c r="G1416" s="405"/>
      <c r="H1416" s="405"/>
    </row>
    <row r="1417" spans="5:8">
      <c r="E1417" s="405"/>
      <c r="F1417" s="405"/>
      <c r="G1417" s="405"/>
      <c r="H1417" s="405"/>
    </row>
    <row r="1418" spans="5:8">
      <c r="E1418" s="405"/>
      <c r="F1418" s="405"/>
      <c r="G1418" s="405"/>
      <c r="H1418" s="405"/>
    </row>
    <row r="1419" spans="5:8">
      <c r="E1419" s="405"/>
      <c r="F1419" s="405"/>
      <c r="G1419" s="405"/>
      <c r="H1419" s="405"/>
    </row>
    <row r="1420" spans="5:8">
      <c r="E1420" s="405"/>
      <c r="F1420" s="405"/>
      <c r="G1420" s="405"/>
      <c r="H1420" s="405"/>
    </row>
    <row r="1421" spans="5:8">
      <c r="E1421" s="405"/>
      <c r="F1421" s="405"/>
      <c r="G1421" s="405"/>
      <c r="H1421" s="405"/>
    </row>
    <row r="1422" spans="5:8">
      <c r="E1422" s="405"/>
      <c r="F1422" s="405"/>
      <c r="G1422" s="405"/>
      <c r="H1422" s="405"/>
    </row>
    <row r="1423" spans="5:8">
      <c r="E1423" s="405"/>
      <c r="F1423" s="405"/>
      <c r="G1423" s="405"/>
      <c r="H1423" s="405"/>
    </row>
    <row r="1424" spans="5:8">
      <c r="E1424" s="405"/>
      <c r="F1424" s="405"/>
      <c r="G1424" s="405"/>
      <c r="H1424" s="405"/>
    </row>
    <row r="1425" spans="5:8">
      <c r="E1425" s="405"/>
      <c r="F1425" s="405"/>
      <c r="G1425" s="405"/>
      <c r="H1425" s="405"/>
    </row>
    <row r="1426" spans="5:8">
      <c r="E1426" s="405"/>
      <c r="F1426" s="405"/>
      <c r="G1426" s="405"/>
      <c r="H1426" s="405"/>
    </row>
    <row r="1427" spans="5:8">
      <c r="E1427" s="405"/>
      <c r="F1427" s="405"/>
      <c r="G1427" s="405"/>
      <c r="H1427" s="405"/>
    </row>
    <row r="1428" spans="5:8">
      <c r="E1428" s="405"/>
      <c r="F1428" s="405"/>
      <c r="G1428" s="405"/>
      <c r="H1428" s="405"/>
    </row>
    <row r="1429" spans="5:8">
      <c r="E1429" s="405"/>
      <c r="F1429" s="405"/>
      <c r="G1429" s="405"/>
      <c r="H1429" s="405"/>
    </row>
    <row r="1430" spans="5:8">
      <c r="E1430" s="405"/>
      <c r="F1430" s="405"/>
      <c r="G1430" s="405"/>
      <c r="H1430" s="405"/>
    </row>
    <row r="1431" spans="5:8">
      <c r="E1431" s="405"/>
      <c r="F1431" s="405"/>
      <c r="G1431" s="405"/>
      <c r="H1431" s="405"/>
    </row>
    <row r="1432" spans="5:8">
      <c r="E1432" s="405"/>
      <c r="F1432" s="405"/>
      <c r="G1432" s="405"/>
      <c r="H1432" s="405"/>
    </row>
    <row r="1433" spans="5:8">
      <c r="E1433" s="405"/>
      <c r="F1433" s="405"/>
      <c r="G1433" s="405"/>
      <c r="H1433" s="405"/>
    </row>
    <row r="1434" spans="5:8">
      <c r="E1434" s="405"/>
      <c r="F1434" s="405"/>
      <c r="G1434" s="405"/>
      <c r="H1434" s="405"/>
    </row>
    <row r="1435" spans="5:8">
      <c r="E1435" s="405"/>
      <c r="F1435" s="405"/>
      <c r="G1435" s="405"/>
      <c r="H1435" s="405"/>
    </row>
    <row r="1436" spans="5:8">
      <c r="E1436" s="405"/>
      <c r="F1436" s="405"/>
      <c r="G1436" s="405"/>
      <c r="H1436" s="405"/>
    </row>
    <row r="1437" spans="5:8">
      <c r="E1437" s="405"/>
      <c r="F1437" s="405"/>
      <c r="G1437" s="405"/>
      <c r="H1437" s="405"/>
    </row>
    <row r="1438" spans="5:8">
      <c r="E1438" s="405"/>
      <c r="F1438" s="405"/>
      <c r="G1438" s="405"/>
      <c r="H1438" s="405"/>
    </row>
    <row r="1439" spans="5:8">
      <c r="E1439" s="405"/>
      <c r="F1439" s="405"/>
      <c r="G1439" s="405"/>
      <c r="H1439" s="405"/>
    </row>
    <row r="1440" spans="5:8">
      <c r="E1440" s="405"/>
      <c r="F1440" s="405"/>
      <c r="G1440" s="405"/>
      <c r="H1440" s="405"/>
    </row>
    <row r="1441" spans="5:8">
      <c r="E1441" s="405"/>
      <c r="F1441" s="405"/>
      <c r="G1441" s="405"/>
      <c r="H1441" s="405"/>
    </row>
    <row r="1442" spans="5:8">
      <c r="E1442" s="405"/>
      <c r="F1442" s="405"/>
      <c r="G1442" s="405"/>
      <c r="H1442" s="405"/>
    </row>
    <row r="1443" spans="5:8">
      <c r="E1443" s="405"/>
      <c r="F1443" s="405"/>
      <c r="G1443" s="405"/>
      <c r="H1443" s="405"/>
    </row>
    <row r="1444" spans="5:8">
      <c r="E1444" s="405"/>
      <c r="F1444" s="405"/>
      <c r="G1444" s="405"/>
      <c r="H1444" s="405"/>
    </row>
    <row r="1445" spans="5:8">
      <c r="E1445" s="405"/>
      <c r="F1445" s="405"/>
      <c r="G1445" s="405"/>
      <c r="H1445" s="405"/>
    </row>
    <row r="1446" spans="5:8">
      <c r="E1446" s="405"/>
      <c r="F1446" s="405"/>
      <c r="G1446" s="405"/>
      <c r="H1446" s="405"/>
    </row>
    <row r="1447" spans="5:8">
      <c r="E1447" s="405"/>
      <c r="F1447" s="405"/>
      <c r="G1447" s="405"/>
      <c r="H1447" s="405"/>
    </row>
    <row r="1448" spans="5:8">
      <c r="E1448" s="405"/>
      <c r="F1448" s="405"/>
      <c r="G1448" s="405"/>
      <c r="H1448" s="405"/>
    </row>
    <row r="1449" spans="5:8">
      <c r="E1449" s="405"/>
      <c r="F1449" s="405"/>
      <c r="G1449" s="405"/>
      <c r="H1449" s="405"/>
    </row>
    <row r="1450" spans="5:8">
      <c r="E1450" s="405"/>
      <c r="F1450" s="405"/>
      <c r="G1450" s="405"/>
      <c r="H1450" s="405"/>
    </row>
    <row r="1451" spans="5:8">
      <c r="E1451" s="405"/>
      <c r="F1451" s="405"/>
      <c r="G1451" s="405"/>
      <c r="H1451" s="405"/>
    </row>
    <row r="1452" spans="5:8">
      <c r="E1452" s="405"/>
      <c r="F1452" s="405"/>
      <c r="G1452" s="405"/>
      <c r="H1452" s="405"/>
    </row>
    <row r="1453" spans="5:8">
      <c r="E1453" s="405"/>
      <c r="F1453" s="405"/>
      <c r="G1453" s="405"/>
      <c r="H1453" s="405"/>
    </row>
    <row r="1454" spans="5:8">
      <c r="E1454" s="405"/>
      <c r="F1454" s="405"/>
      <c r="G1454" s="405"/>
      <c r="H1454" s="405"/>
    </row>
    <row r="1455" spans="5:8">
      <c r="E1455" s="405"/>
      <c r="F1455" s="405"/>
      <c r="G1455" s="405"/>
      <c r="H1455" s="405"/>
    </row>
    <row r="1456" spans="5:8">
      <c r="E1456" s="405"/>
      <c r="F1456" s="405"/>
      <c r="G1456" s="405"/>
      <c r="H1456" s="405"/>
    </row>
    <row r="1457" spans="5:8">
      <c r="E1457" s="405"/>
      <c r="F1457" s="405"/>
      <c r="G1457" s="405"/>
      <c r="H1457" s="405"/>
    </row>
    <row r="1458" spans="5:8">
      <c r="E1458" s="405"/>
      <c r="F1458" s="405"/>
      <c r="G1458" s="405"/>
      <c r="H1458" s="405"/>
    </row>
    <row r="1459" spans="5:8">
      <c r="E1459" s="405"/>
      <c r="F1459" s="405"/>
      <c r="G1459" s="405"/>
      <c r="H1459" s="405"/>
    </row>
    <row r="1460" spans="5:8">
      <c r="E1460" s="405"/>
      <c r="F1460" s="405"/>
      <c r="G1460" s="405"/>
      <c r="H1460" s="405"/>
    </row>
    <row r="1461" spans="5:8">
      <c r="E1461" s="405"/>
      <c r="F1461" s="405"/>
      <c r="G1461" s="405"/>
      <c r="H1461" s="405"/>
    </row>
    <row r="1462" spans="5:8">
      <c r="E1462" s="405"/>
      <c r="F1462" s="405"/>
      <c r="G1462" s="405"/>
      <c r="H1462" s="405"/>
    </row>
    <row r="1463" spans="5:8">
      <c r="E1463" s="405"/>
      <c r="F1463" s="405"/>
      <c r="G1463" s="405"/>
      <c r="H1463" s="405"/>
    </row>
    <row r="1464" spans="5:8">
      <c r="E1464" s="405"/>
      <c r="F1464" s="405"/>
      <c r="G1464" s="405"/>
      <c r="H1464" s="405"/>
    </row>
    <row r="1465" spans="5:8">
      <c r="E1465" s="405"/>
      <c r="F1465" s="405"/>
      <c r="G1465" s="405"/>
      <c r="H1465" s="405"/>
    </row>
    <row r="1466" spans="5:8">
      <c r="E1466" s="405"/>
      <c r="F1466" s="405"/>
      <c r="G1466" s="405"/>
      <c r="H1466" s="405"/>
    </row>
    <row r="1467" spans="5:8">
      <c r="E1467" s="405"/>
      <c r="F1467" s="405"/>
      <c r="G1467" s="405"/>
      <c r="H1467" s="405"/>
    </row>
    <row r="1468" spans="5:8">
      <c r="E1468" s="405"/>
      <c r="F1468" s="405"/>
      <c r="G1468" s="405"/>
      <c r="H1468" s="405"/>
    </row>
    <row r="1469" spans="5:8">
      <c r="E1469" s="405"/>
      <c r="F1469" s="405"/>
      <c r="G1469" s="405"/>
      <c r="H1469" s="405"/>
    </row>
    <row r="1470" spans="5:8">
      <c r="E1470" s="405"/>
      <c r="F1470" s="405"/>
      <c r="G1470" s="405"/>
      <c r="H1470" s="405"/>
    </row>
    <row r="1471" spans="5:8">
      <c r="E1471" s="405"/>
      <c r="F1471" s="405"/>
      <c r="G1471" s="405"/>
      <c r="H1471" s="405"/>
    </row>
    <row r="1472" spans="5:8">
      <c r="E1472" s="405"/>
      <c r="F1472" s="405"/>
      <c r="G1472" s="405"/>
      <c r="H1472" s="405"/>
    </row>
    <row r="1473" spans="5:8">
      <c r="E1473" s="405"/>
      <c r="F1473" s="405"/>
      <c r="G1473" s="405"/>
      <c r="H1473" s="405"/>
    </row>
    <row r="1474" spans="5:8">
      <c r="E1474" s="405"/>
      <c r="F1474" s="405"/>
      <c r="G1474" s="405"/>
      <c r="H1474" s="405"/>
    </row>
    <row r="1475" spans="5:8">
      <c r="E1475" s="405"/>
      <c r="F1475" s="405"/>
      <c r="G1475" s="405"/>
      <c r="H1475" s="405"/>
    </row>
    <row r="1476" spans="5:8">
      <c r="E1476" s="405"/>
      <c r="F1476" s="405"/>
      <c r="G1476" s="405"/>
      <c r="H1476" s="405"/>
    </row>
    <row r="1477" spans="5:8">
      <c r="E1477" s="405"/>
      <c r="F1477" s="405"/>
      <c r="G1477" s="405"/>
      <c r="H1477" s="405"/>
    </row>
    <row r="1478" spans="5:8">
      <c r="E1478" s="405"/>
      <c r="F1478" s="405"/>
      <c r="G1478" s="405"/>
      <c r="H1478" s="405"/>
    </row>
    <row r="1479" spans="5:8">
      <c r="E1479" s="405"/>
      <c r="F1479" s="405"/>
      <c r="G1479" s="405"/>
      <c r="H1479" s="405"/>
    </row>
    <row r="1480" spans="5:8">
      <c r="E1480" s="405"/>
      <c r="F1480" s="405"/>
      <c r="G1480" s="405"/>
      <c r="H1480" s="405"/>
    </row>
    <row r="1481" spans="5:8">
      <c r="E1481" s="405"/>
      <c r="F1481" s="405"/>
      <c r="G1481" s="405"/>
      <c r="H1481" s="405"/>
    </row>
    <row r="1482" spans="5:8">
      <c r="E1482" s="405"/>
      <c r="F1482" s="405"/>
      <c r="G1482" s="405"/>
      <c r="H1482" s="405"/>
    </row>
    <row r="1483" spans="5:8">
      <c r="E1483" s="405"/>
      <c r="F1483" s="405"/>
      <c r="G1483" s="405"/>
      <c r="H1483" s="405"/>
    </row>
    <row r="1484" spans="5:8">
      <c r="E1484" s="405"/>
      <c r="F1484" s="405"/>
      <c r="G1484" s="405"/>
      <c r="H1484" s="405"/>
    </row>
    <row r="1485" spans="5:8">
      <c r="E1485" s="405"/>
      <c r="F1485" s="405"/>
      <c r="G1485" s="405"/>
      <c r="H1485" s="405"/>
    </row>
    <row r="1486" spans="5:8">
      <c r="E1486" s="405"/>
      <c r="F1486" s="405"/>
      <c r="G1486" s="405"/>
      <c r="H1486" s="405"/>
    </row>
    <row r="1487" spans="5:8">
      <c r="E1487" s="405"/>
      <c r="F1487" s="405"/>
      <c r="G1487" s="405"/>
      <c r="H1487" s="405"/>
    </row>
    <row r="1488" spans="5:8">
      <c r="E1488" s="405"/>
      <c r="F1488" s="405"/>
      <c r="G1488" s="405"/>
      <c r="H1488" s="405"/>
    </row>
    <row r="1489" spans="5:8">
      <c r="E1489" s="405"/>
      <c r="F1489" s="405"/>
      <c r="G1489" s="405"/>
      <c r="H1489" s="405"/>
    </row>
    <row r="1490" spans="5:8">
      <c r="E1490" s="405"/>
      <c r="F1490" s="405"/>
      <c r="G1490" s="405"/>
      <c r="H1490" s="405"/>
    </row>
    <row r="1491" spans="5:8">
      <c r="E1491" s="405"/>
      <c r="F1491" s="405"/>
      <c r="G1491" s="405"/>
      <c r="H1491" s="405"/>
    </row>
    <row r="1492" spans="5:8">
      <c r="E1492" s="405"/>
      <c r="F1492" s="405"/>
      <c r="G1492" s="405"/>
      <c r="H1492" s="405"/>
    </row>
    <row r="1493" spans="5:8">
      <c r="E1493" s="405"/>
      <c r="F1493" s="405"/>
      <c r="G1493" s="405"/>
      <c r="H1493" s="405"/>
    </row>
    <row r="1494" spans="5:8">
      <c r="E1494" s="405"/>
      <c r="F1494" s="405"/>
      <c r="G1494" s="405"/>
      <c r="H1494" s="405"/>
    </row>
    <row r="1495" spans="5:8">
      <c r="E1495" s="405"/>
      <c r="F1495" s="405"/>
      <c r="G1495" s="405"/>
      <c r="H1495" s="405"/>
    </row>
    <row r="1496" spans="5:8">
      <c r="E1496" s="405"/>
      <c r="F1496" s="405"/>
      <c r="G1496" s="405"/>
      <c r="H1496" s="405"/>
    </row>
    <row r="1497" spans="5:8">
      <c r="E1497" s="405"/>
      <c r="F1497" s="405"/>
      <c r="G1497" s="405"/>
      <c r="H1497" s="405"/>
    </row>
    <row r="1498" spans="5:8">
      <c r="E1498" s="405"/>
      <c r="F1498" s="405"/>
      <c r="G1498" s="405"/>
      <c r="H1498" s="405"/>
    </row>
    <row r="1499" spans="5:8">
      <c r="E1499" s="405"/>
      <c r="F1499" s="405"/>
      <c r="G1499" s="405"/>
      <c r="H1499" s="405"/>
    </row>
    <row r="1500" spans="5:8">
      <c r="E1500" s="405"/>
      <c r="F1500" s="405"/>
      <c r="G1500" s="405"/>
      <c r="H1500" s="405"/>
    </row>
    <row r="1501" spans="5:8">
      <c r="E1501" s="405"/>
      <c r="F1501" s="405"/>
      <c r="G1501" s="405"/>
      <c r="H1501" s="405"/>
    </row>
    <row r="1502" spans="5:8">
      <c r="E1502" s="405"/>
      <c r="F1502" s="405"/>
      <c r="G1502" s="405"/>
      <c r="H1502" s="405"/>
    </row>
    <row r="1503" spans="5:8">
      <c r="E1503" s="405"/>
      <c r="F1503" s="405"/>
      <c r="G1503" s="405"/>
      <c r="H1503" s="405"/>
    </row>
    <row r="1504" spans="5:8">
      <c r="E1504" s="405"/>
      <c r="F1504" s="405"/>
      <c r="G1504" s="405"/>
      <c r="H1504" s="405"/>
    </row>
    <row r="1505" spans="5:8">
      <c r="E1505" s="405"/>
      <c r="F1505" s="405"/>
      <c r="G1505" s="405"/>
      <c r="H1505" s="405"/>
    </row>
    <row r="1506" spans="5:8">
      <c r="E1506" s="405"/>
      <c r="F1506" s="405"/>
      <c r="G1506" s="405"/>
      <c r="H1506" s="405"/>
    </row>
    <row r="1507" spans="5:8">
      <c r="E1507" s="405"/>
      <c r="F1507" s="405"/>
      <c r="G1507" s="405"/>
      <c r="H1507" s="405"/>
    </row>
    <row r="1508" spans="5:8">
      <c r="E1508" s="405"/>
      <c r="F1508" s="405"/>
      <c r="G1508" s="405"/>
      <c r="H1508" s="405"/>
    </row>
    <row r="1509" spans="5:8">
      <c r="E1509" s="405"/>
      <c r="F1509" s="405"/>
      <c r="G1509" s="405"/>
      <c r="H1509" s="405"/>
    </row>
    <row r="1510" spans="5:8">
      <c r="E1510" s="405"/>
      <c r="F1510" s="405"/>
      <c r="G1510" s="405"/>
      <c r="H1510" s="405"/>
    </row>
    <row r="1511" spans="5:8">
      <c r="E1511" s="405"/>
      <c r="F1511" s="405"/>
      <c r="G1511" s="405"/>
      <c r="H1511" s="405"/>
    </row>
    <row r="1512" spans="5:8">
      <c r="E1512" s="405"/>
      <c r="F1512" s="405"/>
      <c r="G1512" s="405"/>
      <c r="H1512" s="405"/>
    </row>
    <row r="1513" spans="5:8">
      <c r="E1513" s="405"/>
      <c r="F1513" s="405"/>
      <c r="G1513" s="405"/>
      <c r="H1513" s="405"/>
    </row>
    <row r="1514" spans="5:8">
      <c r="E1514" s="405"/>
      <c r="F1514" s="405"/>
      <c r="G1514" s="405"/>
      <c r="H1514" s="405"/>
    </row>
    <row r="1515" spans="5:8">
      <c r="E1515" s="405"/>
      <c r="F1515" s="405"/>
      <c r="G1515" s="405"/>
      <c r="H1515" s="405"/>
    </row>
    <row r="1516" spans="5:8">
      <c r="E1516" s="405"/>
      <c r="F1516" s="405"/>
      <c r="G1516" s="405"/>
      <c r="H1516" s="405"/>
    </row>
    <row r="1517" spans="5:8">
      <c r="E1517" s="405"/>
      <c r="F1517" s="405"/>
      <c r="G1517" s="405"/>
      <c r="H1517" s="405"/>
    </row>
    <row r="1518" spans="5:8">
      <c r="E1518" s="405"/>
      <c r="F1518" s="405"/>
      <c r="G1518" s="405"/>
      <c r="H1518" s="405"/>
    </row>
    <row r="1519" spans="5:8">
      <c r="E1519" s="405"/>
      <c r="F1519" s="405"/>
      <c r="G1519" s="405"/>
      <c r="H1519" s="405"/>
    </row>
    <row r="1520" spans="5:8">
      <c r="E1520" s="405"/>
      <c r="F1520" s="405"/>
      <c r="G1520" s="405"/>
      <c r="H1520" s="405"/>
    </row>
    <row r="1521" spans="5:8">
      <c r="E1521" s="405"/>
      <c r="F1521" s="405"/>
      <c r="G1521" s="405"/>
      <c r="H1521" s="405"/>
    </row>
    <row r="1522" spans="5:8">
      <c r="E1522" s="405"/>
      <c r="F1522" s="405"/>
      <c r="G1522" s="405"/>
      <c r="H1522" s="405"/>
    </row>
    <row r="1523" spans="5:8">
      <c r="E1523" s="405"/>
      <c r="F1523" s="405"/>
      <c r="G1523" s="405"/>
      <c r="H1523" s="405"/>
    </row>
    <row r="1524" spans="5:8">
      <c r="E1524" s="405"/>
      <c r="F1524" s="405"/>
      <c r="G1524" s="405"/>
      <c r="H1524" s="405"/>
    </row>
    <row r="1525" spans="5:8">
      <c r="E1525" s="405"/>
      <c r="F1525" s="405"/>
      <c r="G1525" s="405"/>
      <c r="H1525" s="405"/>
    </row>
    <row r="1526" spans="5:8">
      <c r="E1526" s="405"/>
      <c r="F1526" s="405"/>
      <c r="G1526" s="405"/>
      <c r="H1526" s="405"/>
    </row>
    <row r="1527" spans="5:8">
      <c r="E1527" s="405"/>
      <c r="F1527" s="405"/>
      <c r="G1527" s="405"/>
      <c r="H1527" s="405"/>
    </row>
    <row r="1528" spans="5:8">
      <c r="E1528" s="405"/>
      <c r="F1528" s="405"/>
      <c r="G1528" s="405"/>
      <c r="H1528" s="405"/>
    </row>
    <row r="1529" spans="5:8">
      <c r="E1529" s="405"/>
      <c r="F1529" s="405"/>
      <c r="G1529" s="405"/>
      <c r="H1529" s="405"/>
    </row>
    <row r="1530" spans="5:8">
      <c r="E1530" s="405"/>
      <c r="F1530" s="405"/>
      <c r="G1530" s="405"/>
      <c r="H1530" s="405"/>
    </row>
    <row r="1531" spans="5:8">
      <c r="E1531" s="405"/>
      <c r="F1531" s="405"/>
      <c r="G1531" s="405"/>
      <c r="H1531" s="405"/>
    </row>
    <row r="1532" spans="5:8">
      <c r="E1532" s="405"/>
      <c r="F1532" s="405"/>
      <c r="G1532" s="405"/>
      <c r="H1532" s="405"/>
    </row>
    <row r="1533" spans="5:8">
      <c r="E1533" s="405"/>
      <c r="F1533" s="405"/>
      <c r="G1533" s="405"/>
      <c r="H1533" s="405"/>
    </row>
    <row r="1534" spans="5:8">
      <c r="E1534" s="405"/>
      <c r="F1534" s="405"/>
      <c r="G1534" s="405"/>
      <c r="H1534" s="405"/>
    </row>
    <row r="1535" spans="5:8">
      <c r="E1535" s="405"/>
      <c r="F1535" s="405"/>
      <c r="G1535" s="405"/>
      <c r="H1535" s="405"/>
    </row>
    <row r="1536" spans="5:8">
      <c r="E1536" s="405"/>
      <c r="F1536" s="405"/>
      <c r="G1536" s="405"/>
      <c r="H1536" s="405"/>
    </row>
    <row r="1537" spans="5:8">
      <c r="E1537" s="405"/>
      <c r="F1537" s="405"/>
      <c r="G1537" s="405"/>
      <c r="H1537" s="405"/>
    </row>
    <row r="1538" spans="5:8">
      <c r="E1538" s="405"/>
      <c r="F1538" s="405"/>
      <c r="G1538" s="405"/>
      <c r="H1538" s="405"/>
    </row>
    <row r="1539" spans="5:8">
      <c r="E1539" s="405"/>
      <c r="F1539" s="405"/>
      <c r="G1539" s="405"/>
      <c r="H1539" s="405"/>
    </row>
    <row r="1540" spans="5:8">
      <c r="E1540" s="405"/>
      <c r="F1540" s="405"/>
      <c r="G1540" s="405"/>
      <c r="H1540" s="405"/>
    </row>
    <row r="1541" spans="5:8">
      <c r="E1541" s="405"/>
      <c r="F1541" s="405"/>
      <c r="G1541" s="405"/>
      <c r="H1541" s="405"/>
    </row>
    <row r="1542" spans="5:8">
      <c r="E1542" s="405"/>
      <c r="F1542" s="405"/>
      <c r="G1542" s="405"/>
      <c r="H1542" s="405"/>
    </row>
    <row r="1543" spans="5:8">
      <c r="E1543" s="405"/>
      <c r="F1543" s="405"/>
      <c r="G1543" s="405"/>
      <c r="H1543" s="405"/>
    </row>
    <row r="1544" spans="5:8">
      <c r="E1544" s="405"/>
      <c r="F1544" s="405"/>
      <c r="G1544" s="405"/>
      <c r="H1544" s="405"/>
    </row>
    <row r="1545" spans="5:8">
      <c r="E1545" s="405"/>
      <c r="F1545" s="405"/>
      <c r="G1545" s="405"/>
      <c r="H1545" s="405"/>
    </row>
    <row r="1546" spans="5:8">
      <c r="E1546" s="405"/>
      <c r="F1546" s="405"/>
      <c r="G1546" s="405"/>
      <c r="H1546" s="405"/>
    </row>
    <row r="1547" spans="5:8">
      <c r="E1547" s="405"/>
      <c r="F1547" s="405"/>
      <c r="G1547" s="405"/>
      <c r="H1547" s="405"/>
    </row>
    <row r="1548" spans="5:8">
      <c r="E1548" s="405"/>
      <c r="F1548" s="405"/>
      <c r="G1548" s="405"/>
      <c r="H1548" s="405"/>
    </row>
    <row r="1549" spans="5:8">
      <c r="E1549" s="405"/>
      <c r="F1549" s="405"/>
      <c r="G1549" s="405"/>
      <c r="H1549" s="405"/>
    </row>
    <row r="1550" spans="5:8">
      <c r="E1550" s="405"/>
      <c r="F1550" s="405"/>
      <c r="G1550" s="405"/>
      <c r="H1550" s="405"/>
    </row>
    <row r="1551" spans="5:8">
      <c r="E1551" s="405"/>
      <c r="F1551" s="405"/>
      <c r="G1551" s="405"/>
      <c r="H1551" s="405"/>
    </row>
    <row r="1552" spans="5:8">
      <c r="E1552" s="405"/>
      <c r="F1552" s="405"/>
      <c r="G1552" s="405"/>
      <c r="H1552" s="405"/>
    </row>
    <row r="1553" spans="5:8">
      <c r="E1553" s="405"/>
      <c r="F1553" s="405"/>
      <c r="G1553" s="405"/>
      <c r="H1553" s="405"/>
    </row>
    <row r="1554" spans="5:8">
      <c r="E1554" s="405"/>
      <c r="F1554" s="405"/>
      <c r="G1554" s="405"/>
      <c r="H1554" s="405"/>
    </row>
    <row r="1555" spans="5:8">
      <c r="E1555" s="405"/>
      <c r="F1555" s="405"/>
      <c r="G1555" s="405"/>
      <c r="H1555" s="405"/>
    </row>
    <row r="1556" spans="5:8">
      <c r="E1556" s="405"/>
      <c r="F1556" s="405"/>
      <c r="G1556" s="405"/>
      <c r="H1556" s="405"/>
    </row>
    <row r="1557" spans="5:8">
      <c r="E1557" s="405"/>
      <c r="F1557" s="405"/>
      <c r="G1557" s="405"/>
      <c r="H1557" s="405"/>
    </row>
    <row r="1558" spans="5:8">
      <c r="E1558" s="405"/>
      <c r="F1558" s="405"/>
      <c r="G1558" s="405"/>
      <c r="H1558" s="405"/>
    </row>
    <row r="1559" spans="5:8">
      <c r="E1559" s="405"/>
      <c r="F1559" s="405"/>
      <c r="G1559" s="405"/>
      <c r="H1559" s="405"/>
    </row>
    <row r="1560" spans="5:8">
      <c r="E1560" s="405"/>
      <c r="F1560" s="405"/>
      <c r="G1560" s="405"/>
      <c r="H1560" s="405"/>
    </row>
    <row r="1561" spans="5:8">
      <c r="E1561" s="405"/>
      <c r="F1561" s="405"/>
      <c r="G1561" s="405"/>
      <c r="H1561" s="405"/>
    </row>
    <row r="1562" spans="5:8">
      <c r="E1562" s="405"/>
      <c r="F1562" s="405"/>
      <c r="G1562" s="405"/>
      <c r="H1562" s="405"/>
    </row>
    <row r="1563" spans="5:8">
      <c r="E1563" s="405"/>
      <c r="F1563" s="405"/>
      <c r="G1563" s="405"/>
      <c r="H1563" s="405"/>
    </row>
    <row r="1564" spans="5:8">
      <c r="E1564" s="405"/>
      <c r="F1564" s="405"/>
      <c r="G1564" s="405"/>
      <c r="H1564" s="405"/>
    </row>
    <row r="1565" spans="5:8">
      <c r="E1565" s="405"/>
      <c r="F1565" s="405"/>
      <c r="G1565" s="405"/>
      <c r="H1565" s="405"/>
    </row>
    <row r="1566" spans="5:8">
      <c r="E1566" s="405"/>
      <c r="F1566" s="405"/>
      <c r="G1566" s="405"/>
      <c r="H1566" s="405"/>
    </row>
    <row r="1567" spans="5:8">
      <c r="E1567" s="405"/>
      <c r="F1567" s="405"/>
      <c r="G1567" s="405"/>
      <c r="H1567" s="405"/>
    </row>
    <row r="1568" spans="5:8">
      <c r="E1568" s="405"/>
      <c r="F1568" s="405"/>
      <c r="G1568" s="405"/>
      <c r="H1568" s="405"/>
    </row>
    <row r="1569" spans="5:8">
      <c r="E1569" s="405"/>
      <c r="F1569" s="405"/>
      <c r="G1569" s="405"/>
      <c r="H1569" s="405"/>
    </row>
    <row r="1570" spans="5:8">
      <c r="E1570" s="405"/>
      <c r="F1570" s="405"/>
      <c r="G1570" s="405"/>
      <c r="H1570" s="405"/>
    </row>
    <row r="1571" spans="5:8">
      <c r="E1571" s="405"/>
      <c r="F1571" s="405"/>
      <c r="G1571" s="405"/>
      <c r="H1571" s="405"/>
    </row>
    <row r="1572" spans="5:8">
      <c r="E1572" s="405"/>
      <c r="F1572" s="405"/>
      <c r="G1572" s="405"/>
      <c r="H1572" s="405"/>
    </row>
    <row r="1573" spans="5:8">
      <c r="E1573" s="405"/>
      <c r="F1573" s="405"/>
      <c r="G1573" s="405"/>
      <c r="H1573" s="405"/>
    </row>
    <row r="1574" spans="5:8">
      <c r="E1574" s="405"/>
      <c r="F1574" s="405"/>
      <c r="G1574" s="405"/>
      <c r="H1574" s="405"/>
    </row>
    <row r="1575" spans="5:8">
      <c r="E1575" s="405"/>
      <c r="F1575" s="405"/>
      <c r="G1575" s="405"/>
      <c r="H1575" s="405"/>
    </row>
    <row r="1576" spans="5:8">
      <c r="E1576" s="405"/>
      <c r="F1576" s="405"/>
      <c r="G1576" s="405"/>
      <c r="H1576" s="405"/>
    </row>
    <row r="1577" spans="5:8">
      <c r="E1577" s="405"/>
      <c r="F1577" s="405"/>
      <c r="G1577" s="405"/>
      <c r="H1577" s="405"/>
    </row>
    <row r="1578" spans="5:8">
      <c r="E1578" s="405"/>
      <c r="F1578" s="405"/>
      <c r="G1578" s="405"/>
      <c r="H1578" s="405"/>
    </row>
    <row r="1579" spans="5:8">
      <c r="E1579" s="405"/>
      <c r="F1579" s="405"/>
      <c r="G1579" s="405"/>
      <c r="H1579" s="405"/>
    </row>
    <row r="1580" spans="5:8">
      <c r="E1580" s="405"/>
      <c r="F1580" s="405"/>
      <c r="G1580" s="405"/>
      <c r="H1580" s="405"/>
    </row>
    <row r="1581" spans="5:8">
      <c r="E1581" s="405"/>
      <c r="F1581" s="405"/>
      <c r="G1581" s="405"/>
      <c r="H1581" s="405"/>
    </row>
    <row r="1582" spans="5:8">
      <c r="E1582" s="405"/>
      <c r="F1582" s="405"/>
      <c r="G1582" s="405"/>
      <c r="H1582" s="405"/>
    </row>
    <row r="1583" spans="5:8">
      <c r="E1583" s="405"/>
      <c r="F1583" s="405"/>
      <c r="G1583" s="405"/>
      <c r="H1583" s="405"/>
    </row>
    <row r="1584" spans="5:8">
      <c r="E1584" s="405"/>
      <c r="F1584" s="405"/>
      <c r="G1584" s="405"/>
      <c r="H1584" s="405"/>
    </row>
    <row r="1585" spans="5:8">
      <c r="E1585" s="405"/>
      <c r="F1585" s="405"/>
      <c r="G1585" s="405"/>
      <c r="H1585" s="405"/>
    </row>
    <row r="1586" spans="5:8">
      <c r="E1586" s="405"/>
      <c r="F1586" s="405"/>
      <c r="G1586" s="405"/>
      <c r="H1586" s="405"/>
    </row>
    <row r="1587" spans="5:8">
      <c r="E1587" s="405"/>
      <c r="F1587" s="405"/>
      <c r="G1587" s="405"/>
      <c r="H1587" s="405"/>
    </row>
    <row r="1588" spans="5:8">
      <c r="E1588" s="405"/>
      <c r="F1588" s="405"/>
      <c r="G1588" s="405"/>
      <c r="H1588" s="405"/>
    </row>
    <row r="1589" spans="5:8">
      <c r="E1589" s="405"/>
      <c r="F1589" s="405"/>
      <c r="G1589" s="405"/>
      <c r="H1589" s="405"/>
    </row>
    <row r="1590" spans="5:8">
      <c r="E1590" s="405"/>
      <c r="F1590" s="405"/>
      <c r="G1590" s="405"/>
      <c r="H1590" s="405"/>
    </row>
    <row r="1591" spans="5:8">
      <c r="E1591" s="405"/>
      <c r="F1591" s="405"/>
      <c r="G1591" s="405"/>
      <c r="H1591" s="405"/>
    </row>
    <row r="1592" spans="5:8">
      <c r="E1592" s="405"/>
      <c r="F1592" s="405"/>
      <c r="G1592" s="405"/>
      <c r="H1592" s="405"/>
    </row>
    <row r="1593" spans="5:8">
      <c r="E1593" s="405"/>
      <c r="F1593" s="405"/>
      <c r="G1593" s="405"/>
      <c r="H1593" s="405"/>
    </row>
    <row r="1594" spans="5:8">
      <c r="E1594" s="405"/>
      <c r="F1594" s="405"/>
      <c r="G1594" s="405"/>
      <c r="H1594" s="405"/>
    </row>
    <row r="1595" spans="5:8">
      <c r="E1595" s="405"/>
      <c r="F1595" s="405"/>
      <c r="G1595" s="405"/>
      <c r="H1595" s="405"/>
    </row>
    <row r="1596" spans="5:8">
      <c r="E1596" s="405"/>
      <c r="F1596" s="405"/>
      <c r="G1596" s="405"/>
      <c r="H1596" s="405"/>
    </row>
    <row r="1597" spans="5:8">
      <c r="E1597" s="405"/>
      <c r="F1597" s="405"/>
      <c r="G1597" s="405"/>
      <c r="H1597" s="405"/>
    </row>
    <row r="1598" spans="5:8">
      <c r="E1598" s="405"/>
      <c r="F1598" s="405"/>
      <c r="G1598" s="405"/>
      <c r="H1598" s="405"/>
    </row>
    <row r="1599" spans="5:8">
      <c r="E1599" s="405"/>
      <c r="F1599" s="405"/>
      <c r="G1599" s="405"/>
      <c r="H1599" s="405"/>
    </row>
    <row r="1600" spans="5:8">
      <c r="E1600" s="405"/>
      <c r="F1600" s="405"/>
      <c r="G1600" s="405"/>
      <c r="H1600" s="405"/>
    </row>
    <row r="1601" spans="5:8">
      <c r="E1601" s="405"/>
      <c r="F1601" s="405"/>
      <c r="G1601" s="405"/>
      <c r="H1601" s="405"/>
    </row>
    <row r="1602" spans="5:8">
      <c r="E1602" s="405"/>
      <c r="F1602" s="405"/>
      <c r="G1602" s="405"/>
      <c r="H1602" s="405"/>
    </row>
    <row r="1603" spans="5:8">
      <c r="E1603" s="405"/>
      <c r="F1603" s="405"/>
      <c r="G1603" s="405"/>
      <c r="H1603" s="405"/>
    </row>
    <row r="1604" spans="5:8">
      <c r="E1604" s="405"/>
      <c r="F1604" s="405"/>
      <c r="G1604" s="405"/>
      <c r="H1604" s="405"/>
    </row>
    <row r="1605" spans="5:8">
      <c r="E1605" s="405"/>
      <c r="F1605" s="405"/>
      <c r="G1605" s="405"/>
      <c r="H1605" s="405"/>
    </row>
    <row r="1606" spans="5:8">
      <c r="E1606" s="405"/>
      <c r="F1606" s="405"/>
      <c r="G1606" s="405"/>
      <c r="H1606" s="405"/>
    </row>
    <row r="1607" spans="5:8">
      <c r="E1607" s="405"/>
      <c r="F1607" s="405"/>
      <c r="G1607" s="405"/>
      <c r="H1607" s="405"/>
    </row>
    <row r="1608" spans="5:8">
      <c r="E1608" s="405"/>
      <c r="F1608" s="405"/>
      <c r="G1608" s="405"/>
      <c r="H1608" s="405"/>
    </row>
    <row r="1609" spans="5:8">
      <c r="E1609" s="405"/>
      <c r="F1609" s="405"/>
      <c r="G1609" s="405"/>
      <c r="H1609" s="405"/>
    </row>
    <row r="1610" spans="5:8">
      <c r="E1610" s="405"/>
      <c r="F1610" s="405"/>
      <c r="G1610" s="405"/>
      <c r="H1610" s="405"/>
    </row>
    <row r="1611" spans="5:8">
      <c r="E1611" s="405"/>
      <c r="F1611" s="405"/>
      <c r="G1611" s="405"/>
      <c r="H1611" s="405"/>
    </row>
    <row r="1612" spans="5:8">
      <c r="E1612" s="405"/>
      <c r="F1612" s="405"/>
      <c r="G1612" s="405"/>
      <c r="H1612" s="405"/>
    </row>
    <row r="1613" spans="5:8">
      <c r="E1613" s="405"/>
      <c r="F1613" s="405"/>
      <c r="G1613" s="405"/>
      <c r="H1613" s="405"/>
    </row>
    <row r="1614" spans="5:8">
      <c r="E1614" s="405"/>
      <c r="F1614" s="405"/>
      <c r="G1614" s="405"/>
      <c r="H1614" s="405"/>
    </row>
    <row r="1615" spans="5:8">
      <c r="E1615" s="405"/>
      <c r="F1615" s="405"/>
      <c r="G1615" s="405"/>
      <c r="H1615" s="405"/>
    </row>
    <row r="1616" spans="5:8">
      <c r="E1616" s="405"/>
      <c r="F1616" s="405"/>
      <c r="G1616" s="405"/>
      <c r="H1616" s="405"/>
    </row>
    <row r="1617" spans="5:8">
      <c r="E1617" s="405"/>
      <c r="F1617" s="405"/>
      <c r="G1617" s="405"/>
      <c r="H1617" s="405"/>
    </row>
    <row r="1618" spans="5:8">
      <c r="E1618" s="405"/>
      <c r="F1618" s="405"/>
      <c r="G1618" s="405"/>
      <c r="H1618" s="405"/>
    </row>
    <row r="1619" spans="5:8">
      <c r="E1619" s="405"/>
      <c r="F1619" s="405"/>
      <c r="G1619" s="405"/>
      <c r="H1619" s="405"/>
    </row>
    <row r="1620" spans="5:8">
      <c r="E1620" s="405"/>
      <c r="F1620" s="405"/>
      <c r="G1620" s="405"/>
      <c r="H1620" s="405"/>
    </row>
    <row r="1621" spans="5:8">
      <c r="E1621" s="405"/>
      <c r="F1621" s="405"/>
      <c r="G1621" s="405"/>
      <c r="H1621" s="405"/>
    </row>
    <row r="1622" spans="5:8">
      <c r="E1622" s="405"/>
      <c r="F1622" s="405"/>
      <c r="G1622" s="405"/>
      <c r="H1622" s="405"/>
    </row>
    <row r="1623" spans="5:8">
      <c r="E1623" s="405"/>
      <c r="F1623" s="405"/>
      <c r="G1623" s="405"/>
      <c r="H1623" s="405"/>
    </row>
    <row r="1624" spans="5:8">
      <c r="E1624" s="405"/>
      <c r="F1624" s="405"/>
      <c r="G1624" s="405"/>
      <c r="H1624" s="405"/>
    </row>
    <row r="1625" spans="5:8">
      <c r="E1625" s="405"/>
      <c r="F1625" s="405"/>
      <c r="G1625" s="405"/>
      <c r="H1625" s="405"/>
    </row>
    <row r="1626" spans="5:8">
      <c r="E1626" s="405"/>
      <c r="F1626" s="405"/>
      <c r="G1626" s="405"/>
      <c r="H1626" s="405"/>
    </row>
    <row r="1627" spans="5:8">
      <c r="E1627" s="405"/>
      <c r="F1627" s="405"/>
      <c r="G1627" s="405"/>
      <c r="H1627" s="405"/>
    </row>
    <row r="1628" spans="5:8">
      <c r="E1628" s="405"/>
      <c r="F1628" s="405"/>
      <c r="G1628" s="405"/>
      <c r="H1628" s="405"/>
    </row>
    <row r="1629" spans="5:8">
      <c r="E1629" s="405"/>
      <c r="F1629" s="405"/>
      <c r="G1629" s="405"/>
      <c r="H1629" s="405"/>
    </row>
    <row r="1630" spans="5:8">
      <c r="E1630" s="405"/>
      <c r="F1630" s="405"/>
      <c r="G1630" s="405"/>
      <c r="H1630" s="405"/>
    </row>
    <row r="1631" spans="5:8">
      <c r="E1631" s="405"/>
      <c r="F1631" s="405"/>
      <c r="G1631" s="405"/>
      <c r="H1631" s="405"/>
    </row>
    <row r="1632" spans="5:8">
      <c r="E1632" s="405"/>
      <c r="F1632" s="405"/>
      <c r="G1632" s="405"/>
      <c r="H1632" s="405"/>
    </row>
    <row r="1633" spans="5:8">
      <c r="E1633" s="405"/>
      <c r="F1633" s="405"/>
      <c r="G1633" s="405"/>
      <c r="H1633" s="405"/>
    </row>
    <row r="1634" spans="5:8">
      <c r="E1634" s="405"/>
      <c r="F1634" s="405"/>
      <c r="G1634" s="405"/>
      <c r="H1634" s="405"/>
    </row>
    <row r="1635" spans="5:8">
      <c r="E1635" s="405"/>
      <c r="F1635" s="405"/>
      <c r="G1635" s="405"/>
      <c r="H1635" s="405"/>
    </row>
    <row r="1636" spans="5:8">
      <c r="E1636" s="405"/>
      <c r="F1636" s="405"/>
      <c r="G1636" s="405"/>
      <c r="H1636" s="405"/>
    </row>
    <row r="1637" spans="5:8">
      <c r="E1637" s="405"/>
      <c r="F1637" s="405"/>
      <c r="G1637" s="405"/>
      <c r="H1637" s="405"/>
    </row>
    <row r="1638" spans="5:8">
      <c r="E1638" s="405"/>
      <c r="F1638" s="405"/>
      <c r="G1638" s="405"/>
      <c r="H1638" s="405"/>
    </row>
    <row r="1639" spans="5:8">
      <c r="E1639" s="405"/>
      <c r="F1639" s="405"/>
      <c r="G1639" s="405"/>
      <c r="H1639" s="405"/>
    </row>
    <row r="1640" spans="5:8">
      <c r="E1640" s="405"/>
      <c r="F1640" s="405"/>
      <c r="G1640" s="405"/>
      <c r="H1640" s="405"/>
    </row>
    <row r="1641" spans="5:8">
      <c r="E1641" s="405"/>
      <c r="F1641" s="405"/>
      <c r="G1641" s="405"/>
      <c r="H1641" s="405"/>
    </row>
    <row r="1642" spans="5:8">
      <c r="E1642" s="405"/>
      <c r="F1642" s="405"/>
      <c r="G1642" s="405"/>
      <c r="H1642" s="405"/>
    </row>
    <row r="1643" spans="5:8">
      <c r="E1643" s="405"/>
      <c r="F1643" s="405"/>
      <c r="G1643" s="405"/>
      <c r="H1643" s="405"/>
    </row>
    <row r="1644" spans="5:8">
      <c r="E1644" s="405"/>
      <c r="F1644" s="405"/>
      <c r="G1644" s="405"/>
      <c r="H1644" s="405"/>
    </row>
    <row r="1645" spans="5:8">
      <c r="E1645" s="405"/>
      <c r="F1645" s="405"/>
      <c r="G1645" s="405"/>
      <c r="H1645" s="405"/>
    </row>
    <row r="1646" spans="5:8">
      <c r="E1646" s="405"/>
      <c r="F1646" s="405"/>
      <c r="G1646" s="405"/>
      <c r="H1646" s="405"/>
    </row>
    <row r="1647" spans="5:8">
      <c r="E1647" s="405"/>
      <c r="F1647" s="405"/>
      <c r="G1647" s="405"/>
      <c r="H1647" s="405"/>
    </row>
    <row r="1648" spans="5:8">
      <c r="E1648" s="405"/>
      <c r="F1648" s="405"/>
      <c r="G1648" s="405"/>
      <c r="H1648" s="405"/>
    </row>
    <row r="1649" spans="5:8">
      <c r="E1649" s="405"/>
      <c r="F1649" s="405"/>
      <c r="G1649" s="405"/>
      <c r="H1649" s="405"/>
    </row>
    <row r="1650" spans="5:8">
      <c r="E1650" s="405"/>
      <c r="F1650" s="405"/>
      <c r="G1650" s="405"/>
      <c r="H1650" s="405"/>
    </row>
    <row r="1651" spans="5:8">
      <c r="E1651" s="405"/>
      <c r="F1651" s="405"/>
      <c r="G1651" s="405"/>
      <c r="H1651" s="405"/>
    </row>
    <row r="1652" spans="5:8">
      <c r="E1652" s="405"/>
      <c r="F1652" s="405"/>
      <c r="G1652" s="405"/>
      <c r="H1652" s="405"/>
    </row>
    <row r="1653" spans="5:8">
      <c r="E1653" s="405"/>
      <c r="F1653" s="405"/>
      <c r="G1653" s="405"/>
      <c r="H1653" s="405"/>
    </row>
    <row r="1654" spans="5:8">
      <c r="E1654" s="405"/>
      <c r="F1654" s="405"/>
      <c r="G1654" s="405"/>
      <c r="H1654" s="405"/>
    </row>
    <row r="1655" spans="5:8">
      <c r="E1655" s="405"/>
      <c r="F1655" s="405"/>
      <c r="G1655" s="405"/>
      <c r="H1655" s="405"/>
    </row>
    <row r="1656" spans="5:8">
      <c r="E1656" s="405"/>
      <c r="F1656" s="405"/>
      <c r="G1656" s="405"/>
      <c r="H1656" s="405"/>
    </row>
    <row r="1657" spans="5:8">
      <c r="E1657" s="405"/>
      <c r="F1657" s="405"/>
      <c r="G1657" s="405"/>
      <c r="H1657" s="405"/>
    </row>
    <row r="1658" spans="5:8">
      <c r="E1658" s="405"/>
      <c r="F1658" s="405"/>
      <c r="G1658" s="405"/>
      <c r="H1658" s="405"/>
    </row>
    <row r="1659" spans="5:8">
      <c r="E1659" s="405"/>
      <c r="F1659" s="405"/>
      <c r="G1659" s="405"/>
      <c r="H1659" s="405"/>
    </row>
    <row r="1660" spans="5:8">
      <c r="E1660" s="405"/>
      <c r="F1660" s="405"/>
      <c r="G1660" s="405"/>
      <c r="H1660" s="405"/>
    </row>
    <row r="1661" spans="5:8">
      <c r="E1661" s="405"/>
      <c r="F1661" s="405"/>
      <c r="G1661" s="405"/>
      <c r="H1661" s="405"/>
    </row>
    <row r="1662" spans="5:8">
      <c r="E1662" s="405"/>
      <c r="F1662" s="405"/>
      <c r="G1662" s="405"/>
      <c r="H1662" s="405"/>
    </row>
    <row r="1663" spans="5:8">
      <c r="E1663" s="405"/>
      <c r="F1663" s="405"/>
      <c r="G1663" s="405"/>
      <c r="H1663" s="405"/>
    </row>
    <row r="1664" spans="5:8">
      <c r="E1664" s="405"/>
      <c r="F1664" s="405"/>
      <c r="G1664" s="405"/>
      <c r="H1664" s="405"/>
    </row>
    <row r="1665" spans="5:8">
      <c r="E1665" s="405"/>
      <c r="F1665" s="405"/>
      <c r="G1665" s="405"/>
      <c r="H1665" s="405"/>
    </row>
    <row r="1666" spans="5:8">
      <c r="E1666" s="405"/>
      <c r="F1666" s="405"/>
      <c r="G1666" s="405"/>
      <c r="H1666" s="405"/>
    </row>
    <row r="1667" spans="5:8">
      <c r="E1667" s="405"/>
      <c r="F1667" s="405"/>
      <c r="G1667" s="405"/>
      <c r="H1667" s="405"/>
    </row>
    <row r="1668" spans="5:8">
      <c r="E1668" s="405"/>
      <c r="F1668" s="405"/>
      <c r="G1668" s="405"/>
      <c r="H1668" s="405"/>
    </row>
    <row r="1669" spans="5:8">
      <c r="E1669" s="405"/>
      <c r="F1669" s="405"/>
      <c r="G1669" s="405"/>
      <c r="H1669" s="405"/>
    </row>
    <row r="1670" spans="5:8">
      <c r="E1670" s="405"/>
      <c r="F1670" s="405"/>
      <c r="G1670" s="405"/>
      <c r="H1670" s="405"/>
    </row>
    <row r="1671" spans="5:8">
      <c r="E1671" s="405"/>
      <c r="F1671" s="405"/>
      <c r="G1671" s="405"/>
      <c r="H1671" s="405"/>
    </row>
    <row r="1672" spans="5:8">
      <c r="E1672" s="405"/>
      <c r="F1672" s="405"/>
      <c r="G1672" s="405"/>
      <c r="H1672" s="405"/>
    </row>
    <row r="1673" spans="5:8">
      <c r="E1673" s="405"/>
      <c r="F1673" s="405"/>
      <c r="G1673" s="405"/>
      <c r="H1673" s="405"/>
    </row>
    <row r="1674" spans="5:8">
      <c r="E1674" s="405"/>
      <c r="F1674" s="405"/>
      <c r="G1674" s="405"/>
      <c r="H1674" s="405"/>
    </row>
    <row r="1675" spans="5:8">
      <c r="E1675" s="405"/>
      <c r="F1675" s="405"/>
      <c r="G1675" s="405"/>
      <c r="H1675" s="405"/>
    </row>
    <row r="1676" spans="5:8">
      <c r="E1676" s="405"/>
      <c r="F1676" s="405"/>
      <c r="G1676" s="405"/>
      <c r="H1676" s="405"/>
    </row>
    <row r="1677" spans="5:8">
      <c r="E1677" s="405"/>
      <c r="F1677" s="405"/>
      <c r="G1677" s="405"/>
      <c r="H1677" s="405"/>
    </row>
    <row r="1678" spans="5:8">
      <c r="E1678" s="405"/>
      <c r="F1678" s="405"/>
      <c r="G1678" s="405"/>
      <c r="H1678" s="405"/>
    </row>
    <row r="1679" spans="5:8">
      <c r="E1679" s="405"/>
      <c r="F1679" s="405"/>
      <c r="G1679" s="405"/>
      <c r="H1679" s="405"/>
    </row>
    <row r="1680" spans="5:8">
      <c r="E1680" s="405"/>
      <c r="F1680" s="405"/>
      <c r="G1680" s="405"/>
      <c r="H1680" s="405"/>
    </row>
    <row r="1681" spans="5:8">
      <c r="E1681" s="405"/>
      <c r="F1681" s="405"/>
      <c r="G1681" s="405"/>
      <c r="H1681" s="405"/>
    </row>
    <row r="1682" spans="5:8">
      <c r="E1682" s="405"/>
      <c r="F1682" s="405"/>
      <c r="G1682" s="405"/>
      <c r="H1682" s="405"/>
    </row>
    <row r="1683" spans="5:8">
      <c r="E1683" s="405"/>
      <c r="F1683" s="405"/>
      <c r="G1683" s="405"/>
      <c r="H1683" s="405"/>
    </row>
    <row r="1684" spans="5:8">
      <c r="E1684" s="405"/>
      <c r="F1684" s="405"/>
      <c r="G1684" s="405"/>
      <c r="H1684" s="405"/>
    </row>
    <row r="1685" spans="5:8">
      <c r="E1685" s="405"/>
      <c r="F1685" s="405"/>
      <c r="G1685" s="405"/>
      <c r="H1685" s="405"/>
    </row>
    <row r="1686" spans="5:8">
      <c r="E1686" s="405"/>
      <c r="F1686" s="405"/>
      <c r="G1686" s="405"/>
      <c r="H1686" s="405"/>
    </row>
    <row r="1687" spans="5:8">
      <c r="E1687" s="405"/>
      <c r="F1687" s="405"/>
      <c r="G1687" s="405"/>
      <c r="H1687" s="405"/>
    </row>
    <row r="1688" spans="5:8">
      <c r="E1688" s="405"/>
      <c r="F1688" s="405"/>
      <c r="G1688" s="405"/>
      <c r="H1688" s="405"/>
    </row>
    <row r="1689" spans="5:8">
      <c r="E1689" s="405"/>
      <c r="F1689" s="405"/>
      <c r="G1689" s="405"/>
      <c r="H1689" s="405"/>
    </row>
    <row r="1690" spans="5:8">
      <c r="E1690" s="405"/>
      <c r="F1690" s="405"/>
      <c r="G1690" s="405"/>
      <c r="H1690" s="405"/>
    </row>
    <row r="1691" spans="5:8">
      <c r="E1691" s="405"/>
      <c r="F1691" s="405"/>
      <c r="G1691" s="405"/>
      <c r="H1691" s="405"/>
    </row>
    <row r="1692" spans="5:8">
      <c r="E1692" s="405"/>
      <c r="F1692" s="405"/>
      <c r="G1692" s="405"/>
      <c r="H1692" s="405"/>
    </row>
    <row r="1693" spans="5:8">
      <c r="E1693" s="405"/>
      <c r="F1693" s="405"/>
      <c r="G1693" s="405"/>
      <c r="H1693" s="405"/>
    </row>
    <row r="1694" spans="5:8">
      <c r="E1694" s="405"/>
      <c r="F1694" s="405"/>
      <c r="G1694" s="405"/>
      <c r="H1694" s="405"/>
    </row>
    <row r="1695" spans="5:8">
      <c r="E1695" s="405"/>
      <c r="F1695" s="405"/>
      <c r="G1695" s="405"/>
      <c r="H1695" s="405"/>
    </row>
    <row r="1696" spans="5:8">
      <c r="E1696" s="405"/>
      <c r="F1696" s="405"/>
      <c r="G1696" s="405"/>
      <c r="H1696" s="405"/>
    </row>
    <row r="1697" spans="5:8">
      <c r="E1697" s="405"/>
      <c r="F1697" s="405"/>
      <c r="G1697" s="405"/>
      <c r="H1697" s="405"/>
    </row>
    <row r="1698" spans="5:8">
      <c r="E1698" s="405"/>
      <c r="F1698" s="405"/>
      <c r="G1698" s="405"/>
      <c r="H1698" s="405"/>
    </row>
    <row r="1699" spans="5:8">
      <c r="E1699" s="405"/>
      <c r="F1699" s="405"/>
      <c r="G1699" s="405"/>
      <c r="H1699" s="405"/>
    </row>
    <row r="1700" spans="5:8">
      <c r="E1700" s="405"/>
      <c r="F1700" s="405"/>
      <c r="G1700" s="405"/>
      <c r="H1700" s="405"/>
    </row>
    <row r="1701" spans="5:8">
      <c r="E1701" s="405"/>
      <c r="F1701" s="405"/>
      <c r="G1701" s="405"/>
      <c r="H1701" s="405"/>
    </row>
    <row r="1702" spans="5:8">
      <c r="E1702" s="405"/>
      <c r="F1702" s="405"/>
      <c r="G1702" s="405"/>
      <c r="H1702" s="405"/>
    </row>
    <row r="1703" spans="5:8">
      <c r="E1703" s="405"/>
      <c r="F1703" s="405"/>
      <c r="G1703" s="405"/>
      <c r="H1703" s="405"/>
    </row>
    <row r="1704" spans="5:8">
      <c r="E1704" s="405"/>
      <c r="F1704" s="405"/>
      <c r="G1704" s="405"/>
      <c r="H1704" s="405"/>
    </row>
    <row r="1705" spans="5:8">
      <c r="E1705" s="405"/>
      <c r="F1705" s="405"/>
      <c r="G1705" s="405"/>
      <c r="H1705" s="405"/>
    </row>
    <row r="1706" spans="5:8">
      <c r="E1706" s="405"/>
      <c r="F1706" s="405"/>
      <c r="G1706" s="405"/>
      <c r="H1706" s="405"/>
    </row>
    <row r="1707" spans="5:8">
      <c r="E1707" s="405"/>
      <c r="F1707" s="405"/>
      <c r="G1707" s="405"/>
      <c r="H1707" s="405"/>
    </row>
    <row r="1708" spans="5:8">
      <c r="E1708" s="405"/>
      <c r="F1708" s="405"/>
      <c r="G1708" s="405"/>
      <c r="H1708" s="405"/>
    </row>
    <row r="1709" spans="5:8">
      <c r="E1709" s="405"/>
      <c r="F1709" s="405"/>
      <c r="G1709" s="405"/>
      <c r="H1709" s="405"/>
    </row>
    <row r="1710" spans="5:8">
      <c r="E1710" s="405"/>
      <c r="F1710" s="405"/>
      <c r="G1710" s="405"/>
      <c r="H1710" s="405"/>
    </row>
    <row r="1711" spans="5:8">
      <c r="E1711" s="405"/>
      <c r="F1711" s="405"/>
      <c r="G1711" s="405"/>
      <c r="H1711" s="405"/>
    </row>
    <row r="1712" spans="5:8">
      <c r="E1712" s="405"/>
      <c r="F1712" s="405"/>
      <c r="G1712" s="405"/>
      <c r="H1712" s="405"/>
    </row>
    <row r="1713" spans="5:8">
      <c r="E1713" s="405"/>
      <c r="F1713" s="405"/>
      <c r="G1713" s="405"/>
      <c r="H1713" s="405"/>
    </row>
    <row r="1714" spans="5:8">
      <c r="E1714" s="405"/>
      <c r="F1714" s="405"/>
      <c r="G1714" s="405"/>
      <c r="H1714" s="405"/>
    </row>
    <row r="1715" spans="5:8">
      <c r="E1715" s="405"/>
      <c r="F1715" s="405"/>
      <c r="G1715" s="405"/>
      <c r="H1715" s="405"/>
    </row>
    <row r="1716" spans="5:8">
      <c r="E1716" s="405"/>
      <c r="F1716" s="405"/>
      <c r="G1716" s="405"/>
      <c r="H1716" s="405"/>
    </row>
    <row r="1717" spans="5:8">
      <c r="E1717" s="405"/>
      <c r="F1717" s="405"/>
      <c r="G1717" s="405"/>
      <c r="H1717" s="405"/>
    </row>
    <row r="1718" spans="5:8">
      <c r="E1718" s="405"/>
      <c r="F1718" s="405"/>
      <c r="G1718" s="405"/>
      <c r="H1718" s="405"/>
    </row>
    <row r="1719" spans="5:8">
      <c r="E1719" s="405"/>
      <c r="F1719" s="405"/>
      <c r="G1719" s="405"/>
      <c r="H1719" s="405"/>
    </row>
    <row r="1720" spans="5:8">
      <c r="E1720" s="405"/>
      <c r="F1720" s="405"/>
      <c r="G1720" s="405"/>
      <c r="H1720" s="405"/>
    </row>
    <row r="1721" spans="5:8">
      <c r="E1721" s="405"/>
      <c r="F1721" s="405"/>
      <c r="G1721" s="405"/>
      <c r="H1721" s="405"/>
    </row>
    <row r="1722" spans="5:8">
      <c r="E1722" s="405"/>
      <c r="F1722" s="405"/>
      <c r="G1722" s="405"/>
      <c r="H1722" s="405"/>
    </row>
    <row r="1723" spans="5:8">
      <c r="E1723" s="405"/>
      <c r="F1723" s="405"/>
      <c r="G1723" s="405"/>
      <c r="H1723" s="405"/>
    </row>
    <row r="1724" spans="5:8">
      <c r="E1724" s="405"/>
      <c r="F1724" s="405"/>
      <c r="G1724" s="405"/>
      <c r="H1724" s="405"/>
    </row>
    <row r="1725" spans="5:8">
      <c r="E1725" s="405"/>
      <c r="F1725" s="405"/>
      <c r="G1725" s="405"/>
      <c r="H1725" s="405"/>
    </row>
    <row r="1726" spans="5:8">
      <c r="E1726" s="405"/>
      <c r="F1726" s="405"/>
      <c r="G1726" s="405"/>
      <c r="H1726" s="405"/>
    </row>
    <row r="1727" spans="5:8">
      <c r="E1727" s="405"/>
      <c r="F1727" s="405"/>
      <c r="G1727" s="405"/>
      <c r="H1727" s="405"/>
    </row>
    <row r="1728" spans="5:8">
      <c r="E1728" s="405"/>
      <c r="F1728" s="405"/>
      <c r="G1728" s="405"/>
      <c r="H1728" s="405"/>
    </row>
    <row r="1729" spans="5:8">
      <c r="E1729" s="405"/>
      <c r="F1729" s="405"/>
      <c r="G1729" s="405"/>
      <c r="H1729" s="405"/>
    </row>
    <row r="1730" spans="5:8">
      <c r="E1730" s="405"/>
      <c r="F1730" s="405"/>
      <c r="G1730" s="405"/>
      <c r="H1730" s="405"/>
    </row>
    <row r="1731" spans="5:8">
      <c r="E1731" s="405"/>
      <c r="F1731" s="405"/>
      <c r="G1731" s="405"/>
      <c r="H1731" s="405"/>
    </row>
    <row r="1732" spans="5:8">
      <c r="E1732" s="405"/>
      <c r="F1732" s="405"/>
      <c r="G1732" s="405"/>
      <c r="H1732" s="405"/>
    </row>
    <row r="1733" spans="5:8">
      <c r="E1733" s="405"/>
      <c r="F1733" s="405"/>
      <c r="G1733" s="405"/>
      <c r="H1733" s="405"/>
    </row>
    <row r="1734" spans="5:8">
      <c r="E1734" s="405"/>
      <c r="F1734" s="405"/>
      <c r="G1734" s="405"/>
      <c r="H1734" s="405"/>
    </row>
    <row r="1735" spans="5:8">
      <c r="E1735" s="405"/>
      <c r="F1735" s="405"/>
      <c r="G1735" s="405"/>
      <c r="H1735" s="405"/>
    </row>
    <row r="1736" spans="5:8">
      <c r="E1736" s="405"/>
      <c r="F1736" s="405"/>
      <c r="G1736" s="405"/>
      <c r="H1736" s="405"/>
    </row>
    <row r="1737" spans="5:8">
      <c r="E1737" s="405"/>
      <c r="F1737" s="405"/>
      <c r="G1737" s="405"/>
      <c r="H1737" s="405"/>
    </row>
    <row r="1738" spans="5:8">
      <c r="E1738" s="405"/>
      <c r="F1738" s="405"/>
      <c r="G1738" s="405"/>
      <c r="H1738" s="405"/>
    </row>
    <row r="1739" spans="5:8">
      <c r="E1739" s="405"/>
      <c r="F1739" s="405"/>
      <c r="G1739" s="405"/>
      <c r="H1739" s="405"/>
    </row>
    <row r="1740" spans="5:8">
      <c r="E1740" s="405"/>
      <c r="F1740" s="405"/>
      <c r="G1740" s="405"/>
      <c r="H1740" s="405"/>
    </row>
    <row r="1741" spans="5:8">
      <c r="E1741" s="405"/>
      <c r="F1741" s="405"/>
      <c r="G1741" s="405"/>
      <c r="H1741" s="405"/>
    </row>
    <row r="1742" spans="5:8">
      <c r="E1742" s="405"/>
      <c r="F1742" s="405"/>
      <c r="G1742" s="405"/>
      <c r="H1742" s="405"/>
    </row>
    <row r="1743" spans="5:8">
      <c r="E1743" s="405"/>
      <c r="F1743" s="405"/>
      <c r="G1743" s="405"/>
      <c r="H1743" s="405"/>
    </row>
    <row r="1744" spans="5:8">
      <c r="E1744" s="405"/>
      <c r="F1744" s="405"/>
      <c r="G1744" s="405"/>
      <c r="H1744" s="405"/>
    </row>
    <row r="1745" spans="5:8">
      <c r="E1745" s="405"/>
      <c r="F1745" s="405"/>
      <c r="G1745" s="405"/>
      <c r="H1745" s="405"/>
    </row>
    <row r="1746" spans="5:8">
      <c r="E1746" s="405"/>
      <c r="F1746" s="405"/>
      <c r="G1746" s="405"/>
      <c r="H1746" s="405"/>
    </row>
    <row r="1747" spans="5:8">
      <c r="E1747" s="405"/>
      <c r="F1747" s="405"/>
      <c r="G1747" s="405"/>
      <c r="H1747" s="405"/>
    </row>
    <row r="1748" spans="5:8">
      <c r="E1748" s="405"/>
      <c r="F1748" s="405"/>
      <c r="G1748" s="405"/>
      <c r="H1748" s="405"/>
    </row>
    <row r="1749" spans="5:8">
      <c r="E1749" s="405"/>
      <c r="F1749" s="405"/>
      <c r="G1749" s="405"/>
      <c r="H1749" s="405"/>
    </row>
    <row r="1750" spans="5:8">
      <c r="E1750" s="405"/>
      <c r="F1750" s="405"/>
      <c r="G1750" s="405"/>
      <c r="H1750" s="405"/>
    </row>
    <row r="1751" spans="5:8">
      <c r="E1751" s="405"/>
      <c r="F1751" s="405"/>
      <c r="G1751" s="405"/>
      <c r="H1751" s="405"/>
    </row>
    <row r="1752" spans="5:8">
      <c r="E1752" s="405"/>
      <c r="F1752" s="405"/>
      <c r="G1752" s="405"/>
      <c r="H1752" s="405"/>
    </row>
    <row r="1753" spans="5:8">
      <c r="E1753" s="405"/>
      <c r="F1753" s="405"/>
      <c r="G1753" s="405"/>
      <c r="H1753" s="405"/>
    </row>
    <row r="1754" spans="5:8">
      <c r="E1754" s="405"/>
      <c r="F1754" s="405"/>
      <c r="G1754" s="405"/>
      <c r="H1754" s="405"/>
    </row>
    <row r="1755" spans="5:8">
      <c r="E1755" s="405"/>
      <c r="F1755" s="405"/>
      <c r="G1755" s="405"/>
      <c r="H1755" s="405"/>
    </row>
    <row r="1756" spans="5:8">
      <c r="E1756" s="405"/>
      <c r="F1756" s="405"/>
      <c r="G1756" s="405"/>
      <c r="H1756" s="405"/>
    </row>
    <row r="1757" spans="5:8">
      <c r="E1757" s="405"/>
      <c r="F1757" s="405"/>
      <c r="G1757" s="405"/>
      <c r="H1757" s="405"/>
    </row>
    <row r="1758" spans="5:8">
      <c r="E1758" s="405"/>
      <c r="F1758" s="405"/>
      <c r="G1758" s="405"/>
      <c r="H1758" s="405"/>
    </row>
    <row r="1759" spans="5:8">
      <c r="E1759" s="405"/>
      <c r="F1759" s="405"/>
      <c r="G1759" s="405"/>
      <c r="H1759" s="405"/>
    </row>
    <row r="1760" spans="5:8">
      <c r="E1760" s="405"/>
      <c r="F1760" s="405"/>
      <c r="G1760" s="405"/>
      <c r="H1760" s="405"/>
    </row>
    <row r="1761" spans="5:8">
      <c r="E1761" s="405"/>
      <c r="F1761" s="405"/>
      <c r="G1761" s="405"/>
      <c r="H1761" s="405"/>
    </row>
    <row r="1762" spans="5:8">
      <c r="E1762" s="405"/>
      <c r="F1762" s="405"/>
      <c r="G1762" s="405"/>
      <c r="H1762" s="405"/>
    </row>
    <row r="1763" spans="5:8">
      <c r="E1763" s="405"/>
      <c r="F1763" s="405"/>
      <c r="G1763" s="405"/>
      <c r="H1763" s="405"/>
    </row>
    <row r="1764" spans="5:8">
      <c r="E1764" s="405"/>
      <c r="F1764" s="405"/>
      <c r="G1764" s="405"/>
      <c r="H1764" s="405"/>
    </row>
    <row r="1765" spans="5:8">
      <c r="E1765" s="405"/>
      <c r="F1765" s="405"/>
      <c r="G1765" s="405"/>
      <c r="H1765" s="405"/>
    </row>
    <row r="1766" spans="5:8">
      <c r="E1766" s="405"/>
      <c r="F1766" s="405"/>
      <c r="G1766" s="405"/>
      <c r="H1766" s="405"/>
    </row>
    <row r="1767" spans="5:8">
      <c r="E1767" s="405"/>
      <c r="F1767" s="405"/>
      <c r="G1767" s="405"/>
      <c r="H1767" s="405"/>
    </row>
    <row r="1768" spans="5:8">
      <c r="E1768" s="405"/>
      <c r="F1768" s="405"/>
      <c r="G1768" s="405"/>
      <c r="H1768" s="405"/>
    </row>
    <row r="1769" spans="5:8">
      <c r="E1769" s="405"/>
      <c r="F1769" s="405"/>
      <c r="G1769" s="405"/>
      <c r="H1769" s="405"/>
    </row>
    <row r="1770" spans="5:8">
      <c r="E1770" s="405"/>
      <c r="F1770" s="405"/>
      <c r="G1770" s="405"/>
      <c r="H1770" s="405"/>
    </row>
    <row r="1771" spans="5:8">
      <c r="E1771" s="405"/>
      <c r="F1771" s="405"/>
      <c r="G1771" s="405"/>
      <c r="H1771" s="405"/>
    </row>
    <row r="1772" spans="5:8">
      <c r="E1772" s="405"/>
      <c r="F1772" s="405"/>
      <c r="G1772" s="405"/>
      <c r="H1772" s="405"/>
    </row>
    <row r="1773" spans="5:8">
      <c r="E1773" s="405"/>
      <c r="F1773" s="405"/>
      <c r="G1773" s="405"/>
      <c r="H1773" s="405"/>
    </row>
    <row r="1774" spans="5:8">
      <c r="E1774" s="405"/>
      <c r="F1774" s="405"/>
      <c r="G1774" s="405"/>
      <c r="H1774" s="405"/>
    </row>
    <row r="1775" spans="5:8">
      <c r="E1775" s="405"/>
      <c r="F1775" s="405"/>
      <c r="G1775" s="405"/>
      <c r="H1775" s="405"/>
    </row>
    <row r="1776" spans="5:8">
      <c r="E1776" s="405"/>
      <c r="F1776" s="405"/>
      <c r="G1776" s="405"/>
      <c r="H1776" s="405"/>
    </row>
    <row r="1777" spans="5:8">
      <c r="E1777" s="405"/>
      <c r="F1777" s="405"/>
      <c r="G1777" s="405"/>
      <c r="H1777" s="405"/>
    </row>
    <row r="1778" spans="5:8">
      <c r="E1778" s="405"/>
      <c r="F1778" s="405"/>
      <c r="G1778" s="405"/>
      <c r="H1778" s="405"/>
    </row>
    <row r="1779" spans="5:8">
      <c r="E1779" s="405"/>
      <c r="F1779" s="405"/>
      <c r="G1779" s="405"/>
      <c r="H1779" s="405"/>
    </row>
    <row r="1780" spans="5:8">
      <c r="E1780" s="405"/>
      <c r="F1780" s="405"/>
      <c r="G1780" s="405"/>
      <c r="H1780" s="405"/>
    </row>
    <row r="1781" spans="5:8">
      <c r="E1781" s="405"/>
      <c r="F1781" s="405"/>
      <c r="G1781" s="405"/>
      <c r="H1781" s="405"/>
    </row>
    <row r="1782" spans="5:8">
      <c r="E1782" s="405"/>
      <c r="F1782" s="405"/>
      <c r="G1782" s="405"/>
      <c r="H1782" s="405"/>
    </row>
    <row r="1783" spans="5:8">
      <c r="E1783" s="405"/>
      <c r="F1783" s="405"/>
      <c r="G1783" s="405"/>
      <c r="H1783" s="405"/>
    </row>
    <row r="1784" spans="5:8">
      <c r="E1784" s="405"/>
      <c r="F1784" s="405"/>
      <c r="G1784" s="405"/>
      <c r="H1784" s="405"/>
    </row>
    <row r="1785" spans="5:8">
      <c r="E1785" s="405"/>
      <c r="F1785" s="405"/>
      <c r="G1785" s="405"/>
      <c r="H1785" s="405"/>
    </row>
    <row r="1786" spans="5:8">
      <c r="E1786" s="405"/>
      <c r="F1786" s="405"/>
      <c r="G1786" s="405"/>
      <c r="H1786" s="405"/>
    </row>
    <row r="1787" spans="5:8">
      <c r="E1787" s="405"/>
      <c r="F1787" s="405"/>
      <c r="G1787" s="405"/>
      <c r="H1787" s="405"/>
    </row>
    <row r="1788" spans="5:8">
      <c r="E1788" s="405"/>
      <c r="F1788" s="405"/>
      <c r="G1788" s="405"/>
      <c r="H1788" s="405"/>
    </row>
    <row r="1789" spans="5:8">
      <c r="E1789" s="405"/>
      <c r="F1789" s="405"/>
      <c r="G1789" s="405"/>
      <c r="H1789" s="405"/>
    </row>
    <row r="1790" spans="5:8">
      <c r="E1790" s="405"/>
      <c r="F1790" s="405"/>
      <c r="G1790" s="405"/>
      <c r="H1790" s="405"/>
    </row>
    <row r="1791" spans="5:8">
      <c r="E1791" s="405"/>
      <c r="F1791" s="405"/>
      <c r="G1791" s="405"/>
      <c r="H1791" s="405"/>
    </row>
    <row r="1792" spans="5:8">
      <c r="E1792" s="405"/>
      <c r="F1792" s="405"/>
      <c r="G1792" s="405"/>
      <c r="H1792" s="405"/>
    </row>
    <row r="1793" spans="5:8">
      <c r="E1793" s="405"/>
      <c r="F1793" s="405"/>
      <c r="G1793" s="405"/>
      <c r="H1793" s="405"/>
    </row>
    <row r="1794" spans="5:8">
      <c r="E1794" s="405"/>
      <c r="F1794" s="405"/>
      <c r="G1794" s="405"/>
      <c r="H1794" s="405"/>
    </row>
    <row r="1795" spans="5:8">
      <c r="E1795" s="405"/>
      <c r="F1795" s="405"/>
      <c r="G1795" s="405"/>
      <c r="H1795" s="405"/>
    </row>
    <row r="1796" spans="5:8">
      <c r="E1796" s="405"/>
      <c r="F1796" s="405"/>
      <c r="G1796" s="405"/>
      <c r="H1796" s="405"/>
    </row>
    <row r="1797" spans="5:8">
      <c r="E1797" s="405"/>
      <c r="F1797" s="405"/>
      <c r="G1797" s="405"/>
      <c r="H1797" s="405"/>
    </row>
    <row r="1798" spans="5:8">
      <c r="E1798" s="405"/>
      <c r="F1798" s="405"/>
      <c r="G1798" s="405"/>
      <c r="H1798" s="405"/>
    </row>
    <row r="1799" spans="5:8">
      <c r="E1799" s="405"/>
      <c r="F1799" s="405"/>
      <c r="G1799" s="405"/>
      <c r="H1799" s="405"/>
    </row>
    <row r="1800" spans="5:8">
      <c r="E1800" s="405"/>
      <c r="F1800" s="405"/>
      <c r="G1800" s="405"/>
      <c r="H1800" s="405"/>
    </row>
    <row r="1801" spans="5:8">
      <c r="E1801" s="405"/>
      <c r="F1801" s="405"/>
      <c r="G1801" s="405"/>
      <c r="H1801" s="405"/>
    </row>
    <row r="1802" spans="5:8">
      <c r="E1802" s="405"/>
      <c r="F1802" s="405"/>
      <c r="G1802" s="405"/>
      <c r="H1802" s="405"/>
    </row>
    <row r="1803" spans="5:8">
      <c r="E1803" s="405"/>
      <c r="F1803" s="405"/>
      <c r="G1803" s="405"/>
      <c r="H1803" s="405"/>
    </row>
    <row r="1804" spans="5:8">
      <c r="E1804" s="405"/>
      <c r="F1804" s="405"/>
      <c r="G1804" s="405"/>
      <c r="H1804" s="405"/>
    </row>
    <row r="1805" spans="5:8">
      <c r="E1805" s="405"/>
      <c r="F1805" s="405"/>
      <c r="G1805" s="405"/>
      <c r="H1805" s="405"/>
    </row>
    <row r="1806" spans="5:8">
      <c r="E1806" s="405"/>
      <c r="F1806" s="405"/>
      <c r="G1806" s="405"/>
      <c r="H1806" s="405"/>
    </row>
    <row r="1807" spans="5:8">
      <c r="E1807" s="405"/>
      <c r="F1807" s="405"/>
      <c r="G1807" s="405"/>
      <c r="H1807" s="405"/>
    </row>
    <row r="1808" spans="5:8">
      <c r="E1808" s="405"/>
      <c r="F1808" s="405"/>
      <c r="G1808" s="405"/>
      <c r="H1808" s="405"/>
    </row>
    <row r="1809" spans="5:8">
      <c r="E1809" s="405"/>
      <c r="F1809" s="405"/>
      <c r="G1809" s="405"/>
      <c r="H1809" s="405"/>
    </row>
    <row r="1810" spans="5:8">
      <c r="E1810" s="405"/>
      <c r="F1810" s="405"/>
      <c r="G1810" s="405"/>
      <c r="H1810" s="405"/>
    </row>
    <row r="1811" spans="5:8">
      <c r="E1811" s="405"/>
      <c r="F1811" s="405"/>
      <c r="G1811" s="405"/>
      <c r="H1811" s="405"/>
    </row>
    <row r="1812" spans="5:8">
      <c r="E1812" s="405"/>
      <c r="F1812" s="405"/>
      <c r="G1812" s="405"/>
      <c r="H1812" s="405"/>
    </row>
    <row r="1813" spans="5:8">
      <c r="E1813" s="405"/>
      <c r="F1813" s="405"/>
      <c r="G1813" s="405"/>
      <c r="H1813" s="405"/>
    </row>
    <row r="1814" spans="5:8">
      <c r="E1814" s="405"/>
      <c r="F1814" s="405"/>
      <c r="G1814" s="405"/>
      <c r="H1814" s="405"/>
    </row>
    <row r="1815" spans="5:8">
      <c r="E1815" s="405"/>
      <c r="F1815" s="405"/>
      <c r="G1815" s="405"/>
      <c r="H1815" s="405"/>
    </row>
    <row r="1816" spans="5:8">
      <c r="E1816" s="405"/>
      <c r="F1816" s="405"/>
      <c r="G1816" s="405"/>
      <c r="H1816" s="405"/>
    </row>
    <row r="1817" spans="5:8">
      <c r="E1817" s="405"/>
      <c r="F1817" s="405"/>
      <c r="G1817" s="405"/>
      <c r="H1817" s="405"/>
    </row>
    <row r="1818" spans="5:8">
      <c r="E1818" s="405"/>
      <c r="F1818" s="405"/>
      <c r="G1818" s="405"/>
      <c r="H1818" s="405"/>
    </row>
    <row r="1819" spans="5:8">
      <c r="E1819" s="405"/>
      <c r="F1819" s="405"/>
      <c r="G1819" s="405"/>
      <c r="H1819" s="405"/>
    </row>
    <row r="1820" spans="5:8">
      <c r="E1820" s="405"/>
      <c r="F1820" s="405"/>
      <c r="G1820" s="405"/>
      <c r="H1820" s="405"/>
    </row>
    <row r="1821" spans="5:8">
      <c r="E1821" s="405"/>
      <c r="F1821" s="405"/>
      <c r="G1821" s="405"/>
      <c r="H1821" s="405"/>
    </row>
    <row r="1822" spans="5:8">
      <c r="E1822" s="405"/>
      <c r="F1822" s="405"/>
      <c r="G1822" s="405"/>
      <c r="H1822" s="405"/>
    </row>
    <row r="1823" spans="5:8">
      <c r="E1823" s="405"/>
      <c r="F1823" s="405"/>
      <c r="G1823" s="405"/>
      <c r="H1823" s="405"/>
    </row>
    <row r="1824" spans="5:8">
      <c r="E1824" s="405"/>
      <c r="F1824" s="405"/>
      <c r="G1824" s="405"/>
      <c r="H1824" s="405"/>
    </row>
    <row r="1825" spans="5:8">
      <c r="E1825" s="405"/>
      <c r="F1825" s="405"/>
      <c r="G1825" s="405"/>
      <c r="H1825" s="405"/>
    </row>
    <row r="1826" spans="5:8">
      <c r="E1826" s="405"/>
      <c r="F1826" s="405"/>
      <c r="G1826" s="405"/>
      <c r="H1826" s="405"/>
    </row>
    <row r="1827" spans="5:8">
      <c r="E1827" s="405"/>
      <c r="F1827" s="405"/>
      <c r="G1827" s="405"/>
      <c r="H1827" s="405"/>
    </row>
    <row r="1828" spans="5:8">
      <c r="E1828" s="405"/>
      <c r="F1828" s="405"/>
      <c r="G1828" s="405"/>
      <c r="H1828" s="405"/>
    </row>
    <row r="1829" spans="5:8">
      <c r="E1829" s="405"/>
      <c r="F1829" s="405"/>
      <c r="G1829" s="405"/>
      <c r="H1829" s="405"/>
    </row>
    <row r="1830" spans="5:8">
      <c r="E1830" s="405"/>
      <c r="F1830" s="405"/>
      <c r="G1830" s="405"/>
      <c r="H1830" s="405"/>
    </row>
    <row r="1831" spans="5:8">
      <c r="E1831" s="405"/>
      <c r="F1831" s="405"/>
      <c r="G1831" s="405"/>
      <c r="H1831" s="405"/>
    </row>
    <row r="1832" spans="5:8">
      <c r="E1832" s="405"/>
      <c r="F1832" s="405"/>
      <c r="G1832" s="405"/>
      <c r="H1832" s="405"/>
    </row>
    <row r="1833" spans="5:8">
      <c r="E1833" s="405"/>
      <c r="F1833" s="405"/>
      <c r="G1833" s="405"/>
      <c r="H1833" s="405"/>
    </row>
    <row r="1834" spans="5:8">
      <c r="E1834" s="405"/>
      <c r="F1834" s="405"/>
      <c r="G1834" s="405"/>
      <c r="H1834" s="405"/>
    </row>
    <row r="1835" spans="5:8">
      <c r="E1835" s="405"/>
      <c r="F1835" s="405"/>
      <c r="G1835" s="405"/>
      <c r="H1835" s="405"/>
    </row>
    <row r="1836" spans="5:8">
      <c r="E1836" s="405"/>
      <c r="F1836" s="405"/>
      <c r="G1836" s="405"/>
      <c r="H1836" s="405"/>
    </row>
    <row r="1837" spans="5:8">
      <c r="E1837" s="405"/>
      <c r="F1837" s="405"/>
      <c r="G1837" s="405"/>
      <c r="H1837" s="405"/>
    </row>
    <row r="1838" spans="5:8">
      <c r="E1838" s="405"/>
      <c r="F1838" s="405"/>
      <c r="G1838" s="405"/>
      <c r="H1838" s="405"/>
    </row>
    <row r="1839" spans="5:8">
      <c r="E1839" s="405"/>
      <c r="F1839" s="405"/>
      <c r="G1839" s="405"/>
      <c r="H1839" s="405"/>
    </row>
    <row r="1840" spans="5:8">
      <c r="E1840" s="405"/>
      <c r="F1840" s="405"/>
      <c r="G1840" s="405"/>
      <c r="H1840" s="405"/>
    </row>
    <row r="1841" spans="5:8">
      <c r="E1841" s="405"/>
      <c r="F1841" s="405"/>
      <c r="G1841" s="405"/>
      <c r="H1841" s="405"/>
    </row>
    <row r="1842" spans="5:8">
      <c r="E1842" s="405"/>
      <c r="F1842" s="405"/>
      <c r="G1842" s="405"/>
      <c r="H1842" s="405"/>
    </row>
    <row r="1843" spans="5:8">
      <c r="E1843" s="405"/>
      <c r="F1843" s="405"/>
      <c r="G1843" s="405"/>
      <c r="H1843" s="405"/>
    </row>
    <row r="1844" spans="5:8">
      <c r="E1844" s="405"/>
      <c r="F1844" s="405"/>
      <c r="G1844" s="405"/>
      <c r="H1844" s="405"/>
    </row>
    <row r="1845" spans="5:8">
      <c r="E1845" s="405"/>
      <c r="F1845" s="405"/>
      <c r="G1845" s="405"/>
      <c r="H1845" s="405"/>
    </row>
    <row r="1846" spans="5:8">
      <c r="E1846" s="405"/>
      <c r="F1846" s="405"/>
      <c r="G1846" s="405"/>
      <c r="H1846" s="405"/>
    </row>
    <row r="1847" spans="5:8">
      <c r="E1847" s="405"/>
      <c r="F1847" s="405"/>
      <c r="G1847" s="405"/>
      <c r="H1847" s="405"/>
    </row>
    <row r="1848" spans="5:8">
      <c r="E1848" s="405"/>
      <c r="F1848" s="405"/>
      <c r="G1848" s="405"/>
      <c r="H1848" s="405"/>
    </row>
    <row r="1849" spans="5:8">
      <c r="E1849" s="405"/>
      <c r="F1849" s="405"/>
      <c r="G1849" s="405"/>
      <c r="H1849" s="405"/>
    </row>
    <row r="1850" spans="5:8">
      <c r="E1850" s="405"/>
      <c r="F1850" s="405"/>
      <c r="G1850" s="405"/>
      <c r="H1850" s="405"/>
    </row>
    <row r="1851" spans="5:8">
      <c r="E1851" s="405"/>
      <c r="F1851" s="405"/>
      <c r="G1851" s="405"/>
      <c r="H1851" s="405"/>
    </row>
    <row r="1852" spans="5:8">
      <c r="E1852" s="405"/>
      <c r="F1852" s="405"/>
      <c r="G1852" s="405"/>
      <c r="H1852" s="405"/>
    </row>
    <row r="1853" spans="5:8">
      <c r="E1853" s="405"/>
      <c r="F1853" s="405"/>
      <c r="G1853" s="405"/>
      <c r="H1853" s="405"/>
    </row>
    <row r="1854" spans="5:8">
      <c r="E1854" s="405"/>
      <c r="F1854" s="405"/>
      <c r="G1854" s="405"/>
      <c r="H1854" s="405"/>
    </row>
    <row r="1855" spans="5:8">
      <c r="E1855" s="405"/>
      <c r="F1855" s="405"/>
      <c r="G1855" s="405"/>
      <c r="H1855" s="405"/>
    </row>
    <row r="1856" spans="5:8">
      <c r="E1856" s="405"/>
      <c r="F1856" s="405"/>
      <c r="G1856" s="405"/>
      <c r="H1856" s="405"/>
    </row>
    <row r="1857" spans="5:8">
      <c r="E1857" s="405"/>
      <c r="F1857" s="405"/>
      <c r="G1857" s="405"/>
      <c r="H1857" s="405"/>
    </row>
    <row r="1858" spans="5:8">
      <c r="E1858" s="405"/>
      <c r="F1858" s="405"/>
      <c r="G1858" s="405"/>
      <c r="H1858" s="405"/>
    </row>
    <row r="1859" spans="5:8">
      <c r="E1859" s="405"/>
      <c r="F1859" s="405"/>
      <c r="G1859" s="405"/>
      <c r="H1859" s="405"/>
    </row>
    <row r="1860" spans="5:8">
      <c r="E1860" s="405"/>
      <c r="F1860" s="405"/>
      <c r="G1860" s="405"/>
      <c r="H1860" s="405"/>
    </row>
    <row r="1861" spans="5:8">
      <c r="E1861" s="405"/>
      <c r="F1861" s="405"/>
      <c r="G1861" s="405"/>
      <c r="H1861" s="405"/>
    </row>
    <row r="1862" spans="5:8">
      <c r="E1862" s="405"/>
      <c r="F1862" s="405"/>
      <c r="G1862" s="405"/>
      <c r="H1862" s="405"/>
    </row>
    <row r="1863" spans="5:8">
      <c r="E1863" s="405"/>
      <c r="F1863" s="405"/>
      <c r="G1863" s="405"/>
      <c r="H1863" s="405"/>
    </row>
    <row r="1864" spans="5:8">
      <c r="E1864" s="405"/>
      <c r="F1864" s="405"/>
      <c r="G1864" s="405"/>
      <c r="H1864" s="405"/>
    </row>
    <row r="1865" spans="5:8">
      <c r="E1865" s="405"/>
      <c r="F1865" s="405"/>
      <c r="G1865" s="405"/>
      <c r="H1865" s="405"/>
    </row>
    <row r="1866" spans="5:8">
      <c r="E1866" s="405"/>
      <c r="F1866" s="405"/>
      <c r="G1866" s="405"/>
      <c r="H1866" s="405"/>
    </row>
  </sheetData>
  <mergeCells count="11">
    <mergeCell ref="B14:I14"/>
    <mergeCell ref="B15:I15"/>
    <mergeCell ref="H179:I179"/>
    <mergeCell ref="H180:I180"/>
    <mergeCell ref="H181:I181"/>
    <mergeCell ref="A1:I1"/>
    <mergeCell ref="A2:I2"/>
    <mergeCell ref="A3:I3"/>
    <mergeCell ref="A4:I4"/>
    <mergeCell ref="C10:E10"/>
    <mergeCell ref="B13:I13"/>
  </mergeCells>
  <pageMargins left="0.69" right="0.32" top="0.87" bottom="0.69" header="0.47" footer="0.28000000000000003"/>
  <pageSetup paperSize="9" scale="75" orientation="portrait" horizontalDpi="4294967292" verticalDpi="300" r:id="rId1"/>
  <headerFooter alignWithMargins="0">
    <oddHeader>&amp;L&amp;"Arial,obyčejné"E.L.-projekt&amp;C&amp;"Arial,tučné"&amp;14&amp;A&amp;R&amp;"Arial,obyčejné"&amp;9projektová dokumentace</oddHeader>
    <oddFooter>&amp;L&amp;"Arial,obyčejné"&amp;F&amp;R&amp;"Arial,obyčejné"strana 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</xdr:col>
                <xdr:colOff>1590675</xdr:colOff>
                <xdr:row>0</xdr:row>
                <xdr:rowOff>0</xdr:rowOff>
              </to>
            </anchor>
          </objectPr>
        </oleObject>
      </mc:Choice>
      <mc:Fallback>
        <oleObject progId="Word.Picture.8" shapeId="1331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9E92-2024-4D1F-B1CA-8E26533E2A30}">
  <dimension ref="A1:P2182"/>
  <sheetViews>
    <sheetView view="pageBreakPreview" topLeftCell="A457" zoomScaleNormal="100" workbookViewId="0">
      <selection activeCell="H485" sqref="H485"/>
    </sheetView>
  </sheetViews>
  <sheetFormatPr defaultRowHeight="12.75"/>
  <cols>
    <col min="1" max="1" width="2.83203125" style="403" customWidth="1"/>
    <col min="2" max="2" width="52.5" style="353" customWidth="1"/>
    <col min="3" max="3" width="6.1640625" style="403" customWidth="1"/>
    <col min="4" max="4" width="5.5" style="404" customWidth="1"/>
    <col min="5" max="5" width="12.5" style="354" customWidth="1"/>
    <col min="6" max="6" width="13.33203125" style="354" customWidth="1"/>
    <col min="7" max="8" width="12.5" style="354" customWidth="1"/>
    <col min="9" max="9" width="13.6640625" style="354" customWidth="1"/>
    <col min="10" max="10" width="11.33203125" style="345" customWidth="1"/>
    <col min="11" max="11" width="14.83203125" style="414" customWidth="1"/>
    <col min="12" max="12" width="12.83203125" style="353" customWidth="1"/>
    <col min="13" max="13" width="15.1640625" style="403" customWidth="1"/>
    <col min="14" max="14" width="9.33203125" style="353"/>
    <col min="15" max="15" width="9.33203125" style="353" customWidth="1"/>
    <col min="16" max="16" width="9" style="403" customWidth="1"/>
    <col min="17" max="256" width="9.33203125" style="353"/>
    <col min="257" max="257" width="2.83203125" style="353" customWidth="1"/>
    <col min="258" max="258" width="52.5" style="353" customWidth="1"/>
    <col min="259" max="259" width="6.1640625" style="353" customWidth="1"/>
    <col min="260" max="260" width="5.5" style="353" customWidth="1"/>
    <col min="261" max="261" width="12.5" style="353" customWidth="1"/>
    <col min="262" max="262" width="13.33203125" style="353" customWidth="1"/>
    <col min="263" max="264" width="12.5" style="353" customWidth="1"/>
    <col min="265" max="265" width="13.6640625" style="353" customWidth="1"/>
    <col min="266" max="266" width="11.33203125" style="353" customWidth="1"/>
    <col min="267" max="267" width="14.83203125" style="353" customWidth="1"/>
    <col min="268" max="268" width="12.83203125" style="353" customWidth="1"/>
    <col min="269" max="269" width="15.1640625" style="353" customWidth="1"/>
    <col min="270" max="271" width="9.33203125" style="353"/>
    <col min="272" max="272" width="9" style="353" customWidth="1"/>
    <col min="273" max="512" width="9.33203125" style="353"/>
    <col min="513" max="513" width="2.83203125" style="353" customWidth="1"/>
    <col min="514" max="514" width="52.5" style="353" customWidth="1"/>
    <col min="515" max="515" width="6.1640625" style="353" customWidth="1"/>
    <col min="516" max="516" width="5.5" style="353" customWidth="1"/>
    <col min="517" max="517" width="12.5" style="353" customWidth="1"/>
    <col min="518" max="518" width="13.33203125" style="353" customWidth="1"/>
    <col min="519" max="520" width="12.5" style="353" customWidth="1"/>
    <col min="521" max="521" width="13.6640625" style="353" customWidth="1"/>
    <col min="522" max="522" width="11.33203125" style="353" customWidth="1"/>
    <col min="523" max="523" width="14.83203125" style="353" customWidth="1"/>
    <col min="524" max="524" width="12.83203125" style="353" customWidth="1"/>
    <col min="525" max="525" width="15.1640625" style="353" customWidth="1"/>
    <col min="526" max="527" width="9.33203125" style="353"/>
    <col min="528" max="528" width="9" style="353" customWidth="1"/>
    <col min="529" max="768" width="9.33203125" style="353"/>
    <col min="769" max="769" width="2.83203125" style="353" customWidth="1"/>
    <col min="770" max="770" width="52.5" style="353" customWidth="1"/>
    <col min="771" max="771" width="6.1640625" style="353" customWidth="1"/>
    <col min="772" max="772" width="5.5" style="353" customWidth="1"/>
    <col min="773" max="773" width="12.5" style="353" customWidth="1"/>
    <col min="774" max="774" width="13.33203125" style="353" customWidth="1"/>
    <col min="775" max="776" width="12.5" style="353" customWidth="1"/>
    <col min="777" max="777" width="13.6640625" style="353" customWidth="1"/>
    <col min="778" max="778" width="11.33203125" style="353" customWidth="1"/>
    <col min="779" max="779" width="14.83203125" style="353" customWidth="1"/>
    <col min="780" max="780" width="12.83203125" style="353" customWidth="1"/>
    <col min="781" max="781" width="15.1640625" style="353" customWidth="1"/>
    <col min="782" max="783" width="9.33203125" style="353"/>
    <col min="784" max="784" width="9" style="353" customWidth="1"/>
    <col min="785" max="1024" width="9.33203125" style="353"/>
    <col min="1025" max="1025" width="2.83203125" style="353" customWidth="1"/>
    <col min="1026" max="1026" width="52.5" style="353" customWidth="1"/>
    <col min="1027" max="1027" width="6.1640625" style="353" customWidth="1"/>
    <col min="1028" max="1028" width="5.5" style="353" customWidth="1"/>
    <col min="1029" max="1029" width="12.5" style="353" customWidth="1"/>
    <col min="1030" max="1030" width="13.33203125" style="353" customWidth="1"/>
    <col min="1031" max="1032" width="12.5" style="353" customWidth="1"/>
    <col min="1033" max="1033" width="13.6640625" style="353" customWidth="1"/>
    <col min="1034" max="1034" width="11.33203125" style="353" customWidth="1"/>
    <col min="1035" max="1035" width="14.83203125" style="353" customWidth="1"/>
    <col min="1036" max="1036" width="12.83203125" style="353" customWidth="1"/>
    <col min="1037" max="1037" width="15.1640625" style="353" customWidth="1"/>
    <col min="1038" max="1039" width="9.33203125" style="353"/>
    <col min="1040" max="1040" width="9" style="353" customWidth="1"/>
    <col min="1041" max="1280" width="9.33203125" style="353"/>
    <col min="1281" max="1281" width="2.83203125" style="353" customWidth="1"/>
    <col min="1282" max="1282" width="52.5" style="353" customWidth="1"/>
    <col min="1283" max="1283" width="6.1640625" style="353" customWidth="1"/>
    <col min="1284" max="1284" width="5.5" style="353" customWidth="1"/>
    <col min="1285" max="1285" width="12.5" style="353" customWidth="1"/>
    <col min="1286" max="1286" width="13.33203125" style="353" customWidth="1"/>
    <col min="1287" max="1288" width="12.5" style="353" customWidth="1"/>
    <col min="1289" max="1289" width="13.6640625" style="353" customWidth="1"/>
    <col min="1290" max="1290" width="11.33203125" style="353" customWidth="1"/>
    <col min="1291" max="1291" width="14.83203125" style="353" customWidth="1"/>
    <col min="1292" max="1292" width="12.83203125" style="353" customWidth="1"/>
    <col min="1293" max="1293" width="15.1640625" style="353" customWidth="1"/>
    <col min="1294" max="1295" width="9.33203125" style="353"/>
    <col min="1296" max="1296" width="9" style="353" customWidth="1"/>
    <col min="1297" max="1536" width="9.33203125" style="353"/>
    <col min="1537" max="1537" width="2.83203125" style="353" customWidth="1"/>
    <col min="1538" max="1538" width="52.5" style="353" customWidth="1"/>
    <col min="1539" max="1539" width="6.1640625" style="353" customWidth="1"/>
    <col min="1540" max="1540" width="5.5" style="353" customWidth="1"/>
    <col min="1541" max="1541" width="12.5" style="353" customWidth="1"/>
    <col min="1542" max="1542" width="13.33203125" style="353" customWidth="1"/>
    <col min="1543" max="1544" width="12.5" style="353" customWidth="1"/>
    <col min="1545" max="1545" width="13.6640625" style="353" customWidth="1"/>
    <col min="1546" max="1546" width="11.33203125" style="353" customWidth="1"/>
    <col min="1547" max="1547" width="14.83203125" style="353" customWidth="1"/>
    <col min="1548" max="1548" width="12.83203125" style="353" customWidth="1"/>
    <col min="1549" max="1549" width="15.1640625" style="353" customWidth="1"/>
    <col min="1550" max="1551" width="9.33203125" style="353"/>
    <col min="1552" max="1552" width="9" style="353" customWidth="1"/>
    <col min="1553" max="1792" width="9.33203125" style="353"/>
    <col min="1793" max="1793" width="2.83203125" style="353" customWidth="1"/>
    <col min="1794" max="1794" width="52.5" style="353" customWidth="1"/>
    <col min="1795" max="1795" width="6.1640625" style="353" customWidth="1"/>
    <col min="1796" max="1796" width="5.5" style="353" customWidth="1"/>
    <col min="1797" max="1797" width="12.5" style="353" customWidth="1"/>
    <col min="1798" max="1798" width="13.33203125" style="353" customWidth="1"/>
    <col min="1799" max="1800" width="12.5" style="353" customWidth="1"/>
    <col min="1801" max="1801" width="13.6640625" style="353" customWidth="1"/>
    <col min="1802" max="1802" width="11.33203125" style="353" customWidth="1"/>
    <col min="1803" max="1803" width="14.83203125" style="353" customWidth="1"/>
    <col min="1804" max="1804" width="12.83203125" style="353" customWidth="1"/>
    <col min="1805" max="1805" width="15.1640625" style="353" customWidth="1"/>
    <col min="1806" max="1807" width="9.33203125" style="353"/>
    <col min="1808" max="1808" width="9" style="353" customWidth="1"/>
    <col min="1809" max="2048" width="9.33203125" style="353"/>
    <col min="2049" max="2049" width="2.83203125" style="353" customWidth="1"/>
    <col min="2050" max="2050" width="52.5" style="353" customWidth="1"/>
    <col min="2051" max="2051" width="6.1640625" style="353" customWidth="1"/>
    <col min="2052" max="2052" width="5.5" style="353" customWidth="1"/>
    <col min="2053" max="2053" width="12.5" style="353" customWidth="1"/>
    <col min="2054" max="2054" width="13.33203125" style="353" customWidth="1"/>
    <col min="2055" max="2056" width="12.5" style="353" customWidth="1"/>
    <col min="2057" max="2057" width="13.6640625" style="353" customWidth="1"/>
    <col min="2058" max="2058" width="11.33203125" style="353" customWidth="1"/>
    <col min="2059" max="2059" width="14.83203125" style="353" customWidth="1"/>
    <col min="2060" max="2060" width="12.83203125" style="353" customWidth="1"/>
    <col min="2061" max="2061" width="15.1640625" style="353" customWidth="1"/>
    <col min="2062" max="2063" width="9.33203125" style="353"/>
    <col min="2064" max="2064" width="9" style="353" customWidth="1"/>
    <col min="2065" max="2304" width="9.33203125" style="353"/>
    <col min="2305" max="2305" width="2.83203125" style="353" customWidth="1"/>
    <col min="2306" max="2306" width="52.5" style="353" customWidth="1"/>
    <col min="2307" max="2307" width="6.1640625" style="353" customWidth="1"/>
    <col min="2308" max="2308" width="5.5" style="353" customWidth="1"/>
    <col min="2309" max="2309" width="12.5" style="353" customWidth="1"/>
    <col min="2310" max="2310" width="13.33203125" style="353" customWidth="1"/>
    <col min="2311" max="2312" width="12.5" style="353" customWidth="1"/>
    <col min="2313" max="2313" width="13.6640625" style="353" customWidth="1"/>
    <col min="2314" max="2314" width="11.33203125" style="353" customWidth="1"/>
    <col min="2315" max="2315" width="14.83203125" style="353" customWidth="1"/>
    <col min="2316" max="2316" width="12.83203125" style="353" customWidth="1"/>
    <col min="2317" max="2317" width="15.1640625" style="353" customWidth="1"/>
    <col min="2318" max="2319" width="9.33203125" style="353"/>
    <col min="2320" max="2320" width="9" style="353" customWidth="1"/>
    <col min="2321" max="2560" width="9.33203125" style="353"/>
    <col min="2561" max="2561" width="2.83203125" style="353" customWidth="1"/>
    <col min="2562" max="2562" width="52.5" style="353" customWidth="1"/>
    <col min="2563" max="2563" width="6.1640625" style="353" customWidth="1"/>
    <col min="2564" max="2564" width="5.5" style="353" customWidth="1"/>
    <col min="2565" max="2565" width="12.5" style="353" customWidth="1"/>
    <col min="2566" max="2566" width="13.33203125" style="353" customWidth="1"/>
    <col min="2567" max="2568" width="12.5" style="353" customWidth="1"/>
    <col min="2569" max="2569" width="13.6640625" style="353" customWidth="1"/>
    <col min="2570" max="2570" width="11.33203125" style="353" customWidth="1"/>
    <col min="2571" max="2571" width="14.83203125" style="353" customWidth="1"/>
    <col min="2572" max="2572" width="12.83203125" style="353" customWidth="1"/>
    <col min="2573" max="2573" width="15.1640625" style="353" customWidth="1"/>
    <col min="2574" max="2575" width="9.33203125" style="353"/>
    <col min="2576" max="2576" width="9" style="353" customWidth="1"/>
    <col min="2577" max="2816" width="9.33203125" style="353"/>
    <col min="2817" max="2817" width="2.83203125" style="353" customWidth="1"/>
    <col min="2818" max="2818" width="52.5" style="353" customWidth="1"/>
    <col min="2819" max="2819" width="6.1640625" style="353" customWidth="1"/>
    <col min="2820" max="2820" width="5.5" style="353" customWidth="1"/>
    <col min="2821" max="2821" width="12.5" style="353" customWidth="1"/>
    <col min="2822" max="2822" width="13.33203125" style="353" customWidth="1"/>
    <col min="2823" max="2824" width="12.5" style="353" customWidth="1"/>
    <col min="2825" max="2825" width="13.6640625" style="353" customWidth="1"/>
    <col min="2826" max="2826" width="11.33203125" style="353" customWidth="1"/>
    <col min="2827" max="2827" width="14.83203125" style="353" customWidth="1"/>
    <col min="2828" max="2828" width="12.83203125" style="353" customWidth="1"/>
    <col min="2829" max="2829" width="15.1640625" style="353" customWidth="1"/>
    <col min="2830" max="2831" width="9.33203125" style="353"/>
    <col min="2832" max="2832" width="9" style="353" customWidth="1"/>
    <col min="2833" max="3072" width="9.33203125" style="353"/>
    <col min="3073" max="3073" width="2.83203125" style="353" customWidth="1"/>
    <col min="3074" max="3074" width="52.5" style="353" customWidth="1"/>
    <col min="3075" max="3075" width="6.1640625" style="353" customWidth="1"/>
    <col min="3076" max="3076" width="5.5" style="353" customWidth="1"/>
    <col min="3077" max="3077" width="12.5" style="353" customWidth="1"/>
    <col min="3078" max="3078" width="13.33203125" style="353" customWidth="1"/>
    <col min="3079" max="3080" width="12.5" style="353" customWidth="1"/>
    <col min="3081" max="3081" width="13.6640625" style="353" customWidth="1"/>
    <col min="3082" max="3082" width="11.33203125" style="353" customWidth="1"/>
    <col min="3083" max="3083" width="14.83203125" style="353" customWidth="1"/>
    <col min="3084" max="3084" width="12.83203125" style="353" customWidth="1"/>
    <col min="3085" max="3085" width="15.1640625" style="353" customWidth="1"/>
    <col min="3086" max="3087" width="9.33203125" style="353"/>
    <col min="3088" max="3088" width="9" style="353" customWidth="1"/>
    <col min="3089" max="3328" width="9.33203125" style="353"/>
    <col min="3329" max="3329" width="2.83203125" style="353" customWidth="1"/>
    <col min="3330" max="3330" width="52.5" style="353" customWidth="1"/>
    <col min="3331" max="3331" width="6.1640625" style="353" customWidth="1"/>
    <col min="3332" max="3332" width="5.5" style="353" customWidth="1"/>
    <col min="3333" max="3333" width="12.5" style="353" customWidth="1"/>
    <col min="3334" max="3334" width="13.33203125" style="353" customWidth="1"/>
    <col min="3335" max="3336" width="12.5" style="353" customWidth="1"/>
    <col min="3337" max="3337" width="13.6640625" style="353" customWidth="1"/>
    <col min="3338" max="3338" width="11.33203125" style="353" customWidth="1"/>
    <col min="3339" max="3339" width="14.83203125" style="353" customWidth="1"/>
    <col min="3340" max="3340" width="12.83203125" style="353" customWidth="1"/>
    <col min="3341" max="3341" width="15.1640625" style="353" customWidth="1"/>
    <col min="3342" max="3343" width="9.33203125" style="353"/>
    <col min="3344" max="3344" width="9" style="353" customWidth="1"/>
    <col min="3345" max="3584" width="9.33203125" style="353"/>
    <col min="3585" max="3585" width="2.83203125" style="353" customWidth="1"/>
    <col min="3586" max="3586" width="52.5" style="353" customWidth="1"/>
    <col min="3587" max="3587" width="6.1640625" style="353" customWidth="1"/>
    <col min="3588" max="3588" width="5.5" style="353" customWidth="1"/>
    <col min="3589" max="3589" width="12.5" style="353" customWidth="1"/>
    <col min="3590" max="3590" width="13.33203125" style="353" customWidth="1"/>
    <col min="3591" max="3592" width="12.5" style="353" customWidth="1"/>
    <col min="3593" max="3593" width="13.6640625" style="353" customWidth="1"/>
    <col min="3594" max="3594" width="11.33203125" style="353" customWidth="1"/>
    <col min="3595" max="3595" width="14.83203125" style="353" customWidth="1"/>
    <col min="3596" max="3596" width="12.83203125" style="353" customWidth="1"/>
    <col min="3597" max="3597" width="15.1640625" style="353" customWidth="1"/>
    <col min="3598" max="3599" width="9.33203125" style="353"/>
    <col min="3600" max="3600" width="9" style="353" customWidth="1"/>
    <col min="3601" max="3840" width="9.33203125" style="353"/>
    <col min="3841" max="3841" width="2.83203125" style="353" customWidth="1"/>
    <col min="3842" max="3842" width="52.5" style="353" customWidth="1"/>
    <col min="3843" max="3843" width="6.1640625" style="353" customWidth="1"/>
    <col min="3844" max="3844" width="5.5" style="353" customWidth="1"/>
    <col min="3845" max="3845" width="12.5" style="353" customWidth="1"/>
    <col min="3846" max="3846" width="13.33203125" style="353" customWidth="1"/>
    <col min="3847" max="3848" width="12.5" style="353" customWidth="1"/>
    <col min="3849" max="3849" width="13.6640625" style="353" customWidth="1"/>
    <col min="3850" max="3850" width="11.33203125" style="353" customWidth="1"/>
    <col min="3851" max="3851" width="14.83203125" style="353" customWidth="1"/>
    <col min="3852" max="3852" width="12.83203125" style="353" customWidth="1"/>
    <col min="3853" max="3853" width="15.1640625" style="353" customWidth="1"/>
    <col min="3854" max="3855" width="9.33203125" style="353"/>
    <col min="3856" max="3856" width="9" style="353" customWidth="1"/>
    <col min="3857" max="4096" width="9.33203125" style="353"/>
    <col min="4097" max="4097" width="2.83203125" style="353" customWidth="1"/>
    <col min="4098" max="4098" width="52.5" style="353" customWidth="1"/>
    <col min="4099" max="4099" width="6.1640625" style="353" customWidth="1"/>
    <col min="4100" max="4100" width="5.5" style="353" customWidth="1"/>
    <col min="4101" max="4101" width="12.5" style="353" customWidth="1"/>
    <col min="4102" max="4102" width="13.33203125" style="353" customWidth="1"/>
    <col min="4103" max="4104" width="12.5" style="353" customWidth="1"/>
    <col min="4105" max="4105" width="13.6640625" style="353" customWidth="1"/>
    <col min="4106" max="4106" width="11.33203125" style="353" customWidth="1"/>
    <col min="4107" max="4107" width="14.83203125" style="353" customWidth="1"/>
    <col min="4108" max="4108" width="12.83203125" style="353" customWidth="1"/>
    <col min="4109" max="4109" width="15.1640625" style="353" customWidth="1"/>
    <col min="4110" max="4111" width="9.33203125" style="353"/>
    <col min="4112" max="4112" width="9" style="353" customWidth="1"/>
    <col min="4113" max="4352" width="9.33203125" style="353"/>
    <col min="4353" max="4353" width="2.83203125" style="353" customWidth="1"/>
    <col min="4354" max="4354" width="52.5" style="353" customWidth="1"/>
    <col min="4355" max="4355" width="6.1640625" style="353" customWidth="1"/>
    <col min="4356" max="4356" width="5.5" style="353" customWidth="1"/>
    <col min="4357" max="4357" width="12.5" style="353" customWidth="1"/>
    <col min="4358" max="4358" width="13.33203125" style="353" customWidth="1"/>
    <col min="4359" max="4360" width="12.5" style="353" customWidth="1"/>
    <col min="4361" max="4361" width="13.6640625" style="353" customWidth="1"/>
    <col min="4362" max="4362" width="11.33203125" style="353" customWidth="1"/>
    <col min="4363" max="4363" width="14.83203125" style="353" customWidth="1"/>
    <col min="4364" max="4364" width="12.83203125" style="353" customWidth="1"/>
    <col min="4365" max="4365" width="15.1640625" style="353" customWidth="1"/>
    <col min="4366" max="4367" width="9.33203125" style="353"/>
    <col min="4368" max="4368" width="9" style="353" customWidth="1"/>
    <col min="4369" max="4608" width="9.33203125" style="353"/>
    <col min="4609" max="4609" width="2.83203125" style="353" customWidth="1"/>
    <col min="4610" max="4610" width="52.5" style="353" customWidth="1"/>
    <col min="4611" max="4611" width="6.1640625" style="353" customWidth="1"/>
    <col min="4612" max="4612" width="5.5" style="353" customWidth="1"/>
    <col min="4613" max="4613" width="12.5" style="353" customWidth="1"/>
    <col min="4614" max="4614" width="13.33203125" style="353" customWidth="1"/>
    <col min="4615" max="4616" width="12.5" style="353" customWidth="1"/>
    <col min="4617" max="4617" width="13.6640625" style="353" customWidth="1"/>
    <col min="4618" max="4618" width="11.33203125" style="353" customWidth="1"/>
    <col min="4619" max="4619" width="14.83203125" style="353" customWidth="1"/>
    <col min="4620" max="4620" width="12.83203125" style="353" customWidth="1"/>
    <col min="4621" max="4621" width="15.1640625" style="353" customWidth="1"/>
    <col min="4622" max="4623" width="9.33203125" style="353"/>
    <col min="4624" max="4624" width="9" style="353" customWidth="1"/>
    <col min="4625" max="4864" width="9.33203125" style="353"/>
    <col min="4865" max="4865" width="2.83203125" style="353" customWidth="1"/>
    <col min="4866" max="4866" width="52.5" style="353" customWidth="1"/>
    <col min="4867" max="4867" width="6.1640625" style="353" customWidth="1"/>
    <col min="4868" max="4868" width="5.5" style="353" customWidth="1"/>
    <col min="4869" max="4869" width="12.5" style="353" customWidth="1"/>
    <col min="4870" max="4870" width="13.33203125" style="353" customWidth="1"/>
    <col min="4871" max="4872" width="12.5" style="353" customWidth="1"/>
    <col min="4873" max="4873" width="13.6640625" style="353" customWidth="1"/>
    <col min="4874" max="4874" width="11.33203125" style="353" customWidth="1"/>
    <col min="4875" max="4875" width="14.83203125" style="353" customWidth="1"/>
    <col min="4876" max="4876" width="12.83203125" style="353" customWidth="1"/>
    <col min="4877" max="4877" width="15.1640625" style="353" customWidth="1"/>
    <col min="4878" max="4879" width="9.33203125" style="353"/>
    <col min="4880" max="4880" width="9" style="353" customWidth="1"/>
    <col min="4881" max="5120" width="9.33203125" style="353"/>
    <col min="5121" max="5121" width="2.83203125" style="353" customWidth="1"/>
    <col min="5122" max="5122" width="52.5" style="353" customWidth="1"/>
    <col min="5123" max="5123" width="6.1640625" style="353" customWidth="1"/>
    <col min="5124" max="5124" width="5.5" style="353" customWidth="1"/>
    <col min="5125" max="5125" width="12.5" style="353" customWidth="1"/>
    <col min="5126" max="5126" width="13.33203125" style="353" customWidth="1"/>
    <col min="5127" max="5128" width="12.5" style="353" customWidth="1"/>
    <col min="5129" max="5129" width="13.6640625" style="353" customWidth="1"/>
    <col min="5130" max="5130" width="11.33203125" style="353" customWidth="1"/>
    <col min="5131" max="5131" width="14.83203125" style="353" customWidth="1"/>
    <col min="5132" max="5132" width="12.83203125" style="353" customWidth="1"/>
    <col min="5133" max="5133" width="15.1640625" style="353" customWidth="1"/>
    <col min="5134" max="5135" width="9.33203125" style="353"/>
    <col min="5136" max="5136" width="9" style="353" customWidth="1"/>
    <col min="5137" max="5376" width="9.33203125" style="353"/>
    <col min="5377" max="5377" width="2.83203125" style="353" customWidth="1"/>
    <col min="5378" max="5378" width="52.5" style="353" customWidth="1"/>
    <col min="5379" max="5379" width="6.1640625" style="353" customWidth="1"/>
    <col min="5380" max="5380" width="5.5" style="353" customWidth="1"/>
    <col min="5381" max="5381" width="12.5" style="353" customWidth="1"/>
    <col min="5382" max="5382" width="13.33203125" style="353" customWidth="1"/>
    <col min="5383" max="5384" width="12.5" style="353" customWidth="1"/>
    <col min="5385" max="5385" width="13.6640625" style="353" customWidth="1"/>
    <col min="5386" max="5386" width="11.33203125" style="353" customWidth="1"/>
    <col min="5387" max="5387" width="14.83203125" style="353" customWidth="1"/>
    <col min="5388" max="5388" width="12.83203125" style="353" customWidth="1"/>
    <col min="5389" max="5389" width="15.1640625" style="353" customWidth="1"/>
    <col min="5390" max="5391" width="9.33203125" style="353"/>
    <col min="5392" max="5392" width="9" style="353" customWidth="1"/>
    <col min="5393" max="5632" width="9.33203125" style="353"/>
    <col min="5633" max="5633" width="2.83203125" style="353" customWidth="1"/>
    <col min="5634" max="5634" width="52.5" style="353" customWidth="1"/>
    <col min="5635" max="5635" width="6.1640625" style="353" customWidth="1"/>
    <col min="5636" max="5636" width="5.5" style="353" customWidth="1"/>
    <col min="5637" max="5637" width="12.5" style="353" customWidth="1"/>
    <col min="5638" max="5638" width="13.33203125" style="353" customWidth="1"/>
    <col min="5639" max="5640" width="12.5" style="353" customWidth="1"/>
    <col min="5641" max="5641" width="13.6640625" style="353" customWidth="1"/>
    <col min="5642" max="5642" width="11.33203125" style="353" customWidth="1"/>
    <col min="5643" max="5643" width="14.83203125" style="353" customWidth="1"/>
    <col min="5644" max="5644" width="12.83203125" style="353" customWidth="1"/>
    <col min="5645" max="5645" width="15.1640625" style="353" customWidth="1"/>
    <col min="5646" max="5647" width="9.33203125" style="353"/>
    <col min="5648" max="5648" width="9" style="353" customWidth="1"/>
    <col min="5649" max="5888" width="9.33203125" style="353"/>
    <col min="5889" max="5889" width="2.83203125" style="353" customWidth="1"/>
    <col min="5890" max="5890" width="52.5" style="353" customWidth="1"/>
    <col min="5891" max="5891" width="6.1640625" style="353" customWidth="1"/>
    <col min="5892" max="5892" width="5.5" style="353" customWidth="1"/>
    <col min="5893" max="5893" width="12.5" style="353" customWidth="1"/>
    <col min="5894" max="5894" width="13.33203125" style="353" customWidth="1"/>
    <col min="5895" max="5896" width="12.5" style="353" customWidth="1"/>
    <col min="5897" max="5897" width="13.6640625" style="353" customWidth="1"/>
    <col min="5898" max="5898" width="11.33203125" style="353" customWidth="1"/>
    <col min="5899" max="5899" width="14.83203125" style="353" customWidth="1"/>
    <col min="5900" max="5900" width="12.83203125" style="353" customWidth="1"/>
    <col min="5901" max="5901" width="15.1640625" style="353" customWidth="1"/>
    <col min="5902" max="5903" width="9.33203125" style="353"/>
    <col min="5904" max="5904" width="9" style="353" customWidth="1"/>
    <col min="5905" max="6144" width="9.33203125" style="353"/>
    <col min="6145" max="6145" width="2.83203125" style="353" customWidth="1"/>
    <col min="6146" max="6146" width="52.5" style="353" customWidth="1"/>
    <col min="6147" max="6147" width="6.1640625" style="353" customWidth="1"/>
    <col min="6148" max="6148" width="5.5" style="353" customWidth="1"/>
    <col min="6149" max="6149" width="12.5" style="353" customWidth="1"/>
    <col min="6150" max="6150" width="13.33203125" style="353" customWidth="1"/>
    <col min="6151" max="6152" width="12.5" style="353" customWidth="1"/>
    <col min="6153" max="6153" width="13.6640625" style="353" customWidth="1"/>
    <col min="6154" max="6154" width="11.33203125" style="353" customWidth="1"/>
    <col min="6155" max="6155" width="14.83203125" style="353" customWidth="1"/>
    <col min="6156" max="6156" width="12.83203125" style="353" customWidth="1"/>
    <col min="6157" max="6157" width="15.1640625" style="353" customWidth="1"/>
    <col min="6158" max="6159" width="9.33203125" style="353"/>
    <col min="6160" max="6160" width="9" style="353" customWidth="1"/>
    <col min="6161" max="6400" width="9.33203125" style="353"/>
    <col min="6401" max="6401" width="2.83203125" style="353" customWidth="1"/>
    <col min="6402" max="6402" width="52.5" style="353" customWidth="1"/>
    <col min="6403" max="6403" width="6.1640625" style="353" customWidth="1"/>
    <col min="6404" max="6404" width="5.5" style="353" customWidth="1"/>
    <col min="6405" max="6405" width="12.5" style="353" customWidth="1"/>
    <col min="6406" max="6406" width="13.33203125" style="353" customWidth="1"/>
    <col min="6407" max="6408" width="12.5" style="353" customWidth="1"/>
    <col min="6409" max="6409" width="13.6640625" style="353" customWidth="1"/>
    <col min="6410" max="6410" width="11.33203125" style="353" customWidth="1"/>
    <col min="6411" max="6411" width="14.83203125" style="353" customWidth="1"/>
    <col min="6412" max="6412" width="12.83203125" style="353" customWidth="1"/>
    <col min="6413" max="6413" width="15.1640625" style="353" customWidth="1"/>
    <col min="6414" max="6415" width="9.33203125" style="353"/>
    <col min="6416" max="6416" width="9" style="353" customWidth="1"/>
    <col min="6417" max="6656" width="9.33203125" style="353"/>
    <col min="6657" max="6657" width="2.83203125" style="353" customWidth="1"/>
    <col min="6658" max="6658" width="52.5" style="353" customWidth="1"/>
    <col min="6659" max="6659" width="6.1640625" style="353" customWidth="1"/>
    <col min="6660" max="6660" width="5.5" style="353" customWidth="1"/>
    <col min="6661" max="6661" width="12.5" style="353" customWidth="1"/>
    <col min="6662" max="6662" width="13.33203125" style="353" customWidth="1"/>
    <col min="6663" max="6664" width="12.5" style="353" customWidth="1"/>
    <col min="6665" max="6665" width="13.6640625" style="353" customWidth="1"/>
    <col min="6666" max="6666" width="11.33203125" style="353" customWidth="1"/>
    <col min="6667" max="6667" width="14.83203125" style="353" customWidth="1"/>
    <col min="6668" max="6668" width="12.83203125" style="353" customWidth="1"/>
    <col min="6669" max="6669" width="15.1640625" style="353" customWidth="1"/>
    <col min="6670" max="6671" width="9.33203125" style="353"/>
    <col min="6672" max="6672" width="9" style="353" customWidth="1"/>
    <col min="6673" max="6912" width="9.33203125" style="353"/>
    <col min="6913" max="6913" width="2.83203125" style="353" customWidth="1"/>
    <col min="6914" max="6914" width="52.5" style="353" customWidth="1"/>
    <col min="6915" max="6915" width="6.1640625" style="353" customWidth="1"/>
    <col min="6916" max="6916" width="5.5" style="353" customWidth="1"/>
    <col min="6917" max="6917" width="12.5" style="353" customWidth="1"/>
    <col min="6918" max="6918" width="13.33203125" style="353" customWidth="1"/>
    <col min="6919" max="6920" width="12.5" style="353" customWidth="1"/>
    <col min="6921" max="6921" width="13.6640625" style="353" customWidth="1"/>
    <col min="6922" max="6922" width="11.33203125" style="353" customWidth="1"/>
    <col min="6923" max="6923" width="14.83203125" style="353" customWidth="1"/>
    <col min="6924" max="6924" width="12.83203125" style="353" customWidth="1"/>
    <col min="6925" max="6925" width="15.1640625" style="353" customWidth="1"/>
    <col min="6926" max="6927" width="9.33203125" style="353"/>
    <col min="6928" max="6928" width="9" style="353" customWidth="1"/>
    <col min="6929" max="7168" width="9.33203125" style="353"/>
    <col min="7169" max="7169" width="2.83203125" style="353" customWidth="1"/>
    <col min="7170" max="7170" width="52.5" style="353" customWidth="1"/>
    <col min="7171" max="7171" width="6.1640625" style="353" customWidth="1"/>
    <col min="7172" max="7172" width="5.5" style="353" customWidth="1"/>
    <col min="7173" max="7173" width="12.5" style="353" customWidth="1"/>
    <col min="7174" max="7174" width="13.33203125" style="353" customWidth="1"/>
    <col min="7175" max="7176" width="12.5" style="353" customWidth="1"/>
    <col min="7177" max="7177" width="13.6640625" style="353" customWidth="1"/>
    <col min="7178" max="7178" width="11.33203125" style="353" customWidth="1"/>
    <col min="7179" max="7179" width="14.83203125" style="353" customWidth="1"/>
    <col min="7180" max="7180" width="12.83203125" style="353" customWidth="1"/>
    <col min="7181" max="7181" width="15.1640625" style="353" customWidth="1"/>
    <col min="7182" max="7183" width="9.33203125" style="353"/>
    <col min="7184" max="7184" width="9" style="353" customWidth="1"/>
    <col min="7185" max="7424" width="9.33203125" style="353"/>
    <col min="7425" max="7425" width="2.83203125" style="353" customWidth="1"/>
    <col min="7426" max="7426" width="52.5" style="353" customWidth="1"/>
    <col min="7427" max="7427" width="6.1640625" style="353" customWidth="1"/>
    <col min="7428" max="7428" width="5.5" style="353" customWidth="1"/>
    <col min="7429" max="7429" width="12.5" style="353" customWidth="1"/>
    <col min="7430" max="7430" width="13.33203125" style="353" customWidth="1"/>
    <col min="7431" max="7432" width="12.5" style="353" customWidth="1"/>
    <col min="7433" max="7433" width="13.6640625" style="353" customWidth="1"/>
    <col min="7434" max="7434" width="11.33203125" style="353" customWidth="1"/>
    <col min="7435" max="7435" width="14.83203125" style="353" customWidth="1"/>
    <col min="7436" max="7436" width="12.83203125" style="353" customWidth="1"/>
    <col min="7437" max="7437" width="15.1640625" style="353" customWidth="1"/>
    <col min="7438" max="7439" width="9.33203125" style="353"/>
    <col min="7440" max="7440" width="9" style="353" customWidth="1"/>
    <col min="7441" max="7680" width="9.33203125" style="353"/>
    <col min="7681" max="7681" width="2.83203125" style="353" customWidth="1"/>
    <col min="7682" max="7682" width="52.5" style="353" customWidth="1"/>
    <col min="7683" max="7683" width="6.1640625" style="353" customWidth="1"/>
    <col min="7684" max="7684" width="5.5" style="353" customWidth="1"/>
    <col min="7685" max="7685" width="12.5" style="353" customWidth="1"/>
    <col min="7686" max="7686" width="13.33203125" style="353" customWidth="1"/>
    <col min="7687" max="7688" width="12.5" style="353" customWidth="1"/>
    <col min="7689" max="7689" width="13.6640625" style="353" customWidth="1"/>
    <col min="7690" max="7690" width="11.33203125" style="353" customWidth="1"/>
    <col min="7691" max="7691" width="14.83203125" style="353" customWidth="1"/>
    <col min="7692" max="7692" width="12.83203125" style="353" customWidth="1"/>
    <col min="7693" max="7693" width="15.1640625" style="353" customWidth="1"/>
    <col min="7694" max="7695" width="9.33203125" style="353"/>
    <col min="7696" max="7696" width="9" style="353" customWidth="1"/>
    <col min="7697" max="7936" width="9.33203125" style="353"/>
    <col min="7937" max="7937" width="2.83203125" style="353" customWidth="1"/>
    <col min="7938" max="7938" width="52.5" style="353" customWidth="1"/>
    <col min="7939" max="7939" width="6.1640625" style="353" customWidth="1"/>
    <col min="7940" max="7940" width="5.5" style="353" customWidth="1"/>
    <col min="7941" max="7941" width="12.5" style="353" customWidth="1"/>
    <col min="7942" max="7942" width="13.33203125" style="353" customWidth="1"/>
    <col min="7943" max="7944" width="12.5" style="353" customWidth="1"/>
    <col min="7945" max="7945" width="13.6640625" style="353" customWidth="1"/>
    <col min="7946" max="7946" width="11.33203125" style="353" customWidth="1"/>
    <col min="7947" max="7947" width="14.83203125" style="353" customWidth="1"/>
    <col min="7948" max="7948" width="12.83203125" style="353" customWidth="1"/>
    <col min="7949" max="7949" width="15.1640625" style="353" customWidth="1"/>
    <col min="7950" max="7951" width="9.33203125" style="353"/>
    <col min="7952" max="7952" width="9" style="353" customWidth="1"/>
    <col min="7953" max="8192" width="9.33203125" style="353"/>
    <col min="8193" max="8193" width="2.83203125" style="353" customWidth="1"/>
    <col min="8194" max="8194" width="52.5" style="353" customWidth="1"/>
    <col min="8195" max="8195" width="6.1640625" style="353" customWidth="1"/>
    <col min="8196" max="8196" width="5.5" style="353" customWidth="1"/>
    <col min="8197" max="8197" width="12.5" style="353" customWidth="1"/>
    <col min="8198" max="8198" width="13.33203125" style="353" customWidth="1"/>
    <col min="8199" max="8200" width="12.5" style="353" customWidth="1"/>
    <col min="8201" max="8201" width="13.6640625" style="353" customWidth="1"/>
    <col min="8202" max="8202" width="11.33203125" style="353" customWidth="1"/>
    <col min="8203" max="8203" width="14.83203125" style="353" customWidth="1"/>
    <col min="8204" max="8204" width="12.83203125" style="353" customWidth="1"/>
    <col min="8205" max="8205" width="15.1640625" style="353" customWidth="1"/>
    <col min="8206" max="8207" width="9.33203125" style="353"/>
    <col min="8208" max="8208" width="9" style="353" customWidth="1"/>
    <col min="8209" max="8448" width="9.33203125" style="353"/>
    <col min="8449" max="8449" width="2.83203125" style="353" customWidth="1"/>
    <col min="8450" max="8450" width="52.5" style="353" customWidth="1"/>
    <col min="8451" max="8451" width="6.1640625" style="353" customWidth="1"/>
    <col min="8452" max="8452" width="5.5" style="353" customWidth="1"/>
    <col min="8453" max="8453" width="12.5" style="353" customWidth="1"/>
    <col min="8454" max="8454" width="13.33203125" style="353" customWidth="1"/>
    <col min="8455" max="8456" width="12.5" style="353" customWidth="1"/>
    <col min="8457" max="8457" width="13.6640625" style="353" customWidth="1"/>
    <col min="8458" max="8458" width="11.33203125" style="353" customWidth="1"/>
    <col min="8459" max="8459" width="14.83203125" style="353" customWidth="1"/>
    <col min="8460" max="8460" width="12.83203125" style="353" customWidth="1"/>
    <col min="8461" max="8461" width="15.1640625" style="353" customWidth="1"/>
    <col min="8462" max="8463" width="9.33203125" style="353"/>
    <col min="8464" max="8464" width="9" style="353" customWidth="1"/>
    <col min="8465" max="8704" width="9.33203125" style="353"/>
    <col min="8705" max="8705" width="2.83203125" style="353" customWidth="1"/>
    <col min="8706" max="8706" width="52.5" style="353" customWidth="1"/>
    <col min="8707" max="8707" width="6.1640625" style="353" customWidth="1"/>
    <col min="8708" max="8708" width="5.5" style="353" customWidth="1"/>
    <col min="8709" max="8709" width="12.5" style="353" customWidth="1"/>
    <col min="8710" max="8710" width="13.33203125" style="353" customWidth="1"/>
    <col min="8711" max="8712" width="12.5" style="353" customWidth="1"/>
    <col min="8713" max="8713" width="13.6640625" style="353" customWidth="1"/>
    <col min="8714" max="8714" width="11.33203125" style="353" customWidth="1"/>
    <col min="8715" max="8715" width="14.83203125" style="353" customWidth="1"/>
    <col min="8716" max="8716" width="12.83203125" style="353" customWidth="1"/>
    <col min="8717" max="8717" width="15.1640625" style="353" customWidth="1"/>
    <col min="8718" max="8719" width="9.33203125" style="353"/>
    <col min="8720" max="8720" width="9" style="353" customWidth="1"/>
    <col min="8721" max="8960" width="9.33203125" style="353"/>
    <col min="8961" max="8961" width="2.83203125" style="353" customWidth="1"/>
    <col min="8962" max="8962" width="52.5" style="353" customWidth="1"/>
    <col min="8963" max="8963" width="6.1640625" style="353" customWidth="1"/>
    <col min="8964" max="8964" width="5.5" style="353" customWidth="1"/>
    <col min="8965" max="8965" width="12.5" style="353" customWidth="1"/>
    <col min="8966" max="8966" width="13.33203125" style="353" customWidth="1"/>
    <col min="8967" max="8968" width="12.5" style="353" customWidth="1"/>
    <col min="8969" max="8969" width="13.6640625" style="353" customWidth="1"/>
    <col min="8970" max="8970" width="11.33203125" style="353" customWidth="1"/>
    <col min="8971" max="8971" width="14.83203125" style="353" customWidth="1"/>
    <col min="8972" max="8972" width="12.83203125" style="353" customWidth="1"/>
    <col min="8973" max="8973" width="15.1640625" style="353" customWidth="1"/>
    <col min="8974" max="8975" width="9.33203125" style="353"/>
    <col min="8976" max="8976" width="9" style="353" customWidth="1"/>
    <col min="8977" max="9216" width="9.33203125" style="353"/>
    <col min="9217" max="9217" width="2.83203125" style="353" customWidth="1"/>
    <col min="9218" max="9218" width="52.5" style="353" customWidth="1"/>
    <col min="9219" max="9219" width="6.1640625" style="353" customWidth="1"/>
    <col min="9220" max="9220" width="5.5" style="353" customWidth="1"/>
    <col min="9221" max="9221" width="12.5" style="353" customWidth="1"/>
    <col min="9222" max="9222" width="13.33203125" style="353" customWidth="1"/>
    <col min="9223" max="9224" width="12.5" style="353" customWidth="1"/>
    <col min="9225" max="9225" width="13.6640625" style="353" customWidth="1"/>
    <col min="9226" max="9226" width="11.33203125" style="353" customWidth="1"/>
    <col min="9227" max="9227" width="14.83203125" style="353" customWidth="1"/>
    <col min="9228" max="9228" width="12.83203125" style="353" customWidth="1"/>
    <col min="9229" max="9229" width="15.1640625" style="353" customWidth="1"/>
    <col min="9230" max="9231" width="9.33203125" style="353"/>
    <col min="9232" max="9232" width="9" style="353" customWidth="1"/>
    <col min="9233" max="9472" width="9.33203125" style="353"/>
    <col min="9473" max="9473" width="2.83203125" style="353" customWidth="1"/>
    <col min="9474" max="9474" width="52.5" style="353" customWidth="1"/>
    <col min="9475" max="9475" width="6.1640625" style="353" customWidth="1"/>
    <col min="9476" max="9476" width="5.5" style="353" customWidth="1"/>
    <col min="9477" max="9477" width="12.5" style="353" customWidth="1"/>
    <col min="9478" max="9478" width="13.33203125" style="353" customWidth="1"/>
    <col min="9479" max="9480" width="12.5" style="353" customWidth="1"/>
    <col min="9481" max="9481" width="13.6640625" style="353" customWidth="1"/>
    <col min="9482" max="9482" width="11.33203125" style="353" customWidth="1"/>
    <col min="9483" max="9483" width="14.83203125" style="353" customWidth="1"/>
    <col min="9484" max="9484" width="12.83203125" style="353" customWidth="1"/>
    <col min="9485" max="9485" width="15.1640625" style="353" customWidth="1"/>
    <col min="9486" max="9487" width="9.33203125" style="353"/>
    <col min="9488" max="9488" width="9" style="353" customWidth="1"/>
    <col min="9489" max="9728" width="9.33203125" style="353"/>
    <col min="9729" max="9729" width="2.83203125" style="353" customWidth="1"/>
    <col min="9730" max="9730" width="52.5" style="353" customWidth="1"/>
    <col min="9731" max="9731" width="6.1640625" style="353" customWidth="1"/>
    <col min="9732" max="9732" width="5.5" style="353" customWidth="1"/>
    <col min="9733" max="9733" width="12.5" style="353" customWidth="1"/>
    <col min="9734" max="9734" width="13.33203125" style="353" customWidth="1"/>
    <col min="9735" max="9736" width="12.5" style="353" customWidth="1"/>
    <col min="9737" max="9737" width="13.6640625" style="353" customWidth="1"/>
    <col min="9738" max="9738" width="11.33203125" style="353" customWidth="1"/>
    <col min="9739" max="9739" width="14.83203125" style="353" customWidth="1"/>
    <col min="9740" max="9740" width="12.83203125" style="353" customWidth="1"/>
    <col min="9741" max="9741" width="15.1640625" style="353" customWidth="1"/>
    <col min="9742" max="9743" width="9.33203125" style="353"/>
    <col min="9744" max="9744" width="9" style="353" customWidth="1"/>
    <col min="9745" max="9984" width="9.33203125" style="353"/>
    <col min="9985" max="9985" width="2.83203125" style="353" customWidth="1"/>
    <col min="9986" max="9986" width="52.5" style="353" customWidth="1"/>
    <col min="9987" max="9987" width="6.1640625" style="353" customWidth="1"/>
    <col min="9988" max="9988" width="5.5" style="353" customWidth="1"/>
    <col min="9989" max="9989" width="12.5" style="353" customWidth="1"/>
    <col min="9990" max="9990" width="13.33203125" style="353" customWidth="1"/>
    <col min="9991" max="9992" width="12.5" style="353" customWidth="1"/>
    <col min="9993" max="9993" width="13.6640625" style="353" customWidth="1"/>
    <col min="9994" max="9994" width="11.33203125" style="353" customWidth="1"/>
    <col min="9995" max="9995" width="14.83203125" style="353" customWidth="1"/>
    <col min="9996" max="9996" width="12.83203125" style="353" customWidth="1"/>
    <col min="9997" max="9997" width="15.1640625" style="353" customWidth="1"/>
    <col min="9998" max="9999" width="9.33203125" style="353"/>
    <col min="10000" max="10000" width="9" style="353" customWidth="1"/>
    <col min="10001" max="10240" width="9.33203125" style="353"/>
    <col min="10241" max="10241" width="2.83203125" style="353" customWidth="1"/>
    <col min="10242" max="10242" width="52.5" style="353" customWidth="1"/>
    <col min="10243" max="10243" width="6.1640625" style="353" customWidth="1"/>
    <col min="10244" max="10244" width="5.5" style="353" customWidth="1"/>
    <col min="10245" max="10245" width="12.5" style="353" customWidth="1"/>
    <col min="10246" max="10246" width="13.33203125" style="353" customWidth="1"/>
    <col min="10247" max="10248" width="12.5" style="353" customWidth="1"/>
    <col min="10249" max="10249" width="13.6640625" style="353" customWidth="1"/>
    <col min="10250" max="10250" width="11.33203125" style="353" customWidth="1"/>
    <col min="10251" max="10251" width="14.83203125" style="353" customWidth="1"/>
    <col min="10252" max="10252" width="12.83203125" style="353" customWidth="1"/>
    <col min="10253" max="10253" width="15.1640625" style="353" customWidth="1"/>
    <col min="10254" max="10255" width="9.33203125" style="353"/>
    <col min="10256" max="10256" width="9" style="353" customWidth="1"/>
    <col min="10257" max="10496" width="9.33203125" style="353"/>
    <col min="10497" max="10497" width="2.83203125" style="353" customWidth="1"/>
    <col min="10498" max="10498" width="52.5" style="353" customWidth="1"/>
    <col min="10499" max="10499" width="6.1640625" style="353" customWidth="1"/>
    <col min="10500" max="10500" width="5.5" style="353" customWidth="1"/>
    <col min="10501" max="10501" width="12.5" style="353" customWidth="1"/>
    <col min="10502" max="10502" width="13.33203125" style="353" customWidth="1"/>
    <col min="10503" max="10504" width="12.5" style="353" customWidth="1"/>
    <col min="10505" max="10505" width="13.6640625" style="353" customWidth="1"/>
    <col min="10506" max="10506" width="11.33203125" style="353" customWidth="1"/>
    <col min="10507" max="10507" width="14.83203125" style="353" customWidth="1"/>
    <col min="10508" max="10508" width="12.83203125" style="353" customWidth="1"/>
    <col min="10509" max="10509" width="15.1640625" style="353" customWidth="1"/>
    <col min="10510" max="10511" width="9.33203125" style="353"/>
    <col min="10512" max="10512" width="9" style="353" customWidth="1"/>
    <col min="10513" max="10752" width="9.33203125" style="353"/>
    <col min="10753" max="10753" width="2.83203125" style="353" customWidth="1"/>
    <col min="10754" max="10754" width="52.5" style="353" customWidth="1"/>
    <col min="10755" max="10755" width="6.1640625" style="353" customWidth="1"/>
    <col min="10756" max="10756" width="5.5" style="353" customWidth="1"/>
    <col min="10757" max="10757" width="12.5" style="353" customWidth="1"/>
    <col min="10758" max="10758" width="13.33203125" style="353" customWidth="1"/>
    <col min="10759" max="10760" width="12.5" style="353" customWidth="1"/>
    <col min="10761" max="10761" width="13.6640625" style="353" customWidth="1"/>
    <col min="10762" max="10762" width="11.33203125" style="353" customWidth="1"/>
    <col min="10763" max="10763" width="14.83203125" style="353" customWidth="1"/>
    <col min="10764" max="10764" width="12.83203125" style="353" customWidth="1"/>
    <col min="10765" max="10765" width="15.1640625" style="353" customWidth="1"/>
    <col min="10766" max="10767" width="9.33203125" style="353"/>
    <col min="10768" max="10768" width="9" style="353" customWidth="1"/>
    <col min="10769" max="11008" width="9.33203125" style="353"/>
    <col min="11009" max="11009" width="2.83203125" style="353" customWidth="1"/>
    <col min="11010" max="11010" width="52.5" style="353" customWidth="1"/>
    <col min="11011" max="11011" width="6.1640625" style="353" customWidth="1"/>
    <col min="11012" max="11012" width="5.5" style="353" customWidth="1"/>
    <col min="11013" max="11013" width="12.5" style="353" customWidth="1"/>
    <col min="11014" max="11014" width="13.33203125" style="353" customWidth="1"/>
    <col min="11015" max="11016" width="12.5" style="353" customWidth="1"/>
    <col min="11017" max="11017" width="13.6640625" style="353" customWidth="1"/>
    <col min="11018" max="11018" width="11.33203125" style="353" customWidth="1"/>
    <col min="11019" max="11019" width="14.83203125" style="353" customWidth="1"/>
    <col min="11020" max="11020" width="12.83203125" style="353" customWidth="1"/>
    <col min="11021" max="11021" width="15.1640625" style="353" customWidth="1"/>
    <col min="11022" max="11023" width="9.33203125" style="353"/>
    <col min="11024" max="11024" width="9" style="353" customWidth="1"/>
    <col min="11025" max="11264" width="9.33203125" style="353"/>
    <col min="11265" max="11265" width="2.83203125" style="353" customWidth="1"/>
    <col min="11266" max="11266" width="52.5" style="353" customWidth="1"/>
    <col min="11267" max="11267" width="6.1640625" style="353" customWidth="1"/>
    <col min="11268" max="11268" width="5.5" style="353" customWidth="1"/>
    <col min="11269" max="11269" width="12.5" style="353" customWidth="1"/>
    <col min="11270" max="11270" width="13.33203125" style="353" customWidth="1"/>
    <col min="11271" max="11272" width="12.5" style="353" customWidth="1"/>
    <col min="11273" max="11273" width="13.6640625" style="353" customWidth="1"/>
    <col min="11274" max="11274" width="11.33203125" style="353" customWidth="1"/>
    <col min="11275" max="11275" width="14.83203125" style="353" customWidth="1"/>
    <col min="11276" max="11276" width="12.83203125" style="353" customWidth="1"/>
    <col min="11277" max="11277" width="15.1640625" style="353" customWidth="1"/>
    <col min="11278" max="11279" width="9.33203125" style="353"/>
    <col min="11280" max="11280" width="9" style="353" customWidth="1"/>
    <col min="11281" max="11520" width="9.33203125" style="353"/>
    <col min="11521" max="11521" width="2.83203125" style="353" customWidth="1"/>
    <col min="11522" max="11522" width="52.5" style="353" customWidth="1"/>
    <col min="11523" max="11523" width="6.1640625" style="353" customWidth="1"/>
    <col min="11524" max="11524" width="5.5" style="353" customWidth="1"/>
    <col min="11525" max="11525" width="12.5" style="353" customWidth="1"/>
    <col min="11526" max="11526" width="13.33203125" style="353" customWidth="1"/>
    <col min="11527" max="11528" width="12.5" style="353" customWidth="1"/>
    <col min="11529" max="11529" width="13.6640625" style="353" customWidth="1"/>
    <col min="11530" max="11530" width="11.33203125" style="353" customWidth="1"/>
    <col min="11531" max="11531" width="14.83203125" style="353" customWidth="1"/>
    <col min="11532" max="11532" width="12.83203125" style="353" customWidth="1"/>
    <col min="11533" max="11533" width="15.1640625" style="353" customWidth="1"/>
    <col min="11534" max="11535" width="9.33203125" style="353"/>
    <col min="11536" max="11536" width="9" style="353" customWidth="1"/>
    <col min="11537" max="11776" width="9.33203125" style="353"/>
    <col min="11777" max="11777" width="2.83203125" style="353" customWidth="1"/>
    <col min="11778" max="11778" width="52.5" style="353" customWidth="1"/>
    <col min="11779" max="11779" width="6.1640625" style="353" customWidth="1"/>
    <col min="11780" max="11780" width="5.5" style="353" customWidth="1"/>
    <col min="11781" max="11781" width="12.5" style="353" customWidth="1"/>
    <col min="11782" max="11782" width="13.33203125" style="353" customWidth="1"/>
    <col min="11783" max="11784" width="12.5" style="353" customWidth="1"/>
    <col min="11785" max="11785" width="13.6640625" style="353" customWidth="1"/>
    <col min="11786" max="11786" width="11.33203125" style="353" customWidth="1"/>
    <col min="11787" max="11787" width="14.83203125" style="353" customWidth="1"/>
    <col min="11788" max="11788" width="12.83203125" style="353" customWidth="1"/>
    <col min="11789" max="11789" width="15.1640625" style="353" customWidth="1"/>
    <col min="11790" max="11791" width="9.33203125" style="353"/>
    <col min="11792" max="11792" width="9" style="353" customWidth="1"/>
    <col min="11793" max="12032" width="9.33203125" style="353"/>
    <col min="12033" max="12033" width="2.83203125" style="353" customWidth="1"/>
    <col min="12034" max="12034" width="52.5" style="353" customWidth="1"/>
    <col min="12035" max="12035" width="6.1640625" style="353" customWidth="1"/>
    <col min="12036" max="12036" width="5.5" style="353" customWidth="1"/>
    <col min="12037" max="12037" width="12.5" style="353" customWidth="1"/>
    <col min="12038" max="12038" width="13.33203125" style="353" customWidth="1"/>
    <col min="12039" max="12040" width="12.5" style="353" customWidth="1"/>
    <col min="12041" max="12041" width="13.6640625" style="353" customWidth="1"/>
    <col min="12042" max="12042" width="11.33203125" style="353" customWidth="1"/>
    <col min="12043" max="12043" width="14.83203125" style="353" customWidth="1"/>
    <col min="12044" max="12044" width="12.83203125" style="353" customWidth="1"/>
    <col min="12045" max="12045" width="15.1640625" style="353" customWidth="1"/>
    <col min="12046" max="12047" width="9.33203125" style="353"/>
    <col min="12048" max="12048" width="9" style="353" customWidth="1"/>
    <col min="12049" max="12288" width="9.33203125" style="353"/>
    <col min="12289" max="12289" width="2.83203125" style="353" customWidth="1"/>
    <col min="12290" max="12290" width="52.5" style="353" customWidth="1"/>
    <col min="12291" max="12291" width="6.1640625" style="353" customWidth="1"/>
    <col min="12292" max="12292" width="5.5" style="353" customWidth="1"/>
    <col min="12293" max="12293" width="12.5" style="353" customWidth="1"/>
    <col min="12294" max="12294" width="13.33203125" style="353" customWidth="1"/>
    <col min="12295" max="12296" width="12.5" style="353" customWidth="1"/>
    <col min="12297" max="12297" width="13.6640625" style="353" customWidth="1"/>
    <col min="12298" max="12298" width="11.33203125" style="353" customWidth="1"/>
    <col min="12299" max="12299" width="14.83203125" style="353" customWidth="1"/>
    <col min="12300" max="12300" width="12.83203125" style="353" customWidth="1"/>
    <col min="12301" max="12301" width="15.1640625" style="353" customWidth="1"/>
    <col min="12302" max="12303" width="9.33203125" style="353"/>
    <col min="12304" max="12304" width="9" style="353" customWidth="1"/>
    <col min="12305" max="12544" width="9.33203125" style="353"/>
    <col min="12545" max="12545" width="2.83203125" style="353" customWidth="1"/>
    <col min="12546" max="12546" width="52.5" style="353" customWidth="1"/>
    <col min="12547" max="12547" width="6.1640625" style="353" customWidth="1"/>
    <col min="12548" max="12548" width="5.5" style="353" customWidth="1"/>
    <col min="12549" max="12549" width="12.5" style="353" customWidth="1"/>
    <col min="12550" max="12550" width="13.33203125" style="353" customWidth="1"/>
    <col min="12551" max="12552" width="12.5" style="353" customWidth="1"/>
    <col min="12553" max="12553" width="13.6640625" style="353" customWidth="1"/>
    <col min="12554" max="12554" width="11.33203125" style="353" customWidth="1"/>
    <col min="12555" max="12555" width="14.83203125" style="353" customWidth="1"/>
    <col min="12556" max="12556" width="12.83203125" style="353" customWidth="1"/>
    <col min="12557" max="12557" width="15.1640625" style="353" customWidth="1"/>
    <col min="12558" max="12559" width="9.33203125" style="353"/>
    <col min="12560" max="12560" width="9" style="353" customWidth="1"/>
    <col min="12561" max="12800" width="9.33203125" style="353"/>
    <col min="12801" max="12801" width="2.83203125" style="353" customWidth="1"/>
    <col min="12802" max="12802" width="52.5" style="353" customWidth="1"/>
    <col min="12803" max="12803" width="6.1640625" style="353" customWidth="1"/>
    <col min="12804" max="12804" width="5.5" style="353" customWidth="1"/>
    <col min="12805" max="12805" width="12.5" style="353" customWidth="1"/>
    <col min="12806" max="12806" width="13.33203125" style="353" customWidth="1"/>
    <col min="12807" max="12808" width="12.5" style="353" customWidth="1"/>
    <col min="12809" max="12809" width="13.6640625" style="353" customWidth="1"/>
    <col min="12810" max="12810" width="11.33203125" style="353" customWidth="1"/>
    <col min="12811" max="12811" width="14.83203125" style="353" customWidth="1"/>
    <col min="12812" max="12812" width="12.83203125" style="353" customWidth="1"/>
    <col min="12813" max="12813" width="15.1640625" style="353" customWidth="1"/>
    <col min="12814" max="12815" width="9.33203125" style="353"/>
    <col min="12816" max="12816" width="9" style="353" customWidth="1"/>
    <col min="12817" max="13056" width="9.33203125" style="353"/>
    <col min="13057" max="13057" width="2.83203125" style="353" customWidth="1"/>
    <col min="13058" max="13058" width="52.5" style="353" customWidth="1"/>
    <col min="13059" max="13059" width="6.1640625" style="353" customWidth="1"/>
    <col min="13060" max="13060" width="5.5" style="353" customWidth="1"/>
    <col min="13061" max="13061" width="12.5" style="353" customWidth="1"/>
    <col min="13062" max="13062" width="13.33203125" style="353" customWidth="1"/>
    <col min="13063" max="13064" width="12.5" style="353" customWidth="1"/>
    <col min="13065" max="13065" width="13.6640625" style="353" customWidth="1"/>
    <col min="13066" max="13066" width="11.33203125" style="353" customWidth="1"/>
    <col min="13067" max="13067" width="14.83203125" style="353" customWidth="1"/>
    <col min="13068" max="13068" width="12.83203125" style="353" customWidth="1"/>
    <col min="13069" max="13069" width="15.1640625" style="353" customWidth="1"/>
    <col min="13070" max="13071" width="9.33203125" style="353"/>
    <col min="13072" max="13072" width="9" style="353" customWidth="1"/>
    <col min="13073" max="13312" width="9.33203125" style="353"/>
    <col min="13313" max="13313" width="2.83203125" style="353" customWidth="1"/>
    <col min="13314" max="13314" width="52.5" style="353" customWidth="1"/>
    <col min="13315" max="13315" width="6.1640625" style="353" customWidth="1"/>
    <col min="13316" max="13316" width="5.5" style="353" customWidth="1"/>
    <col min="13317" max="13317" width="12.5" style="353" customWidth="1"/>
    <col min="13318" max="13318" width="13.33203125" style="353" customWidth="1"/>
    <col min="13319" max="13320" width="12.5" style="353" customWidth="1"/>
    <col min="13321" max="13321" width="13.6640625" style="353" customWidth="1"/>
    <col min="13322" max="13322" width="11.33203125" style="353" customWidth="1"/>
    <col min="13323" max="13323" width="14.83203125" style="353" customWidth="1"/>
    <col min="13324" max="13324" width="12.83203125" style="353" customWidth="1"/>
    <col min="13325" max="13325" width="15.1640625" style="353" customWidth="1"/>
    <col min="13326" max="13327" width="9.33203125" style="353"/>
    <col min="13328" max="13328" width="9" style="353" customWidth="1"/>
    <col min="13329" max="13568" width="9.33203125" style="353"/>
    <col min="13569" max="13569" width="2.83203125" style="353" customWidth="1"/>
    <col min="13570" max="13570" width="52.5" style="353" customWidth="1"/>
    <col min="13571" max="13571" width="6.1640625" style="353" customWidth="1"/>
    <col min="13572" max="13572" width="5.5" style="353" customWidth="1"/>
    <col min="13573" max="13573" width="12.5" style="353" customWidth="1"/>
    <col min="13574" max="13574" width="13.33203125" style="353" customWidth="1"/>
    <col min="13575" max="13576" width="12.5" style="353" customWidth="1"/>
    <col min="13577" max="13577" width="13.6640625" style="353" customWidth="1"/>
    <col min="13578" max="13578" width="11.33203125" style="353" customWidth="1"/>
    <col min="13579" max="13579" width="14.83203125" style="353" customWidth="1"/>
    <col min="13580" max="13580" width="12.83203125" style="353" customWidth="1"/>
    <col min="13581" max="13581" width="15.1640625" style="353" customWidth="1"/>
    <col min="13582" max="13583" width="9.33203125" style="353"/>
    <col min="13584" max="13584" width="9" style="353" customWidth="1"/>
    <col min="13585" max="13824" width="9.33203125" style="353"/>
    <col min="13825" max="13825" width="2.83203125" style="353" customWidth="1"/>
    <col min="13826" max="13826" width="52.5" style="353" customWidth="1"/>
    <col min="13827" max="13827" width="6.1640625" style="353" customWidth="1"/>
    <col min="13828" max="13828" width="5.5" style="353" customWidth="1"/>
    <col min="13829" max="13829" width="12.5" style="353" customWidth="1"/>
    <col min="13830" max="13830" width="13.33203125" style="353" customWidth="1"/>
    <col min="13831" max="13832" width="12.5" style="353" customWidth="1"/>
    <col min="13833" max="13833" width="13.6640625" style="353" customWidth="1"/>
    <col min="13834" max="13834" width="11.33203125" style="353" customWidth="1"/>
    <col min="13835" max="13835" width="14.83203125" style="353" customWidth="1"/>
    <col min="13836" max="13836" width="12.83203125" style="353" customWidth="1"/>
    <col min="13837" max="13837" width="15.1640625" style="353" customWidth="1"/>
    <col min="13838" max="13839" width="9.33203125" style="353"/>
    <col min="13840" max="13840" width="9" style="353" customWidth="1"/>
    <col min="13841" max="14080" width="9.33203125" style="353"/>
    <col min="14081" max="14081" width="2.83203125" style="353" customWidth="1"/>
    <col min="14082" max="14082" width="52.5" style="353" customWidth="1"/>
    <col min="14083" max="14083" width="6.1640625" style="353" customWidth="1"/>
    <col min="14084" max="14084" width="5.5" style="353" customWidth="1"/>
    <col min="14085" max="14085" width="12.5" style="353" customWidth="1"/>
    <col min="14086" max="14086" width="13.33203125" style="353" customWidth="1"/>
    <col min="14087" max="14088" width="12.5" style="353" customWidth="1"/>
    <col min="14089" max="14089" width="13.6640625" style="353" customWidth="1"/>
    <col min="14090" max="14090" width="11.33203125" style="353" customWidth="1"/>
    <col min="14091" max="14091" width="14.83203125" style="353" customWidth="1"/>
    <col min="14092" max="14092" width="12.83203125" style="353" customWidth="1"/>
    <col min="14093" max="14093" width="15.1640625" style="353" customWidth="1"/>
    <col min="14094" max="14095" width="9.33203125" style="353"/>
    <col min="14096" max="14096" width="9" style="353" customWidth="1"/>
    <col min="14097" max="14336" width="9.33203125" style="353"/>
    <col min="14337" max="14337" width="2.83203125" style="353" customWidth="1"/>
    <col min="14338" max="14338" width="52.5" style="353" customWidth="1"/>
    <col min="14339" max="14339" width="6.1640625" style="353" customWidth="1"/>
    <col min="14340" max="14340" width="5.5" style="353" customWidth="1"/>
    <col min="14341" max="14341" width="12.5" style="353" customWidth="1"/>
    <col min="14342" max="14342" width="13.33203125" style="353" customWidth="1"/>
    <col min="14343" max="14344" width="12.5" style="353" customWidth="1"/>
    <col min="14345" max="14345" width="13.6640625" style="353" customWidth="1"/>
    <col min="14346" max="14346" width="11.33203125" style="353" customWidth="1"/>
    <col min="14347" max="14347" width="14.83203125" style="353" customWidth="1"/>
    <col min="14348" max="14348" width="12.83203125" style="353" customWidth="1"/>
    <col min="14349" max="14349" width="15.1640625" style="353" customWidth="1"/>
    <col min="14350" max="14351" width="9.33203125" style="353"/>
    <col min="14352" max="14352" width="9" style="353" customWidth="1"/>
    <col min="14353" max="14592" width="9.33203125" style="353"/>
    <col min="14593" max="14593" width="2.83203125" style="353" customWidth="1"/>
    <col min="14594" max="14594" width="52.5" style="353" customWidth="1"/>
    <col min="14595" max="14595" width="6.1640625" style="353" customWidth="1"/>
    <col min="14596" max="14596" width="5.5" style="353" customWidth="1"/>
    <col min="14597" max="14597" width="12.5" style="353" customWidth="1"/>
    <col min="14598" max="14598" width="13.33203125" style="353" customWidth="1"/>
    <col min="14599" max="14600" width="12.5" style="353" customWidth="1"/>
    <col min="14601" max="14601" width="13.6640625" style="353" customWidth="1"/>
    <col min="14602" max="14602" width="11.33203125" style="353" customWidth="1"/>
    <col min="14603" max="14603" width="14.83203125" style="353" customWidth="1"/>
    <col min="14604" max="14604" width="12.83203125" style="353" customWidth="1"/>
    <col min="14605" max="14605" width="15.1640625" style="353" customWidth="1"/>
    <col min="14606" max="14607" width="9.33203125" style="353"/>
    <col min="14608" max="14608" width="9" style="353" customWidth="1"/>
    <col min="14609" max="14848" width="9.33203125" style="353"/>
    <col min="14849" max="14849" width="2.83203125" style="353" customWidth="1"/>
    <col min="14850" max="14850" width="52.5" style="353" customWidth="1"/>
    <col min="14851" max="14851" width="6.1640625" style="353" customWidth="1"/>
    <col min="14852" max="14852" width="5.5" style="353" customWidth="1"/>
    <col min="14853" max="14853" width="12.5" style="353" customWidth="1"/>
    <col min="14854" max="14854" width="13.33203125" style="353" customWidth="1"/>
    <col min="14855" max="14856" width="12.5" style="353" customWidth="1"/>
    <col min="14857" max="14857" width="13.6640625" style="353" customWidth="1"/>
    <col min="14858" max="14858" width="11.33203125" style="353" customWidth="1"/>
    <col min="14859" max="14859" width="14.83203125" style="353" customWidth="1"/>
    <col min="14860" max="14860" width="12.83203125" style="353" customWidth="1"/>
    <col min="14861" max="14861" width="15.1640625" style="353" customWidth="1"/>
    <col min="14862" max="14863" width="9.33203125" style="353"/>
    <col min="14864" max="14864" width="9" style="353" customWidth="1"/>
    <col min="14865" max="15104" width="9.33203125" style="353"/>
    <col min="15105" max="15105" width="2.83203125" style="353" customWidth="1"/>
    <col min="15106" max="15106" width="52.5" style="353" customWidth="1"/>
    <col min="15107" max="15107" width="6.1640625" style="353" customWidth="1"/>
    <col min="15108" max="15108" width="5.5" style="353" customWidth="1"/>
    <col min="15109" max="15109" width="12.5" style="353" customWidth="1"/>
    <col min="15110" max="15110" width="13.33203125" style="353" customWidth="1"/>
    <col min="15111" max="15112" width="12.5" style="353" customWidth="1"/>
    <col min="15113" max="15113" width="13.6640625" style="353" customWidth="1"/>
    <col min="15114" max="15114" width="11.33203125" style="353" customWidth="1"/>
    <col min="15115" max="15115" width="14.83203125" style="353" customWidth="1"/>
    <col min="15116" max="15116" width="12.83203125" style="353" customWidth="1"/>
    <col min="15117" max="15117" width="15.1640625" style="353" customWidth="1"/>
    <col min="15118" max="15119" width="9.33203125" style="353"/>
    <col min="15120" max="15120" width="9" style="353" customWidth="1"/>
    <col min="15121" max="15360" width="9.33203125" style="353"/>
    <col min="15361" max="15361" width="2.83203125" style="353" customWidth="1"/>
    <col min="15362" max="15362" width="52.5" style="353" customWidth="1"/>
    <col min="15363" max="15363" width="6.1640625" style="353" customWidth="1"/>
    <col min="15364" max="15364" width="5.5" style="353" customWidth="1"/>
    <col min="15365" max="15365" width="12.5" style="353" customWidth="1"/>
    <col min="15366" max="15366" width="13.33203125" style="353" customWidth="1"/>
    <col min="15367" max="15368" width="12.5" style="353" customWidth="1"/>
    <col min="15369" max="15369" width="13.6640625" style="353" customWidth="1"/>
    <col min="15370" max="15370" width="11.33203125" style="353" customWidth="1"/>
    <col min="15371" max="15371" width="14.83203125" style="353" customWidth="1"/>
    <col min="15372" max="15372" width="12.83203125" style="353" customWidth="1"/>
    <col min="15373" max="15373" width="15.1640625" style="353" customWidth="1"/>
    <col min="15374" max="15375" width="9.33203125" style="353"/>
    <col min="15376" max="15376" width="9" style="353" customWidth="1"/>
    <col min="15377" max="15616" width="9.33203125" style="353"/>
    <col min="15617" max="15617" width="2.83203125" style="353" customWidth="1"/>
    <col min="15618" max="15618" width="52.5" style="353" customWidth="1"/>
    <col min="15619" max="15619" width="6.1640625" style="353" customWidth="1"/>
    <col min="15620" max="15620" width="5.5" style="353" customWidth="1"/>
    <col min="15621" max="15621" width="12.5" style="353" customWidth="1"/>
    <col min="15622" max="15622" width="13.33203125" style="353" customWidth="1"/>
    <col min="15623" max="15624" width="12.5" style="353" customWidth="1"/>
    <col min="15625" max="15625" width="13.6640625" style="353" customWidth="1"/>
    <col min="15626" max="15626" width="11.33203125" style="353" customWidth="1"/>
    <col min="15627" max="15627" width="14.83203125" style="353" customWidth="1"/>
    <col min="15628" max="15628" width="12.83203125" style="353" customWidth="1"/>
    <col min="15629" max="15629" width="15.1640625" style="353" customWidth="1"/>
    <col min="15630" max="15631" width="9.33203125" style="353"/>
    <col min="15632" max="15632" width="9" style="353" customWidth="1"/>
    <col min="15633" max="15872" width="9.33203125" style="353"/>
    <col min="15873" max="15873" width="2.83203125" style="353" customWidth="1"/>
    <col min="15874" max="15874" width="52.5" style="353" customWidth="1"/>
    <col min="15875" max="15875" width="6.1640625" style="353" customWidth="1"/>
    <col min="15876" max="15876" width="5.5" style="353" customWidth="1"/>
    <col min="15877" max="15877" width="12.5" style="353" customWidth="1"/>
    <col min="15878" max="15878" width="13.33203125" style="353" customWidth="1"/>
    <col min="15879" max="15880" width="12.5" style="353" customWidth="1"/>
    <col min="15881" max="15881" width="13.6640625" style="353" customWidth="1"/>
    <col min="15882" max="15882" width="11.33203125" style="353" customWidth="1"/>
    <col min="15883" max="15883" width="14.83203125" style="353" customWidth="1"/>
    <col min="15884" max="15884" width="12.83203125" style="353" customWidth="1"/>
    <col min="15885" max="15885" width="15.1640625" style="353" customWidth="1"/>
    <col min="15886" max="15887" width="9.33203125" style="353"/>
    <col min="15888" max="15888" width="9" style="353" customWidth="1"/>
    <col min="15889" max="16128" width="9.33203125" style="353"/>
    <col min="16129" max="16129" width="2.83203125" style="353" customWidth="1"/>
    <col min="16130" max="16130" width="52.5" style="353" customWidth="1"/>
    <col min="16131" max="16131" width="6.1640625" style="353" customWidth="1"/>
    <col min="16132" max="16132" width="5.5" style="353" customWidth="1"/>
    <col min="16133" max="16133" width="12.5" style="353" customWidth="1"/>
    <col min="16134" max="16134" width="13.33203125" style="353" customWidth="1"/>
    <col min="16135" max="16136" width="12.5" style="353" customWidth="1"/>
    <col min="16137" max="16137" width="13.6640625" style="353" customWidth="1"/>
    <col min="16138" max="16138" width="11.33203125" style="353" customWidth="1"/>
    <col min="16139" max="16139" width="14.83203125" style="353" customWidth="1"/>
    <col min="16140" max="16140" width="12.83203125" style="353" customWidth="1"/>
    <col min="16141" max="16141" width="15.1640625" style="353" customWidth="1"/>
    <col min="16142" max="16143" width="9.33203125" style="353"/>
    <col min="16144" max="16144" width="9" style="353" customWidth="1"/>
    <col min="16145" max="16384" width="9.33203125" style="353"/>
  </cols>
  <sheetData>
    <row r="1" spans="1:9">
      <c r="A1" s="353"/>
      <c r="C1" s="353"/>
      <c r="D1" s="353"/>
      <c r="E1" s="353"/>
      <c r="F1" s="353"/>
      <c r="G1" s="353"/>
      <c r="H1" s="353"/>
      <c r="I1" s="473" t="s">
        <v>1391</v>
      </c>
    </row>
    <row r="2" spans="1:9">
      <c r="A2" s="353"/>
      <c r="C2" s="353"/>
      <c r="D2" s="353"/>
      <c r="E2" s="353"/>
      <c r="F2" s="353"/>
      <c r="G2" s="353"/>
      <c r="H2" s="353"/>
      <c r="I2" s="474" t="s">
        <v>1392</v>
      </c>
    </row>
    <row r="3" spans="1:9">
      <c r="A3" s="353"/>
      <c r="C3" s="353"/>
      <c r="D3" s="353"/>
      <c r="E3" s="353"/>
      <c r="F3" s="353"/>
      <c r="G3" s="353"/>
      <c r="H3" s="353"/>
      <c r="I3" s="474" t="s">
        <v>1393</v>
      </c>
    </row>
    <row r="4" spans="1:9">
      <c r="A4" s="353"/>
      <c r="C4" s="353"/>
      <c r="D4" s="353"/>
      <c r="E4" s="353"/>
      <c r="F4" s="353"/>
      <c r="G4" s="353"/>
      <c r="H4" s="353"/>
      <c r="I4" s="475" t="s">
        <v>1394</v>
      </c>
    </row>
    <row r="5" spans="1:9">
      <c r="A5" s="378" t="s">
        <v>1395</v>
      </c>
      <c r="B5" s="434"/>
      <c r="C5" s="434"/>
      <c r="D5" s="381"/>
      <c r="E5" s="476"/>
      <c r="F5" s="476"/>
      <c r="G5" s="476"/>
      <c r="H5" s="476"/>
      <c r="I5" s="475"/>
    </row>
    <row r="6" spans="1:9">
      <c r="A6" s="477" t="s">
        <v>1396</v>
      </c>
      <c r="B6" s="434"/>
      <c r="C6" s="379"/>
      <c r="D6" s="434"/>
      <c r="E6" s="476"/>
      <c r="F6" s="476"/>
      <c r="G6" s="476"/>
      <c r="H6" s="476"/>
      <c r="I6" s="475"/>
    </row>
    <row r="7" spans="1:9">
      <c r="A7" s="434" t="s">
        <v>1397</v>
      </c>
      <c r="B7" s="434"/>
      <c r="C7" s="379"/>
      <c r="D7" s="434"/>
      <c r="E7" s="476"/>
      <c r="F7" s="476"/>
      <c r="G7" s="476"/>
      <c r="H7" s="476"/>
      <c r="I7" s="478" t="s">
        <v>1167</v>
      </c>
    </row>
    <row r="8" spans="1:9">
      <c r="A8" s="434" t="s">
        <v>1398</v>
      </c>
      <c r="B8" s="479"/>
      <c r="C8" s="434"/>
      <c r="D8" s="434"/>
      <c r="E8" s="476"/>
      <c r="F8" s="476"/>
      <c r="G8" s="476"/>
      <c r="H8" s="476"/>
      <c r="I8" s="465" t="s">
        <v>1168</v>
      </c>
    </row>
    <row r="9" spans="1:9">
      <c r="A9" s="353"/>
      <c r="C9" s="480"/>
      <c r="D9" s="481"/>
      <c r="E9" s="476"/>
      <c r="F9" s="476"/>
      <c r="G9" s="476"/>
      <c r="H9" s="476"/>
      <c r="I9" s="353"/>
    </row>
    <row r="10" spans="1:9">
      <c r="A10" s="482" t="s">
        <v>1399</v>
      </c>
      <c r="C10" s="480"/>
      <c r="D10" s="481"/>
      <c r="E10" s="476"/>
      <c r="F10" s="476"/>
      <c r="G10" s="476"/>
      <c r="H10" s="476"/>
      <c r="I10" s="353"/>
    </row>
    <row r="11" spans="1:9" ht="14.25">
      <c r="A11" s="483"/>
      <c r="B11" s="484"/>
      <c r="C11" s="484"/>
      <c r="D11" s="485"/>
      <c r="E11" s="486"/>
      <c r="F11" s="486"/>
      <c r="G11" s="486"/>
      <c r="H11" s="486"/>
      <c r="I11" s="486"/>
    </row>
    <row r="12" spans="1:9">
      <c r="A12" s="382"/>
      <c r="B12" s="392"/>
      <c r="C12" s="379"/>
      <c r="D12" s="380"/>
      <c r="E12" s="422"/>
      <c r="F12" s="422"/>
      <c r="G12" s="422"/>
      <c r="H12" s="422"/>
      <c r="I12" s="381"/>
    </row>
    <row r="13" spans="1:9">
      <c r="A13" s="382"/>
      <c r="B13" s="392"/>
      <c r="C13" s="379"/>
      <c r="D13" s="380"/>
      <c r="E13" s="422"/>
      <c r="F13" s="422"/>
      <c r="G13" s="422"/>
      <c r="H13" s="422"/>
      <c r="I13" s="381"/>
    </row>
    <row r="14" spans="1:9">
      <c r="A14" s="382"/>
      <c r="B14" s="392"/>
      <c r="C14" s="379"/>
      <c r="D14" s="380"/>
      <c r="E14" s="422"/>
      <c r="F14" s="422"/>
      <c r="G14" s="422"/>
      <c r="H14" s="422"/>
      <c r="I14" s="381"/>
    </row>
    <row r="15" spans="1:9">
      <c r="A15" s="382"/>
      <c r="B15" s="392"/>
      <c r="C15" s="379"/>
      <c r="D15" s="380"/>
      <c r="E15" s="422"/>
      <c r="F15" s="422"/>
      <c r="G15" s="422"/>
      <c r="H15" s="422"/>
      <c r="I15" s="381"/>
    </row>
    <row r="16" spans="1:9">
      <c r="A16" s="382"/>
      <c r="B16" s="392"/>
      <c r="C16" s="379"/>
      <c r="D16" s="380"/>
      <c r="E16" s="422"/>
      <c r="F16" s="422"/>
      <c r="G16" s="422"/>
      <c r="H16" s="422"/>
      <c r="I16" s="381"/>
    </row>
    <row r="17" spans="1:9">
      <c r="A17" s="382"/>
      <c r="B17" s="392"/>
      <c r="C17" s="379"/>
      <c r="D17" s="380"/>
      <c r="E17" s="422"/>
      <c r="F17" s="422"/>
      <c r="G17" s="422"/>
      <c r="H17" s="422"/>
      <c r="I17" s="381"/>
    </row>
    <row r="18" spans="1:9">
      <c r="A18" s="382"/>
      <c r="B18" s="392"/>
      <c r="C18" s="379"/>
      <c r="D18" s="380"/>
      <c r="E18" s="422"/>
      <c r="F18" s="422"/>
      <c r="G18" s="422"/>
      <c r="H18" s="422"/>
      <c r="I18" s="381"/>
    </row>
    <row r="19" spans="1:9">
      <c r="A19" s="382"/>
      <c r="B19" s="392"/>
      <c r="C19" s="379"/>
      <c r="D19" s="380"/>
      <c r="E19" s="422"/>
      <c r="F19" s="422"/>
      <c r="G19" s="422"/>
      <c r="H19" s="422"/>
      <c r="I19" s="381"/>
    </row>
    <row r="20" spans="1:9">
      <c r="A20" s="382"/>
      <c r="B20" s="392"/>
      <c r="C20" s="379"/>
      <c r="D20" s="380"/>
      <c r="E20" s="422"/>
      <c r="F20" s="422"/>
      <c r="G20" s="422"/>
      <c r="H20" s="422"/>
      <c r="I20" s="381"/>
    </row>
    <row r="21" spans="1:9">
      <c r="A21" s="382"/>
      <c r="B21" s="392"/>
      <c r="C21" s="379"/>
      <c r="D21" s="380"/>
      <c r="E21" s="422"/>
      <c r="F21" s="422"/>
      <c r="G21" s="422"/>
      <c r="H21" s="422"/>
      <c r="I21" s="381"/>
    </row>
    <row r="22" spans="1:9">
      <c r="A22" s="382"/>
      <c r="B22" s="392"/>
      <c r="C22" s="379"/>
      <c r="D22" s="380"/>
      <c r="E22" s="422"/>
      <c r="F22" s="422"/>
      <c r="G22" s="422"/>
      <c r="H22" s="422"/>
      <c r="I22" s="381"/>
    </row>
    <row r="23" spans="1:9">
      <c r="A23" s="382"/>
      <c r="B23" s="392"/>
      <c r="C23" s="379"/>
      <c r="D23" s="380"/>
      <c r="E23" s="422"/>
      <c r="F23" s="422"/>
      <c r="G23" s="422"/>
      <c r="H23" s="422"/>
      <c r="I23" s="381"/>
    </row>
    <row r="24" spans="1:9">
      <c r="A24" s="382"/>
      <c r="B24" s="392"/>
      <c r="C24" s="379"/>
      <c r="D24" s="380"/>
      <c r="E24" s="422"/>
      <c r="F24" s="422"/>
      <c r="G24" s="422"/>
      <c r="H24" s="422"/>
      <c r="I24" s="381"/>
    </row>
    <row r="25" spans="1:9" ht="15.75">
      <c r="A25" s="487" t="s">
        <v>1400</v>
      </c>
      <c r="B25" s="487"/>
      <c r="C25" s="487"/>
      <c r="D25" s="487"/>
      <c r="E25" s="487"/>
      <c r="F25" s="487"/>
      <c r="G25" s="487"/>
      <c r="H25" s="487"/>
      <c r="I25" s="487"/>
    </row>
    <row r="26" spans="1:9">
      <c r="A26" s="382"/>
      <c r="B26" s="392"/>
      <c r="C26" s="379"/>
      <c r="D26" s="380"/>
      <c r="E26" s="422"/>
      <c r="F26" s="422"/>
      <c r="G26" s="422"/>
      <c r="H26" s="422"/>
      <c r="I26" s="381"/>
    </row>
    <row r="27" spans="1:9" ht="15.75">
      <c r="A27" s="488" t="s">
        <v>1401</v>
      </c>
      <c r="B27" s="488"/>
      <c r="C27" s="488"/>
      <c r="D27" s="488"/>
      <c r="E27" s="488"/>
      <c r="F27" s="488"/>
      <c r="G27" s="488"/>
      <c r="H27" s="488"/>
      <c r="I27" s="488"/>
    </row>
    <row r="28" spans="1:9" ht="15.75">
      <c r="A28" s="488" t="s">
        <v>1402</v>
      </c>
      <c r="B28" s="488"/>
      <c r="C28" s="488"/>
      <c r="D28" s="488"/>
      <c r="E28" s="488"/>
      <c r="F28" s="488"/>
      <c r="G28" s="488"/>
      <c r="H28" s="488"/>
      <c r="I28" s="488"/>
    </row>
    <row r="29" spans="1:9">
      <c r="A29" s="382"/>
      <c r="B29" s="392"/>
      <c r="C29" s="379"/>
      <c r="D29" s="380"/>
      <c r="E29" s="422"/>
      <c r="F29" s="422"/>
      <c r="G29" s="422"/>
      <c r="H29" s="422"/>
      <c r="I29" s="381"/>
    </row>
    <row r="30" spans="1:9" ht="15">
      <c r="A30" s="489"/>
      <c r="B30" s="489"/>
      <c r="C30" s="489"/>
      <c r="D30" s="489"/>
      <c r="E30" s="489"/>
      <c r="F30" s="489"/>
      <c r="G30" s="489"/>
      <c r="H30" s="489"/>
      <c r="I30" s="489"/>
    </row>
    <row r="31" spans="1:9">
      <c r="C31" s="353"/>
      <c r="D31" s="354"/>
      <c r="E31" s="353"/>
      <c r="F31" s="353"/>
      <c r="G31" s="353"/>
      <c r="H31" s="353"/>
      <c r="I31" s="355" t="s">
        <v>1160</v>
      </c>
    </row>
    <row r="32" spans="1:9">
      <c r="A32" s="382"/>
      <c r="B32" s="392"/>
      <c r="C32" s="379"/>
      <c r="D32" s="380"/>
      <c r="E32" s="422"/>
      <c r="F32" s="422"/>
      <c r="G32" s="422"/>
      <c r="H32" s="422"/>
      <c r="I32" s="381"/>
    </row>
    <row r="33" spans="1:9">
      <c r="A33" s="382"/>
      <c r="B33" s="353" t="s">
        <v>1161</v>
      </c>
      <c r="C33" s="353" t="s">
        <v>1162</v>
      </c>
      <c r="D33" s="353"/>
      <c r="E33" s="353"/>
      <c r="F33" s="357"/>
      <c r="G33" s="358"/>
      <c r="H33" s="358"/>
      <c r="I33" s="490"/>
    </row>
    <row r="34" spans="1:9">
      <c r="A34" s="382"/>
      <c r="B34" s="353" t="s">
        <v>1163</v>
      </c>
      <c r="C34" s="353" t="s">
        <v>1164</v>
      </c>
      <c r="D34" s="353"/>
      <c r="E34" s="353"/>
      <c r="F34" s="357"/>
      <c r="G34" s="353"/>
      <c r="H34" s="353"/>
      <c r="I34" s="490"/>
    </row>
    <row r="35" spans="1:9">
      <c r="A35" s="382"/>
      <c r="B35" s="353" t="s">
        <v>1165</v>
      </c>
      <c r="C35" s="353" t="s">
        <v>1166</v>
      </c>
      <c r="D35" s="353"/>
      <c r="E35" s="353"/>
      <c r="F35" s="357"/>
      <c r="G35" s="353"/>
      <c r="H35" s="353"/>
      <c r="I35" s="490"/>
    </row>
    <row r="36" spans="1:9">
      <c r="A36" s="382"/>
      <c r="C36" s="353"/>
      <c r="D36" s="353"/>
      <c r="E36" s="353"/>
      <c r="F36" s="357"/>
      <c r="G36" s="353"/>
      <c r="H36" s="353"/>
      <c r="I36" s="490"/>
    </row>
    <row r="37" spans="1:9">
      <c r="A37" s="382"/>
      <c r="B37" s="357" t="s">
        <v>1169</v>
      </c>
      <c r="C37" s="362">
        <v>43865</v>
      </c>
      <c r="D37" s="362"/>
      <c r="E37" s="353"/>
      <c r="F37" s="357"/>
      <c r="G37" s="353"/>
      <c r="H37" s="353"/>
      <c r="I37" s="490"/>
    </row>
    <row r="38" spans="1:9">
      <c r="A38" s="382"/>
      <c r="B38" s="357" t="s">
        <v>1170</v>
      </c>
      <c r="C38" s="353" t="s">
        <v>1171</v>
      </c>
      <c r="D38" s="353"/>
      <c r="E38" s="353"/>
      <c r="F38" s="357"/>
      <c r="G38" s="353"/>
      <c r="H38" s="353"/>
      <c r="I38" s="490"/>
    </row>
    <row r="39" spans="1:9">
      <c r="A39" s="382"/>
      <c r="B39" s="357" t="s">
        <v>1403</v>
      </c>
      <c r="C39" s="353" t="s">
        <v>1171</v>
      </c>
      <c r="D39" s="353"/>
      <c r="E39" s="353"/>
      <c r="F39" s="357"/>
      <c r="G39" s="353"/>
      <c r="H39" s="353"/>
      <c r="I39" s="490"/>
    </row>
    <row r="40" spans="1:9">
      <c r="B40" s="363"/>
      <c r="C40" s="363"/>
      <c r="D40" s="363"/>
      <c r="E40" s="363"/>
      <c r="F40" s="363"/>
      <c r="G40" s="363"/>
      <c r="H40" s="363"/>
      <c r="I40" s="363"/>
    </row>
    <row r="41" spans="1:9">
      <c r="B41" s="363"/>
      <c r="C41" s="363"/>
      <c r="D41" s="363"/>
      <c r="E41" s="363"/>
      <c r="F41" s="363"/>
      <c r="G41" s="363"/>
      <c r="H41" s="363"/>
      <c r="I41" s="363"/>
    </row>
    <row r="42" spans="1:9">
      <c r="B42" s="363"/>
      <c r="C42" s="363"/>
      <c r="D42" s="363"/>
      <c r="E42" s="363"/>
      <c r="F42" s="363"/>
      <c r="G42" s="363"/>
      <c r="H42" s="363"/>
      <c r="I42" s="363"/>
    </row>
    <row r="43" spans="1:9">
      <c r="B43" s="363"/>
      <c r="C43" s="363"/>
      <c r="D43" s="363"/>
      <c r="E43" s="363"/>
      <c r="F43" s="363"/>
      <c r="G43" s="363"/>
      <c r="H43" s="363"/>
      <c r="I43" s="363"/>
    </row>
    <row r="44" spans="1:9">
      <c r="B44" s="363"/>
      <c r="C44" s="363"/>
      <c r="D44" s="363"/>
      <c r="E44" s="363"/>
      <c r="F44" s="363"/>
      <c r="G44" s="363"/>
      <c r="H44" s="363"/>
      <c r="I44" s="363"/>
    </row>
    <row r="45" spans="1:9">
      <c r="B45" s="363"/>
      <c r="C45" s="363"/>
      <c r="D45" s="363"/>
      <c r="E45" s="363"/>
      <c r="F45" s="363"/>
      <c r="G45" s="363"/>
      <c r="H45" s="363"/>
      <c r="I45" s="363"/>
    </row>
    <row r="46" spans="1:9">
      <c r="B46" s="363"/>
      <c r="C46" s="363"/>
      <c r="D46" s="363"/>
      <c r="E46" s="363"/>
      <c r="F46" s="363"/>
      <c r="G46" s="363"/>
      <c r="H46" s="363"/>
      <c r="I46" s="363"/>
    </row>
    <row r="47" spans="1:9">
      <c r="B47" s="363"/>
      <c r="C47" s="363"/>
      <c r="D47" s="363"/>
      <c r="E47" s="363"/>
      <c r="F47" s="363"/>
      <c r="G47" s="363"/>
      <c r="H47" s="363"/>
      <c r="I47" s="363"/>
    </row>
    <row r="48" spans="1:9">
      <c r="B48" s="363"/>
      <c r="C48" s="363"/>
      <c r="D48" s="363"/>
      <c r="E48" s="363"/>
      <c r="F48" s="363"/>
      <c r="G48" s="363"/>
      <c r="H48" s="363"/>
      <c r="I48" s="363"/>
    </row>
    <row r="49" spans="1:9" ht="14.25">
      <c r="A49" s="353"/>
      <c r="B49" s="377" t="s">
        <v>1404</v>
      </c>
      <c r="C49" s="491"/>
      <c r="E49" s="492"/>
      <c r="F49" s="492"/>
      <c r="G49" s="492"/>
      <c r="H49" s="492"/>
      <c r="I49" s="490"/>
    </row>
    <row r="50" spans="1:9">
      <c r="B50" s="365" t="s">
        <v>1172</v>
      </c>
      <c r="C50" s="365"/>
      <c r="D50" s="365"/>
      <c r="E50" s="365"/>
      <c r="F50" s="365"/>
      <c r="G50" s="365"/>
      <c r="H50" s="365"/>
      <c r="I50" s="365"/>
    </row>
    <row r="51" spans="1:9">
      <c r="B51" s="365" t="s">
        <v>1173</v>
      </c>
      <c r="C51" s="365"/>
      <c r="D51" s="365"/>
      <c r="E51" s="365"/>
      <c r="F51" s="365"/>
      <c r="G51" s="365"/>
      <c r="H51" s="365"/>
      <c r="I51" s="365"/>
    </row>
    <row r="52" spans="1:9">
      <c r="B52" s="365" t="s">
        <v>1174</v>
      </c>
      <c r="C52" s="365"/>
      <c r="D52" s="365"/>
      <c r="E52" s="365"/>
      <c r="F52" s="365"/>
      <c r="G52" s="365"/>
      <c r="H52" s="365"/>
      <c r="I52" s="365"/>
    </row>
    <row r="53" spans="1:9">
      <c r="B53" s="363"/>
      <c r="C53" s="363"/>
      <c r="D53" s="363"/>
      <c r="E53" s="363"/>
      <c r="F53" s="363"/>
      <c r="G53" s="363"/>
      <c r="H53" s="363"/>
      <c r="I53" s="363"/>
    </row>
    <row r="54" spans="1:9">
      <c r="B54" s="363"/>
      <c r="C54" s="363"/>
      <c r="D54" s="363"/>
      <c r="E54" s="363"/>
      <c r="F54" s="363"/>
      <c r="G54" s="363"/>
      <c r="H54" s="363"/>
      <c r="I54" s="363"/>
    </row>
    <row r="55" spans="1:9">
      <c r="B55" s="363"/>
      <c r="C55" s="363"/>
      <c r="D55" s="363"/>
      <c r="E55" s="363"/>
      <c r="F55" s="363"/>
      <c r="G55" s="363"/>
      <c r="H55" s="363"/>
      <c r="I55" s="363"/>
    </row>
    <row r="56" spans="1:9" ht="13.5" thickBot="1">
      <c r="A56" s="493"/>
      <c r="B56" s="494"/>
      <c r="C56" s="494"/>
      <c r="D56" s="494"/>
      <c r="E56" s="494"/>
      <c r="F56" s="494"/>
      <c r="G56" s="494"/>
      <c r="H56" s="494"/>
      <c r="I56" s="494"/>
    </row>
    <row r="57" spans="1:9">
      <c r="A57" s="377" t="str">
        <f>A27</f>
        <v>Oprava objektu MŠ Zámecká, Jilemnice</v>
      </c>
      <c r="B57" s="363"/>
      <c r="C57" s="363"/>
      <c r="D57" s="363"/>
      <c r="E57" s="363"/>
      <c r="F57" s="363"/>
      <c r="G57" s="363"/>
      <c r="H57" s="363"/>
      <c r="I57" s="381" t="str">
        <f>I31</f>
        <v>Z. Č. : 3143-19</v>
      </c>
    </row>
    <row r="58" spans="1:9">
      <c r="A58" s="357" t="str">
        <f>C34</f>
        <v>Město Jilemnice, Masarykovo nám. 82, 514 01 Jilemnice</v>
      </c>
      <c r="C58" s="363"/>
      <c r="D58" s="363"/>
      <c r="E58" s="363"/>
      <c r="F58" s="363"/>
      <c r="G58" s="363"/>
      <c r="H58" s="363"/>
      <c r="I58" s="363"/>
    </row>
    <row r="59" spans="1:9" ht="13.5" thickBot="1">
      <c r="A59" s="495" t="str">
        <f>C33</f>
        <v>MŠ Zámecká čp. 232 v Jilemnici</v>
      </c>
      <c r="B59" s="496"/>
      <c r="C59" s="494"/>
      <c r="D59" s="494"/>
      <c r="E59" s="494"/>
      <c r="F59" s="494"/>
      <c r="G59" s="494"/>
      <c r="H59" s="494"/>
      <c r="I59" s="497">
        <f>C37</f>
        <v>43865</v>
      </c>
    </row>
    <row r="60" spans="1:9" ht="13.5" thickBot="1">
      <c r="A60" s="495"/>
      <c r="B60" s="496"/>
      <c r="C60" s="494"/>
      <c r="D60" s="494"/>
      <c r="E60" s="494"/>
      <c r="F60" s="494"/>
      <c r="G60" s="494"/>
      <c r="H60" s="494"/>
      <c r="I60" s="497"/>
    </row>
    <row r="61" spans="1:9" ht="16.5" thickBot="1">
      <c r="A61" s="498" t="s">
        <v>1405</v>
      </c>
      <c r="B61" s="498"/>
      <c r="C61" s="499"/>
      <c r="D61" s="500"/>
      <c r="E61" s="501"/>
      <c r="F61" s="501"/>
      <c r="G61" s="501"/>
      <c r="H61" s="501"/>
      <c r="I61" s="501"/>
    </row>
    <row r="62" spans="1:9" ht="15.75">
      <c r="A62" s="502"/>
      <c r="B62" s="502"/>
      <c r="C62" s="503"/>
      <c r="D62" s="504"/>
      <c r="E62" s="505"/>
      <c r="F62" s="505"/>
      <c r="G62" s="505"/>
      <c r="H62" s="505"/>
      <c r="I62" s="505"/>
    </row>
    <row r="63" spans="1:9">
      <c r="A63" s="506"/>
      <c r="B63" s="377"/>
      <c r="C63" s="377"/>
      <c r="D63" s="377"/>
      <c r="E63" s="377"/>
      <c r="F63" s="377"/>
      <c r="G63" s="377"/>
      <c r="H63" s="507"/>
      <c r="I63" s="507"/>
    </row>
    <row r="64" spans="1:9">
      <c r="A64" s="506"/>
      <c r="C64" s="377"/>
      <c r="D64" s="377"/>
      <c r="E64" s="377"/>
      <c r="F64" s="377"/>
      <c r="G64" s="377"/>
      <c r="H64" s="508"/>
      <c r="I64" s="508"/>
    </row>
    <row r="65" spans="1:9">
      <c r="A65" s="506"/>
      <c r="B65" s="377"/>
      <c r="C65" s="377"/>
      <c r="D65" s="377"/>
      <c r="E65" s="377"/>
      <c r="F65" s="377"/>
      <c r="G65" s="377"/>
      <c r="H65" s="507"/>
      <c r="I65" s="507"/>
    </row>
    <row r="66" spans="1:9">
      <c r="A66" s="506"/>
      <c r="B66" s="377"/>
      <c r="C66" s="377"/>
      <c r="D66" s="377"/>
      <c r="E66" s="377"/>
      <c r="F66" s="377"/>
      <c r="G66" s="377"/>
      <c r="H66" s="508"/>
      <c r="I66" s="508"/>
    </row>
    <row r="67" spans="1:9">
      <c r="A67" s="506"/>
      <c r="B67" s="377"/>
      <c r="C67" s="377"/>
      <c r="D67" s="377"/>
      <c r="E67" s="377"/>
      <c r="F67" s="377"/>
      <c r="G67" s="377"/>
      <c r="H67" s="507"/>
      <c r="I67" s="507"/>
    </row>
    <row r="68" spans="1:9">
      <c r="A68" s="506"/>
      <c r="C68" s="377"/>
      <c r="D68" s="377"/>
      <c r="E68" s="377"/>
      <c r="F68" s="377"/>
      <c r="G68" s="377"/>
      <c r="H68" s="508"/>
      <c r="I68" s="508"/>
    </row>
    <row r="69" spans="1:9">
      <c r="A69" s="506"/>
      <c r="B69" s="377"/>
      <c r="C69" s="377"/>
      <c r="D69" s="377"/>
      <c r="E69" s="377"/>
      <c r="F69" s="377"/>
      <c r="G69" s="377"/>
      <c r="H69" s="507"/>
      <c r="I69" s="507"/>
    </row>
    <row r="70" spans="1:9">
      <c r="A70" s="506"/>
      <c r="C70" s="377"/>
      <c r="D70" s="377"/>
      <c r="E70" s="377"/>
      <c r="F70" s="377"/>
      <c r="G70" s="377"/>
      <c r="H70" s="508"/>
      <c r="I70" s="508"/>
    </row>
    <row r="71" spans="1:9">
      <c r="A71" s="506"/>
      <c r="B71" s="377"/>
      <c r="C71" s="377"/>
      <c r="D71" s="377"/>
      <c r="E71" s="377"/>
      <c r="F71" s="377"/>
      <c r="G71" s="377"/>
      <c r="H71" s="507"/>
      <c r="I71" s="507"/>
    </row>
    <row r="72" spans="1:9">
      <c r="A72" s="506"/>
      <c r="C72" s="377"/>
      <c r="D72" s="377"/>
      <c r="E72" s="377"/>
      <c r="F72" s="377"/>
      <c r="G72" s="377"/>
      <c r="H72" s="508"/>
      <c r="I72" s="508"/>
    </row>
    <row r="73" spans="1:9">
      <c r="A73" s="506"/>
      <c r="B73" s="377"/>
      <c r="C73" s="377"/>
      <c r="D73" s="377"/>
      <c r="E73" s="377"/>
      <c r="F73" s="377"/>
      <c r="G73" s="377"/>
      <c r="H73" s="507"/>
      <c r="I73" s="507"/>
    </row>
    <row r="74" spans="1:9">
      <c r="A74" s="506"/>
      <c r="B74" s="377"/>
      <c r="C74" s="377"/>
      <c r="D74" s="377"/>
      <c r="E74" s="377"/>
      <c r="F74" s="377"/>
      <c r="G74" s="377"/>
      <c r="H74" s="508"/>
      <c r="I74" s="508"/>
    </row>
    <row r="75" spans="1:9">
      <c r="A75" s="506"/>
      <c r="B75" s="377"/>
      <c r="C75" s="377"/>
      <c r="D75" s="377"/>
      <c r="E75" s="377"/>
      <c r="F75" s="377"/>
      <c r="G75" s="377"/>
      <c r="H75" s="507"/>
      <c r="I75" s="507"/>
    </row>
    <row r="76" spans="1:9">
      <c r="A76" s="506"/>
      <c r="B76" s="377"/>
      <c r="C76" s="377"/>
      <c r="D76" s="377"/>
      <c r="E76" s="377"/>
      <c r="F76" s="377"/>
      <c r="G76" s="377"/>
      <c r="H76" s="508"/>
      <c r="I76" s="508"/>
    </row>
    <row r="77" spans="1:9">
      <c r="A77" s="506"/>
      <c r="B77" s="377" t="str">
        <f>A143</f>
        <v>052 Zařízení zdravotně technických instalací - přípojka kanalizace, dešťová kanalizace</v>
      </c>
      <c r="C77" s="377"/>
      <c r="D77" s="377"/>
      <c r="E77" s="377"/>
      <c r="F77" s="377"/>
      <c r="G77" s="377"/>
      <c r="H77" s="507">
        <f>H169</f>
        <v>0</v>
      </c>
      <c r="I77" s="507"/>
    </row>
    <row r="78" spans="1:9">
      <c r="A78" s="506"/>
      <c r="B78" s="377"/>
      <c r="C78" s="377"/>
      <c r="D78" s="377"/>
      <c r="E78" s="377"/>
      <c r="F78" s="377"/>
      <c r="G78" s="377"/>
      <c r="H78" s="508"/>
      <c r="I78" s="508"/>
    </row>
    <row r="79" spans="1:9">
      <c r="A79" s="506"/>
      <c r="B79" s="377" t="str">
        <f>A190</f>
        <v>053 Zařízení zdravotně technických instalací - vnitřní vodovod</v>
      </c>
      <c r="C79" s="377"/>
      <c r="D79" s="377"/>
      <c r="E79" s="377"/>
      <c r="F79" s="377"/>
      <c r="G79" s="377"/>
      <c r="H79" s="507">
        <f>H306</f>
        <v>0</v>
      </c>
      <c r="I79" s="507"/>
    </row>
    <row r="80" spans="1:9">
      <c r="A80" s="506"/>
      <c r="B80" s="377"/>
      <c r="C80" s="377"/>
      <c r="D80" s="377"/>
      <c r="E80" s="377"/>
      <c r="F80" s="377"/>
      <c r="G80" s="377"/>
      <c r="H80" s="508"/>
      <c r="I80" s="508"/>
    </row>
    <row r="81" spans="1:9">
      <c r="A81" s="506"/>
      <c r="B81" s="377" t="str">
        <f>A327</f>
        <v>054 Zařízení zdravotně technických instalací - vnitřní kanalizace</v>
      </c>
      <c r="C81" s="377"/>
      <c r="D81" s="377"/>
      <c r="E81" s="377"/>
      <c r="F81" s="377"/>
      <c r="G81" s="377"/>
      <c r="H81" s="507">
        <f>H377</f>
        <v>0</v>
      </c>
      <c r="I81" s="507"/>
    </row>
    <row r="82" spans="1:9">
      <c r="A82" s="506"/>
      <c r="B82" s="377"/>
      <c r="C82" s="377"/>
      <c r="D82" s="377"/>
      <c r="E82" s="377"/>
      <c r="F82" s="377"/>
      <c r="G82" s="377"/>
      <c r="H82" s="508"/>
      <c r="I82" s="508"/>
    </row>
    <row r="83" spans="1:9">
      <c r="A83" s="506"/>
      <c r="B83" s="377" t="str">
        <f>A398</f>
        <v>055 Zařízení zdravotně technických instalací - zařizovací předměty</v>
      </c>
      <c r="C83" s="377"/>
      <c r="D83" s="377"/>
      <c r="E83" s="377"/>
      <c r="F83" s="377"/>
      <c r="G83" s="377"/>
      <c r="H83" s="507">
        <f>H490</f>
        <v>0</v>
      </c>
      <c r="I83" s="507"/>
    </row>
    <row r="84" spans="1:9">
      <c r="A84" s="506"/>
      <c r="B84" s="377"/>
      <c r="C84" s="377"/>
      <c r="D84" s="377"/>
      <c r="E84" s="377"/>
      <c r="F84" s="377"/>
      <c r="G84" s="377"/>
      <c r="H84" s="508"/>
      <c r="I84" s="508"/>
    </row>
    <row r="85" spans="1:9">
      <c r="A85" s="506"/>
      <c r="B85" s="377"/>
      <c r="C85" s="377"/>
      <c r="D85" s="377"/>
      <c r="E85" s="377"/>
      <c r="F85" s="377"/>
      <c r="G85" s="377"/>
      <c r="H85" s="507"/>
      <c r="I85" s="507"/>
    </row>
    <row r="86" spans="1:9">
      <c r="A86" s="506"/>
      <c r="B86" s="377"/>
      <c r="C86" s="377"/>
      <c r="D86" s="377"/>
      <c r="E86" s="377"/>
      <c r="F86" s="377"/>
      <c r="G86" s="377"/>
      <c r="H86" s="508"/>
      <c r="I86" s="508"/>
    </row>
    <row r="87" spans="1:9">
      <c r="A87" s="506"/>
      <c r="B87" s="377"/>
      <c r="C87" s="377"/>
      <c r="D87" s="377"/>
      <c r="E87" s="377"/>
      <c r="F87" s="377"/>
      <c r="G87" s="377"/>
      <c r="H87" s="507"/>
      <c r="I87" s="507"/>
    </row>
    <row r="88" spans="1:9">
      <c r="A88" s="506"/>
      <c r="B88" s="377"/>
      <c r="C88" s="377"/>
      <c r="D88" s="377"/>
      <c r="E88" s="377"/>
      <c r="F88" s="377"/>
      <c r="G88" s="377"/>
      <c r="H88" s="508"/>
      <c r="I88" s="508"/>
    </row>
    <row r="89" spans="1:9">
      <c r="A89" s="506"/>
      <c r="B89" s="377"/>
      <c r="C89" s="377"/>
      <c r="D89" s="377"/>
      <c r="E89" s="377"/>
      <c r="F89" s="377"/>
      <c r="G89" s="377"/>
      <c r="H89" s="507"/>
      <c r="I89" s="507"/>
    </row>
    <row r="90" spans="1:9">
      <c r="A90" s="506"/>
      <c r="B90" s="377"/>
      <c r="C90" s="377"/>
      <c r="D90" s="377"/>
      <c r="E90" s="377"/>
      <c r="F90" s="377"/>
      <c r="G90" s="377"/>
      <c r="H90" s="508"/>
      <c r="I90" s="508"/>
    </row>
    <row r="91" spans="1:9">
      <c r="A91" s="506"/>
      <c r="B91" s="377"/>
      <c r="C91" s="377"/>
      <c r="D91" s="377"/>
      <c r="E91" s="377"/>
      <c r="F91" s="377"/>
      <c r="G91" s="377"/>
      <c r="H91" s="507"/>
      <c r="I91" s="507"/>
    </row>
    <row r="92" spans="1:9">
      <c r="A92" s="506"/>
      <c r="B92" s="377"/>
      <c r="C92" s="377"/>
      <c r="D92" s="377"/>
      <c r="E92" s="377"/>
      <c r="F92" s="377"/>
      <c r="G92" s="377"/>
      <c r="H92" s="508"/>
      <c r="I92" s="508"/>
    </row>
    <row r="93" spans="1:9">
      <c r="A93" s="506"/>
      <c r="B93" s="377"/>
      <c r="C93" s="377"/>
      <c r="D93" s="377"/>
      <c r="E93" s="377"/>
      <c r="F93" s="377"/>
      <c r="G93" s="377"/>
      <c r="H93" s="507"/>
      <c r="I93" s="507"/>
    </row>
    <row r="94" spans="1:9">
      <c r="A94" s="506"/>
      <c r="B94" s="377"/>
      <c r="C94" s="377"/>
      <c r="D94" s="377"/>
      <c r="E94" s="377"/>
      <c r="F94" s="377"/>
      <c r="G94" s="377"/>
      <c r="H94" s="508"/>
      <c r="I94" s="508"/>
    </row>
    <row r="95" spans="1:9">
      <c r="A95" s="506"/>
      <c r="B95" s="377"/>
      <c r="C95" s="377"/>
      <c r="D95" s="377"/>
      <c r="E95" s="377"/>
      <c r="F95" s="377"/>
      <c r="G95" s="377"/>
      <c r="H95" s="507"/>
      <c r="I95" s="507"/>
    </row>
    <row r="96" spans="1:9">
      <c r="A96" s="506"/>
      <c r="B96" s="377"/>
      <c r="C96" s="377"/>
      <c r="D96" s="377"/>
      <c r="E96" s="377"/>
      <c r="F96" s="377"/>
      <c r="G96" s="377"/>
      <c r="H96" s="508"/>
      <c r="I96" s="508"/>
    </row>
    <row r="97" spans="1:13">
      <c r="A97" s="506"/>
      <c r="B97" s="377"/>
      <c r="C97" s="377"/>
      <c r="D97" s="377"/>
      <c r="E97" s="377"/>
      <c r="F97" s="377"/>
      <c r="G97" s="377"/>
      <c r="H97" s="507"/>
      <c r="I97" s="507"/>
    </row>
    <row r="98" spans="1:13">
      <c r="A98" s="506"/>
      <c r="B98" s="377"/>
      <c r="C98" s="377"/>
      <c r="D98" s="377"/>
      <c r="E98" s="377"/>
      <c r="F98" s="377"/>
      <c r="G98" s="377"/>
      <c r="H98" s="508"/>
      <c r="I98" s="508"/>
    </row>
    <row r="99" spans="1:13">
      <c r="A99" s="506"/>
      <c r="B99" s="377"/>
      <c r="C99" s="377"/>
      <c r="D99" s="377"/>
      <c r="E99" s="377"/>
      <c r="F99" s="377"/>
      <c r="G99" s="377"/>
      <c r="H99" s="507"/>
      <c r="I99" s="507"/>
    </row>
    <row r="100" spans="1:13">
      <c r="A100" s="506"/>
      <c r="B100" s="377"/>
      <c r="C100" s="377"/>
      <c r="D100" s="377"/>
      <c r="E100" s="377"/>
      <c r="F100" s="377"/>
      <c r="G100" s="377"/>
      <c r="H100" s="508"/>
      <c r="I100" s="508"/>
    </row>
    <row r="101" spans="1:13">
      <c r="A101" s="506"/>
      <c r="B101" s="377"/>
      <c r="C101" s="377"/>
      <c r="D101" s="377"/>
      <c r="E101" s="377"/>
      <c r="F101" s="377"/>
      <c r="G101" s="377"/>
      <c r="H101" s="507"/>
      <c r="I101" s="507"/>
    </row>
    <row r="102" spans="1:13">
      <c r="A102" s="506"/>
      <c r="B102" s="377"/>
      <c r="C102" s="377"/>
      <c r="D102" s="377"/>
      <c r="E102" s="377"/>
      <c r="F102" s="377"/>
      <c r="G102" s="377"/>
      <c r="H102" s="508"/>
      <c r="I102" s="508"/>
    </row>
    <row r="103" spans="1:13">
      <c r="A103" s="506"/>
      <c r="B103" s="377"/>
      <c r="C103" s="377"/>
      <c r="D103" s="377"/>
      <c r="E103" s="377"/>
      <c r="F103" s="377"/>
      <c r="G103" s="377"/>
      <c r="H103" s="509"/>
      <c r="I103" s="509"/>
    </row>
    <row r="104" spans="1:13">
      <c r="A104" s="506"/>
      <c r="B104" s="377"/>
      <c r="C104" s="377"/>
      <c r="D104" s="377"/>
      <c r="E104" s="377"/>
      <c r="F104" s="377"/>
      <c r="G104" s="377"/>
      <c r="H104" s="509"/>
      <c r="I104" s="509"/>
    </row>
    <row r="105" spans="1:13">
      <c r="A105" s="506"/>
      <c r="B105" s="377"/>
      <c r="C105" s="377"/>
      <c r="D105" s="377"/>
      <c r="E105" s="377"/>
      <c r="F105" s="377"/>
      <c r="G105" s="377"/>
      <c r="H105" s="509"/>
      <c r="I105" s="509"/>
    </row>
    <row r="106" spans="1:13">
      <c r="A106" s="506"/>
      <c r="B106" s="377"/>
      <c r="C106" s="377"/>
      <c r="D106" s="377"/>
      <c r="E106" s="377"/>
      <c r="F106" s="377"/>
      <c r="G106" s="377"/>
      <c r="H106" s="510"/>
      <c r="I106" s="510"/>
    </row>
    <row r="107" spans="1:13" ht="15.75" thickBot="1">
      <c r="A107" s="503"/>
      <c r="B107" s="511"/>
      <c r="C107" s="503"/>
      <c r="D107" s="504"/>
      <c r="E107" s="512"/>
      <c r="F107" s="512"/>
      <c r="G107" s="512"/>
      <c r="H107" s="512"/>
      <c r="I107" s="505"/>
    </row>
    <row r="108" spans="1:13" ht="15.75" thickBot="1">
      <c r="A108" s="503"/>
      <c r="B108" s="513" t="s">
        <v>1196</v>
      </c>
      <c r="C108" s="514"/>
      <c r="D108" s="515"/>
      <c r="E108" s="516"/>
      <c r="F108" s="516"/>
      <c r="G108" s="516"/>
      <c r="H108" s="517">
        <f>SUM(H63:I106)</f>
        <v>0</v>
      </c>
      <c r="I108" s="518"/>
    </row>
    <row r="109" spans="1:13" ht="15.75">
      <c r="A109" s="503"/>
      <c r="B109" s="502"/>
      <c r="C109" s="519"/>
      <c r="D109" s="520"/>
      <c r="E109" s="521"/>
      <c r="F109" s="521"/>
      <c r="G109" s="521"/>
      <c r="H109" s="522"/>
      <c r="I109" s="522"/>
    </row>
    <row r="110" spans="1:13" ht="13.5" thickBot="1">
      <c r="A110" s="495"/>
      <c r="B110" s="523" t="s">
        <v>1406</v>
      </c>
      <c r="C110" s="494"/>
      <c r="D110" s="494"/>
      <c r="E110" s="494"/>
      <c r="F110" s="494"/>
      <c r="G110" s="494"/>
      <c r="H110" s="494"/>
      <c r="I110" s="497"/>
      <c r="M110" s="524"/>
    </row>
    <row r="111" spans="1:13" ht="15">
      <c r="A111" s="503"/>
      <c r="B111" s="377" t="s">
        <v>113</v>
      </c>
      <c r="C111" s="525">
        <v>0</v>
      </c>
      <c r="D111" s="525"/>
      <c r="E111" s="526"/>
      <c r="F111" s="526"/>
      <c r="G111" s="526"/>
      <c r="H111" s="527"/>
      <c r="I111" s="527">
        <f>C111*H108</f>
        <v>0</v>
      </c>
    </row>
    <row r="112" spans="1:13" ht="15">
      <c r="A112" s="503"/>
      <c r="B112" s="377" t="s">
        <v>1407</v>
      </c>
      <c r="C112" s="528"/>
      <c r="D112" s="528"/>
      <c r="E112" s="526"/>
      <c r="F112" s="526"/>
      <c r="G112" s="526"/>
      <c r="H112" s="529"/>
      <c r="I112" s="529">
        <v>0</v>
      </c>
    </row>
    <row r="113" spans="1:13" ht="15">
      <c r="A113" s="503"/>
      <c r="B113" s="377" t="s">
        <v>1408</v>
      </c>
      <c r="C113" s="530"/>
      <c r="D113" s="530"/>
      <c r="E113" s="526"/>
      <c r="F113" s="526"/>
      <c r="G113" s="526"/>
      <c r="H113" s="529"/>
      <c r="I113" s="529">
        <v>0</v>
      </c>
    </row>
    <row r="114" spans="1:13" ht="16.5" thickBot="1">
      <c r="A114" s="503"/>
      <c r="B114" s="502"/>
      <c r="C114" s="531"/>
      <c r="D114" s="522"/>
      <c r="E114" s="521"/>
      <c r="F114" s="521"/>
      <c r="G114" s="521"/>
      <c r="H114" s="522"/>
      <c r="I114" s="522"/>
    </row>
    <row r="115" spans="1:13" ht="16.5" thickBot="1">
      <c r="A115" s="503"/>
      <c r="B115" s="532" t="s">
        <v>1409</v>
      </c>
      <c r="C115" s="533"/>
      <c r="D115" s="534"/>
      <c r="E115" s="535"/>
      <c r="F115" s="535"/>
      <c r="G115" s="535"/>
      <c r="H115" s="536">
        <f>SUM(H108:I114)</f>
        <v>0</v>
      </c>
      <c r="I115" s="537"/>
      <c r="K115" s="438"/>
      <c r="L115" s="438"/>
      <c r="M115" s="438"/>
    </row>
    <row r="116" spans="1:13" ht="15.75" thickBot="1">
      <c r="A116" s="503"/>
      <c r="B116" s="511"/>
      <c r="C116" s="538"/>
      <c r="D116" s="538"/>
      <c r="E116" s="512"/>
      <c r="F116" s="512"/>
      <c r="G116" s="512"/>
      <c r="H116" s="539"/>
      <c r="I116" s="539"/>
      <c r="K116" s="345"/>
      <c r="L116" s="345"/>
      <c r="M116" s="345"/>
    </row>
    <row r="117" spans="1:13" ht="16.5" thickBot="1">
      <c r="A117" s="503"/>
      <c r="B117" s="532"/>
      <c r="C117" s="533"/>
      <c r="D117" s="534"/>
      <c r="E117" s="535"/>
      <c r="F117" s="535"/>
      <c r="G117" s="535"/>
      <c r="H117" s="536"/>
      <c r="I117" s="537"/>
      <c r="J117" s="540"/>
      <c r="K117" s="482"/>
      <c r="L117" s="403"/>
      <c r="M117" s="353"/>
    </row>
    <row r="118" spans="1:13">
      <c r="E118" s="405"/>
      <c r="F118" s="405"/>
      <c r="G118" s="405"/>
      <c r="H118" s="405"/>
      <c r="L118" s="438"/>
      <c r="M118" s="438"/>
    </row>
    <row r="126" spans="1:13" ht="13.5" thickBot="1"/>
    <row r="127" spans="1:13" ht="15.75">
      <c r="A127" s="342" t="s">
        <v>1156</v>
      </c>
      <c r="B127" s="343"/>
      <c r="C127" s="343"/>
      <c r="D127" s="343"/>
      <c r="E127" s="343"/>
      <c r="F127" s="343"/>
      <c r="G127" s="343"/>
      <c r="H127" s="343"/>
      <c r="I127" s="344"/>
    </row>
    <row r="128" spans="1:13" ht="15.75">
      <c r="A128" s="346" t="str">
        <f>A27</f>
        <v>Oprava objektu MŠ Zámecká, Jilemnice</v>
      </c>
      <c r="B128" s="347"/>
      <c r="C128" s="347"/>
      <c r="D128" s="347"/>
      <c r="E128" s="347"/>
      <c r="F128" s="347"/>
      <c r="G128" s="347"/>
      <c r="H128" s="347"/>
      <c r="I128" s="348"/>
    </row>
    <row r="129" spans="1:9" ht="15">
      <c r="A129" s="349" t="s">
        <v>1158</v>
      </c>
      <c r="B129" s="350"/>
      <c r="C129" s="350"/>
      <c r="D129" s="350"/>
      <c r="E129" s="350"/>
      <c r="F129" s="350"/>
      <c r="G129" s="350"/>
      <c r="H129" s="350"/>
      <c r="I129" s="351"/>
    </row>
    <row r="130" spans="1:9" ht="15">
      <c r="A130" s="349" t="s">
        <v>1410</v>
      </c>
      <c r="B130" s="350"/>
      <c r="C130" s="350"/>
      <c r="D130" s="350"/>
      <c r="E130" s="350"/>
      <c r="F130" s="350"/>
      <c r="G130" s="350"/>
      <c r="H130" s="350"/>
      <c r="I130" s="351"/>
    </row>
    <row r="131" spans="1:9">
      <c r="A131" s="352"/>
      <c r="C131" s="353"/>
      <c r="D131" s="354"/>
      <c r="E131" s="353"/>
      <c r="F131" s="353"/>
      <c r="G131" s="353"/>
      <c r="H131" s="353"/>
      <c r="I131" s="355" t="str">
        <f>I31</f>
        <v>Z. Č. : 3143-19</v>
      </c>
    </row>
    <row r="132" spans="1:9">
      <c r="A132" s="356"/>
      <c r="B132" s="353" t="s">
        <v>1161</v>
      </c>
      <c r="C132" s="353" t="str">
        <f>C33</f>
        <v>MŠ Zámecká čp. 232 v Jilemnici</v>
      </c>
      <c r="D132" s="353"/>
      <c r="E132" s="353"/>
      <c r="F132" s="357"/>
      <c r="G132" s="358"/>
      <c r="H132" s="358"/>
      <c r="I132" s="359"/>
    </row>
    <row r="133" spans="1:9">
      <c r="A133" s="356"/>
      <c r="B133" s="353" t="s">
        <v>1163</v>
      </c>
      <c r="C133" s="353" t="str">
        <f>C34</f>
        <v>Město Jilemnice, Masarykovo nám. 82, 514 01 Jilemnice</v>
      </c>
      <c r="D133" s="353"/>
      <c r="E133" s="353"/>
      <c r="F133" s="357"/>
      <c r="G133" s="353"/>
      <c r="H133" s="353"/>
      <c r="I133" s="359"/>
    </row>
    <row r="134" spans="1:9">
      <c r="A134" s="356"/>
      <c r="B134" s="353" t="s">
        <v>1165</v>
      </c>
      <c r="C134" s="353" t="str">
        <f>C35</f>
        <v>EL-projekt Jilemnice s.r.o., Zvědavá ulička čp. 50, 514 01 Jilemnice</v>
      </c>
      <c r="D134" s="353"/>
      <c r="E134" s="353"/>
      <c r="F134" s="357"/>
      <c r="G134" s="353"/>
      <c r="H134" s="353"/>
      <c r="I134" s="359"/>
    </row>
    <row r="135" spans="1:9">
      <c r="A135" s="356"/>
      <c r="C135" s="360" t="s">
        <v>1167</v>
      </c>
      <c r="D135" s="353"/>
      <c r="E135" s="353"/>
      <c r="F135" s="357"/>
      <c r="G135" s="361" t="s">
        <v>1168</v>
      </c>
      <c r="H135" s="353"/>
      <c r="I135" s="359"/>
    </row>
    <row r="136" spans="1:9">
      <c r="A136" s="356"/>
      <c r="B136" s="357" t="s">
        <v>1169</v>
      </c>
      <c r="C136" s="362">
        <f>C37</f>
        <v>43865</v>
      </c>
      <c r="D136" s="362"/>
      <c r="E136" s="362"/>
      <c r="F136" s="357"/>
      <c r="G136" s="353"/>
      <c r="H136" s="353"/>
      <c r="I136" s="359"/>
    </row>
    <row r="137" spans="1:9">
      <c r="A137" s="356"/>
      <c r="B137" s="357" t="s">
        <v>1170</v>
      </c>
      <c r="C137" s="353" t="s">
        <v>1171</v>
      </c>
      <c r="D137" s="353"/>
      <c r="E137" s="353"/>
      <c r="F137" s="357"/>
      <c r="G137" s="353"/>
      <c r="H137" s="353"/>
      <c r="I137" s="359"/>
    </row>
    <row r="138" spans="1:9">
      <c r="A138" s="352"/>
      <c r="B138" s="363"/>
      <c r="C138" s="363"/>
      <c r="D138" s="363"/>
      <c r="E138" s="363"/>
      <c r="F138" s="363"/>
      <c r="G138" s="363"/>
      <c r="H138" s="363"/>
      <c r="I138" s="364"/>
    </row>
    <row r="139" spans="1:9">
      <c r="A139" s="352"/>
      <c r="B139" s="365" t="s">
        <v>1172</v>
      </c>
      <c r="C139" s="365"/>
      <c r="D139" s="365"/>
      <c r="E139" s="365"/>
      <c r="F139" s="365"/>
      <c r="G139" s="365"/>
      <c r="H139" s="365"/>
      <c r="I139" s="366"/>
    </row>
    <row r="140" spans="1:9">
      <c r="A140" s="352"/>
      <c r="B140" s="365" t="s">
        <v>1173</v>
      </c>
      <c r="C140" s="365"/>
      <c r="D140" s="365"/>
      <c r="E140" s="365"/>
      <c r="F140" s="365"/>
      <c r="G140" s="365"/>
      <c r="H140" s="365"/>
      <c r="I140" s="366"/>
    </row>
    <row r="141" spans="1:9" ht="13.5" thickBot="1">
      <c r="A141" s="367"/>
      <c r="B141" s="368" t="s">
        <v>1174</v>
      </c>
      <c r="C141" s="368"/>
      <c r="D141" s="368"/>
      <c r="E141" s="368"/>
      <c r="F141" s="368"/>
      <c r="G141" s="368"/>
      <c r="H141" s="368"/>
      <c r="I141" s="369"/>
    </row>
    <row r="142" spans="1:9" ht="13.5" thickBot="1">
      <c r="E142" s="405"/>
      <c r="F142" s="405"/>
      <c r="G142" s="405"/>
      <c r="H142" s="405"/>
    </row>
    <row r="143" spans="1:9" ht="13.5" thickBot="1">
      <c r="A143" s="458" t="s">
        <v>1411</v>
      </c>
      <c r="B143" s="541"/>
      <c r="C143" s="542"/>
      <c r="D143" s="543"/>
      <c r="E143" s="544"/>
      <c r="F143" s="544"/>
      <c r="G143" s="544"/>
      <c r="H143" s="544"/>
      <c r="I143" s="545"/>
    </row>
    <row r="144" spans="1:9">
      <c r="A144" s="377"/>
      <c r="B144" s="378"/>
      <c r="C144" s="379"/>
      <c r="D144" s="380"/>
      <c r="E144" s="381"/>
      <c r="F144" s="381"/>
      <c r="G144" s="381"/>
      <c r="H144" s="381"/>
      <c r="I144" s="381"/>
    </row>
    <row r="145" spans="1:13">
      <c r="A145" s="415"/>
      <c r="B145" s="416" t="s">
        <v>1412</v>
      </c>
      <c r="C145" s="416"/>
      <c r="D145" s="417"/>
      <c r="E145" s="418"/>
      <c r="F145" s="419"/>
      <c r="G145" s="419"/>
      <c r="H145" s="416"/>
      <c r="I145" s="546"/>
    </row>
    <row r="146" spans="1:13">
      <c r="A146" s="425"/>
      <c r="B146" s="426" t="s">
        <v>1211</v>
      </c>
      <c r="C146" s="427" t="s">
        <v>1212</v>
      </c>
      <c r="D146" s="428" t="s">
        <v>133</v>
      </c>
      <c r="E146" s="429" t="s">
        <v>1213</v>
      </c>
      <c r="F146" s="430" t="s">
        <v>1214</v>
      </c>
      <c r="G146" s="429" t="s">
        <v>1215</v>
      </c>
      <c r="H146" s="430" t="s">
        <v>1216</v>
      </c>
      <c r="I146" s="431" t="s">
        <v>1217</v>
      </c>
    </row>
    <row r="147" spans="1:13">
      <c r="B147" s="421" t="s">
        <v>1413</v>
      </c>
      <c r="C147" s="378"/>
      <c r="D147" s="380"/>
      <c r="E147" s="394"/>
      <c r="F147" s="381"/>
      <c r="G147" s="394"/>
      <c r="H147" s="363"/>
      <c r="I147" s="363"/>
    </row>
    <row r="148" spans="1:13">
      <c r="B148" s="392" t="s">
        <v>1414</v>
      </c>
      <c r="C148" s="436">
        <v>3</v>
      </c>
      <c r="D148" s="380" t="s">
        <v>270</v>
      </c>
      <c r="E148" s="389"/>
      <c r="F148" s="394">
        <f>C148*E148</f>
        <v>0</v>
      </c>
      <c r="G148" s="389"/>
      <c r="H148" s="394">
        <f>C148*G148</f>
        <v>0</v>
      </c>
      <c r="I148" s="394">
        <f>F148+H148</f>
        <v>0</v>
      </c>
    </row>
    <row r="149" spans="1:13">
      <c r="B149" s="392"/>
      <c r="C149" s="436"/>
      <c r="D149" s="380"/>
      <c r="E149" s="394"/>
      <c r="F149" s="394"/>
      <c r="G149" s="394"/>
      <c r="H149" s="394"/>
      <c r="I149" s="394"/>
    </row>
    <row r="150" spans="1:13">
      <c r="A150" s="415"/>
      <c r="B150" s="416" t="s">
        <v>1415</v>
      </c>
      <c r="C150" s="416"/>
      <c r="D150" s="417"/>
      <c r="E150" s="418"/>
      <c r="F150" s="419"/>
      <c r="G150" s="419"/>
      <c r="H150" s="416"/>
      <c r="I150" s="546"/>
    </row>
    <row r="151" spans="1:13">
      <c r="B151" s="421" t="s">
        <v>1416</v>
      </c>
      <c r="C151" s="378"/>
      <c r="D151" s="380"/>
      <c r="E151" s="394"/>
      <c r="F151" s="381"/>
      <c r="G151" s="381"/>
      <c r="H151" s="363"/>
      <c r="I151" s="363"/>
      <c r="J151" s="437"/>
      <c r="K151" s="438"/>
      <c r="L151" s="438"/>
      <c r="M151" s="438"/>
    </row>
    <row r="152" spans="1:13">
      <c r="B152" s="392" t="s">
        <v>1417</v>
      </c>
      <c r="C152" s="379">
        <v>1</v>
      </c>
      <c r="D152" s="380" t="s">
        <v>1181</v>
      </c>
      <c r="E152" s="389"/>
      <c r="F152" s="394">
        <f>C152*E152</f>
        <v>0</v>
      </c>
      <c r="G152" s="394"/>
      <c r="H152" s="394"/>
      <c r="I152" s="394">
        <f t="shared" ref="I152:I157" si="0">F152+H152</f>
        <v>0</v>
      </c>
      <c r="J152" s="437"/>
      <c r="K152" s="438"/>
      <c r="L152" s="438"/>
      <c r="M152" s="438"/>
    </row>
    <row r="153" spans="1:13">
      <c r="B153" s="392" t="s">
        <v>1418</v>
      </c>
      <c r="C153" s="379">
        <v>1</v>
      </c>
      <c r="D153" s="380" t="s">
        <v>1181</v>
      </c>
      <c r="E153" s="389"/>
      <c r="F153" s="394">
        <f>C153*E153</f>
        <v>0</v>
      </c>
      <c r="G153" s="394"/>
      <c r="H153" s="394"/>
      <c r="I153" s="394">
        <f t="shared" si="0"/>
        <v>0</v>
      </c>
      <c r="J153" s="437"/>
      <c r="K153" s="438"/>
      <c r="L153" s="438"/>
      <c r="M153" s="438"/>
    </row>
    <row r="154" spans="1:13">
      <c r="B154" s="392" t="s">
        <v>1419</v>
      </c>
      <c r="C154" s="379">
        <v>1</v>
      </c>
      <c r="D154" s="380" t="s">
        <v>1181</v>
      </c>
      <c r="E154" s="389"/>
      <c r="F154" s="394">
        <f>C154*E154</f>
        <v>0</v>
      </c>
      <c r="G154" s="394"/>
      <c r="H154" s="394"/>
      <c r="I154" s="394">
        <f t="shared" si="0"/>
        <v>0</v>
      </c>
      <c r="J154" s="437"/>
      <c r="K154" s="438"/>
      <c r="L154" s="438"/>
      <c r="M154" s="438"/>
    </row>
    <row r="155" spans="1:13">
      <c r="B155" s="392" t="s">
        <v>1420</v>
      </c>
      <c r="C155" s="379">
        <v>1</v>
      </c>
      <c r="D155" s="380" t="s">
        <v>1181</v>
      </c>
      <c r="E155" s="389"/>
      <c r="F155" s="394">
        <f>C155*E155</f>
        <v>0</v>
      </c>
      <c r="G155" s="394"/>
      <c r="H155" s="394"/>
      <c r="I155" s="394">
        <f t="shared" si="0"/>
        <v>0</v>
      </c>
      <c r="J155" s="437"/>
      <c r="K155" s="438"/>
      <c r="L155" s="438"/>
      <c r="M155" s="438"/>
    </row>
    <row r="156" spans="1:13">
      <c r="B156" s="392" t="s">
        <v>1421</v>
      </c>
      <c r="C156" s="379">
        <v>1</v>
      </c>
      <c r="D156" s="380" t="s">
        <v>1181</v>
      </c>
      <c r="E156" s="389"/>
      <c r="F156" s="394">
        <f>C156*E156</f>
        <v>0</v>
      </c>
      <c r="G156" s="394"/>
      <c r="H156" s="394"/>
      <c r="I156" s="394">
        <f t="shared" si="0"/>
        <v>0</v>
      </c>
      <c r="J156" s="437"/>
      <c r="K156" s="438"/>
      <c r="L156" s="438"/>
      <c r="M156" s="438"/>
    </row>
    <row r="157" spans="1:13">
      <c r="B157" s="392" t="s">
        <v>1422</v>
      </c>
      <c r="C157" s="436">
        <v>1</v>
      </c>
      <c r="D157" s="380" t="s">
        <v>1208</v>
      </c>
      <c r="E157" s="394"/>
      <c r="F157" s="394"/>
      <c r="G157" s="389"/>
      <c r="H157" s="394">
        <f>C157*G157</f>
        <v>0</v>
      </c>
      <c r="I157" s="394">
        <f t="shared" si="0"/>
        <v>0</v>
      </c>
      <c r="J157" s="437"/>
      <c r="K157" s="438"/>
      <c r="L157" s="438"/>
      <c r="M157" s="438"/>
    </row>
    <row r="158" spans="1:13">
      <c r="B158" s="388"/>
      <c r="C158" s="379"/>
      <c r="D158" s="379"/>
      <c r="E158" s="394"/>
      <c r="F158" s="394"/>
      <c r="G158" s="394"/>
      <c r="H158" s="394"/>
      <c r="I158" s="394"/>
      <c r="J158" s="437"/>
      <c r="K158" s="438"/>
      <c r="L158" s="438"/>
      <c r="M158" s="438"/>
    </row>
    <row r="159" spans="1:13">
      <c r="A159" s="415"/>
      <c r="B159" s="416" t="s">
        <v>1423</v>
      </c>
      <c r="C159" s="416"/>
      <c r="D159" s="417"/>
      <c r="E159" s="418"/>
      <c r="F159" s="419"/>
      <c r="G159" s="419"/>
      <c r="H159" s="416"/>
      <c r="I159" s="546"/>
    </row>
    <row r="160" spans="1:13">
      <c r="B160" s="421" t="s">
        <v>1423</v>
      </c>
      <c r="C160" s="378"/>
      <c r="D160" s="379"/>
      <c r="E160" s="394"/>
      <c r="F160" s="381"/>
      <c r="G160" s="381"/>
      <c r="H160" s="363"/>
      <c r="I160" s="363"/>
      <c r="J160" s="437"/>
      <c r="K160" s="547"/>
      <c r="L160" s="547"/>
      <c r="M160" s="438"/>
    </row>
    <row r="161" spans="1:13">
      <c r="B161" s="392" t="s">
        <v>1424</v>
      </c>
      <c r="C161" s="436">
        <v>0.5</v>
      </c>
      <c r="D161" s="380" t="s">
        <v>178</v>
      </c>
      <c r="E161" s="394"/>
      <c r="F161" s="394"/>
      <c r="G161" s="389"/>
      <c r="H161" s="394">
        <f>C161*G161</f>
        <v>0</v>
      </c>
      <c r="I161" s="394">
        <f>F161+H161</f>
        <v>0</v>
      </c>
      <c r="J161" s="437"/>
      <c r="K161" s="547"/>
      <c r="L161" s="547"/>
      <c r="M161" s="438"/>
    </row>
    <row r="162" spans="1:13">
      <c r="B162" s="392" t="s">
        <v>1425</v>
      </c>
      <c r="C162" s="436">
        <v>0.1</v>
      </c>
      <c r="D162" s="380" t="s">
        <v>178</v>
      </c>
      <c r="E162" s="394"/>
      <c r="F162" s="394"/>
      <c r="G162" s="389"/>
      <c r="H162" s="394">
        <f>C162*G162</f>
        <v>0</v>
      </c>
      <c r="I162" s="394">
        <f>F162+H162</f>
        <v>0</v>
      </c>
      <c r="J162" s="437"/>
      <c r="K162" s="547"/>
      <c r="L162" s="547"/>
      <c r="M162" s="438"/>
    </row>
    <row r="163" spans="1:13">
      <c r="B163" s="392" t="s">
        <v>1426</v>
      </c>
      <c r="C163" s="436">
        <v>0.1</v>
      </c>
      <c r="D163" s="380" t="s">
        <v>178</v>
      </c>
      <c r="E163" s="394"/>
      <c r="F163" s="394"/>
      <c r="G163" s="389"/>
      <c r="H163" s="394">
        <f>C163*G163</f>
        <v>0</v>
      </c>
      <c r="I163" s="394">
        <f>F163+H163</f>
        <v>0</v>
      </c>
      <c r="J163" s="437"/>
      <c r="K163" s="547"/>
      <c r="L163" s="547"/>
      <c r="M163" s="438"/>
    </row>
    <row r="164" spans="1:13">
      <c r="B164" s="392" t="s">
        <v>1427</v>
      </c>
      <c r="C164" s="436">
        <v>0.4</v>
      </c>
      <c r="D164" s="380" t="s">
        <v>178</v>
      </c>
      <c r="E164" s="394"/>
      <c r="F164" s="394"/>
      <c r="G164" s="389"/>
      <c r="H164" s="394">
        <f>C164*G164</f>
        <v>0</v>
      </c>
      <c r="I164" s="394">
        <f>F164+H164</f>
        <v>0</v>
      </c>
      <c r="J164" s="437"/>
      <c r="K164" s="547"/>
      <c r="L164" s="547"/>
      <c r="M164" s="438"/>
    </row>
    <row r="165" spans="1:13">
      <c r="B165" s="392" t="s">
        <v>1428</v>
      </c>
      <c r="C165" s="436">
        <v>5</v>
      </c>
      <c r="D165" s="380" t="s">
        <v>1206</v>
      </c>
      <c r="E165" s="394"/>
      <c r="F165" s="394"/>
      <c r="G165" s="389"/>
      <c r="H165" s="394">
        <f>C165*G165</f>
        <v>0</v>
      </c>
      <c r="I165" s="394">
        <f>F165+H165</f>
        <v>0</v>
      </c>
      <c r="J165" s="437"/>
      <c r="K165" s="547"/>
      <c r="L165" s="547"/>
      <c r="M165" s="438"/>
    </row>
    <row r="166" spans="1:13">
      <c r="B166" s="392"/>
      <c r="C166" s="436"/>
      <c r="D166" s="380"/>
      <c r="E166" s="394"/>
      <c r="F166" s="394"/>
      <c r="G166" s="394"/>
      <c r="H166" s="394"/>
      <c r="I166" s="394"/>
      <c r="J166" s="437"/>
      <c r="K166" s="438"/>
      <c r="L166" s="438"/>
      <c r="M166" s="438"/>
    </row>
    <row r="167" spans="1:13">
      <c r="B167" s="396" t="s">
        <v>1429</v>
      </c>
      <c r="C167" s="399"/>
      <c r="D167" s="399"/>
      <c r="E167" s="399"/>
      <c r="F167" s="400">
        <f>SUM(F147:F166)</f>
        <v>0</v>
      </c>
      <c r="G167" s="399"/>
      <c r="H167" s="400">
        <f>SUM(H147:H166)</f>
        <v>0</v>
      </c>
      <c r="I167" s="402">
        <f>SUM(I146:I166)</f>
        <v>0</v>
      </c>
    </row>
    <row r="168" spans="1:13" ht="13.5" thickBot="1">
      <c r="E168" s="405"/>
      <c r="F168" s="405"/>
      <c r="G168" s="405"/>
      <c r="H168" s="405"/>
    </row>
    <row r="169" spans="1:13" ht="13.5" thickBot="1">
      <c r="B169" s="406" t="s">
        <v>1409</v>
      </c>
      <c r="C169" s="407"/>
      <c r="D169" s="408"/>
      <c r="E169" s="409"/>
      <c r="F169" s="409"/>
      <c r="G169" s="409"/>
      <c r="H169" s="410">
        <f>SUM(I167)</f>
        <v>0</v>
      </c>
      <c r="I169" s="411"/>
    </row>
    <row r="170" spans="1:13" ht="13.5" thickBot="1">
      <c r="C170" s="412"/>
      <c r="E170" s="405"/>
      <c r="F170" s="405"/>
      <c r="G170" s="405"/>
      <c r="H170" s="413"/>
      <c r="I170" s="413"/>
    </row>
    <row r="171" spans="1:13" ht="13.5" thickBot="1">
      <c r="B171" s="406"/>
      <c r="C171" s="407"/>
      <c r="D171" s="408"/>
      <c r="E171" s="409"/>
      <c r="F171" s="409"/>
      <c r="G171" s="409"/>
      <c r="H171" s="410"/>
      <c r="I171" s="411"/>
    </row>
    <row r="172" spans="1:13">
      <c r="B172" s="377"/>
      <c r="C172" s="548"/>
      <c r="D172" s="549"/>
      <c r="E172" s="526"/>
      <c r="F172" s="526"/>
      <c r="G172" s="526"/>
      <c r="H172" s="549"/>
      <c r="I172" s="549"/>
    </row>
    <row r="173" spans="1:13" ht="13.5" thickBot="1">
      <c r="B173" s="377"/>
      <c r="C173" s="548"/>
      <c r="D173" s="549"/>
      <c r="E173" s="526"/>
      <c r="F173" s="526"/>
      <c r="G173" s="526"/>
      <c r="H173" s="549"/>
      <c r="I173" s="549"/>
    </row>
    <row r="174" spans="1:13" ht="15.75">
      <c r="A174" s="342" t="s">
        <v>1156</v>
      </c>
      <c r="B174" s="343"/>
      <c r="C174" s="343"/>
      <c r="D174" s="343"/>
      <c r="E174" s="343"/>
      <c r="F174" s="343"/>
      <c r="G174" s="343"/>
      <c r="H174" s="343"/>
      <c r="I174" s="344"/>
    </row>
    <row r="175" spans="1:13" ht="15.75">
      <c r="A175" s="346" t="str">
        <f>A27</f>
        <v>Oprava objektu MŠ Zámecká, Jilemnice</v>
      </c>
      <c r="B175" s="347"/>
      <c r="C175" s="347"/>
      <c r="D175" s="347"/>
      <c r="E175" s="347"/>
      <c r="F175" s="347"/>
      <c r="G175" s="347"/>
      <c r="H175" s="347"/>
      <c r="I175" s="348"/>
    </row>
    <row r="176" spans="1:13" ht="15">
      <c r="A176" s="349" t="s">
        <v>1158</v>
      </c>
      <c r="B176" s="350"/>
      <c r="C176" s="350"/>
      <c r="D176" s="350"/>
      <c r="E176" s="350"/>
      <c r="F176" s="350"/>
      <c r="G176" s="350"/>
      <c r="H176" s="350"/>
      <c r="I176" s="351"/>
    </row>
    <row r="177" spans="1:11" ht="15">
      <c r="A177" s="349" t="s">
        <v>1430</v>
      </c>
      <c r="B177" s="350"/>
      <c r="C177" s="350"/>
      <c r="D177" s="350"/>
      <c r="E177" s="350"/>
      <c r="F177" s="350"/>
      <c r="G177" s="350"/>
      <c r="H177" s="350"/>
      <c r="I177" s="351"/>
    </row>
    <row r="178" spans="1:11">
      <c r="A178" s="352"/>
      <c r="C178" s="353"/>
      <c r="D178" s="354"/>
      <c r="E178" s="353"/>
      <c r="F178" s="353"/>
      <c r="G178" s="353"/>
      <c r="H178" s="353"/>
      <c r="I178" s="355" t="str">
        <f>I31</f>
        <v>Z. Č. : 3143-19</v>
      </c>
    </row>
    <row r="179" spans="1:11">
      <c r="A179" s="356"/>
      <c r="B179" s="353" t="s">
        <v>1161</v>
      </c>
      <c r="C179" s="353" t="str">
        <f>C33</f>
        <v>MŠ Zámecká čp. 232 v Jilemnici</v>
      </c>
      <c r="D179" s="353"/>
      <c r="E179" s="353"/>
      <c r="F179" s="357"/>
      <c r="G179" s="358"/>
      <c r="H179" s="358"/>
      <c r="I179" s="359"/>
    </row>
    <row r="180" spans="1:11">
      <c r="A180" s="356"/>
      <c r="B180" s="353" t="s">
        <v>1163</v>
      </c>
      <c r="C180" s="353" t="str">
        <f>C34</f>
        <v>Město Jilemnice, Masarykovo nám. 82, 514 01 Jilemnice</v>
      </c>
      <c r="D180" s="353"/>
      <c r="E180" s="353"/>
      <c r="F180" s="357"/>
      <c r="G180" s="353"/>
      <c r="H180" s="353"/>
      <c r="I180" s="359"/>
    </row>
    <row r="181" spans="1:11">
      <c r="A181" s="356"/>
      <c r="B181" s="353" t="s">
        <v>1165</v>
      </c>
      <c r="C181" s="353" t="str">
        <f>C35</f>
        <v>EL-projekt Jilemnice s.r.o., Zvědavá ulička čp. 50, 514 01 Jilemnice</v>
      </c>
      <c r="D181" s="353"/>
      <c r="E181" s="353"/>
      <c r="F181" s="357"/>
      <c r="G181" s="353"/>
      <c r="H181" s="353"/>
      <c r="I181" s="359"/>
    </row>
    <row r="182" spans="1:11">
      <c r="A182" s="356"/>
      <c r="C182" s="360" t="s">
        <v>1167</v>
      </c>
      <c r="D182" s="353"/>
      <c r="E182" s="353"/>
      <c r="F182" s="357"/>
      <c r="G182" s="361" t="s">
        <v>1168</v>
      </c>
      <c r="H182" s="353"/>
      <c r="I182" s="359"/>
    </row>
    <row r="183" spans="1:11">
      <c r="A183" s="356"/>
      <c r="B183" s="357" t="s">
        <v>1169</v>
      </c>
      <c r="C183" s="362">
        <f>C37</f>
        <v>43865</v>
      </c>
      <c r="D183" s="362"/>
      <c r="E183" s="362"/>
      <c r="F183" s="357"/>
      <c r="G183" s="353"/>
      <c r="H183" s="353"/>
      <c r="I183" s="359"/>
    </row>
    <row r="184" spans="1:11">
      <c r="A184" s="356"/>
      <c r="B184" s="357" t="s">
        <v>1170</v>
      </c>
      <c r="C184" s="353" t="s">
        <v>1171</v>
      </c>
      <c r="D184" s="353"/>
      <c r="E184" s="353"/>
      <c r="F184" s="357"/>
      <c r="G184" s="353"/>
      <c r="H184" s="353"/>
      <c r="I184" s="359"/>
    </row>
    <row r="185" spans="1:11">
      <c r="A185" s="352"/>
      <c r="B185" s="363"/>
      <c r="C185" s="363"/>
      <c r="D185" s="363"/>
      <c r="E185" s="363"/>
      <c r="F185" s="363"/>
      <c r="G185" s="363"/>
      <c r="H185" s="363"/>
      <c r="I185" s="364"/>
    </row>
    <row r="186" spans="1:11">
      <c r="A186" s="352"/>
      <c r="B186" s="365" t="s">
        <v>1172</v>
      </c>
      <c r="C186" s="365"/>
      <c r="D186" s="365"/>
      <c r="E186" s="365"/>
      <c r="F186" s="365"/>
      <c r="G186" s="365"/>
      <c r="H186" s="365"/>
      <c r="I186" s="366"/>
    </row>
    <row r="187" spans="1:11">
      <c r="A187" s="352"/>
      <c r="B187" s="365" t="s">
        <v>1173</v>
      </c>
      <c r="C187" s="365"/>
      <c r="D187" s="365"/>
      <c r="E187" s="365"/>
      <c r="F187" s="365"/>
      <c r="G187" s="365"/>
      <c r="H187" s="365"/>
      <c r="I187" s="366"/>
    </row>
    <row r="188" spans="1:11" ht="13.5" thickBot="1">
      <c r="A188" s="367"/>
      <c r="B188" s="368" t="s">
        <v>1174</v>
      </c>
      <c r="C188" s="368"/>
      <c r="D188" s="368"/>
      <c r="E188" s="368"/>
      <c r="F188" s="368"/>
      <c r="G188" s="368"/>
      <c r="H188" s="368"/>
      <c r="I188" s="369"/>
    </row>
    <row r="189" spans="1:11" ht="13.5" thickBot="1">
      <c r="E189" s="405"/>
      <c r="F189" s="405"/>
      <c r="G189" s="405"/>
      <c r="H189" s="405"/>
    </row>
    <row r="190" spans="1:11" ht="13.5" thickBot="1">
      <c r="A190" s="458" t="s">
        <v>1431</v>
      </c>
      <c r="B190" s="541"/>
      <c r="C190" s="542"/>
      <c r="D190" s="543"/>
      <c r="E190" s="544"/>
      <c r="F190" s="544"/>
      <c r="G190" s="544"/>
      <c r="H190" s="544"/>
      <c r="I190" s="545"/>
    </row>
    <row r="191" spans="1:11" s="434" customFormat="1">
      <c r="A191" s="403"/>
      <c r="B191" s="363"/>
      <c r="C191" s="363"/>
      <c r="D191" s="363"/>
      <c r="E191" s="363"/>
      <c r="F191" s="363"/>
      <c r="G191" s="363"/>
      <c r="H191" s="363"/>
      <c r="I191" s="363"/>
      <c r="J191" s="345"/>
      <c r="K191" s="414"/>
    </row>
    <row r="192" spans="1:11" s="434" customFormat="1" ht="12">
      <c r="A192" s="415"/>
      <c r="B192" s="416" t="s">
        <v>1412</v>
      </c>
      <c r="C192" s="416"/>
      <c r="D192" s="417"/>
      <c r="E192" s="418"/>
      <c r="F192" s="419"/>
      <c r="G192" s="419"/>
      <c r="H192" s="416"/>
      <c r="I192" s="546"/>
      <c r="J192" s="345"/>
      <c r="K192" s="414"/>
    </row>
    <row r="193" spans="1:11" s="434" customFormat="1" ht="12">
      <c r="A193" s="425"/>
      <c r="B193" s="426" t="s">
        <v>1211</v>
      </c>
      <c r="C193" s="427" t="s">
        <v>1212</v>
      </c>
      <c r="D193" s="428" t="s">
        <v>133</v>
      </c>
      <c r="E193" s="429" t="s">
        <v>1213</v>
      </c>
      <c r="F193" s="430" t="s">
        <v>1214</v>
      </c>
      <c r="G193" s="429" t="s">
        <v>1215</v>
      </c>
      <c r="H193" s="430" t="s">
        <v>1216</v>
      </c>
      <c r="I193" s="431" t="s">
        <v>1217</v>
      </c>
      <c r="J193" s="345"/>
      <c r="K193" s="414"/>
    </row>
    <row r="194" spans="1:11" s="434" customFormat="1" ht="12">
      <c r="A194" s="382"/>
      <c r="B194" s="421" t="s">
        <v>1432</v>
      </c>
      <c r="C194" s="379"/>
      <c r="D194" s="380"/>
      <c r="E194" s="390"/>
      <c r="F194" s="390"/>
      <c r="G194" s="390"/>
      <c r="H194" s="390"/>
      <c r="I194" s="390"/>
      <c r="J194" s="345"/>
      <c r="K194" s="414"/>
    </row>
    <row r="195" spans="1:11" s="434" customFormat="1" ht="12">
      <c r="A195" s="382"/>
      <c r="B195" s="392" t="s">
        <v>1433</v>
      </c>
      <c r="C195" s="550">
        <v>265</v>
      </c>
      <c r="D195" s="460" t="s">
        <v>270</v>
      </c>
      <c r="E195" s="389"/>
      <c r="F195" s="394">
        <f t="shared" ref="F195:F200" si="1">C195*E195</f>
        <v>0</v>
      </c>
      <c r="G195" s="389"/>
      <c r="H195" s="394">
        <f t="shared" ref="H195:H200" si="2">C195*G195</f>
        <v>0</v>
      </c>
      <c r="I195" s="394">
        <f t="shared" ref="I195:I200" si="3">F195+H195</f>
        <v>0</v>
      </c>
      <c r="J195" s="345"/>
      <c r="K195" s="414"/>
    </row>
    <row r="196" spans="1:11" s="434" customFormat="1" ht="12">
      <c r="A196" s="382"/>
      <c r="B196" s="392" t="s">
        <v>1434</v>
      </c>
      <c r="C196" s="550">
        <v>68</v>
      </c>
      <c r="D196" s="460" t="s">
        <v>270</v>
      </c>
      <c r="E196" s="389"/>
      <c r="F196" s="394">
        <f t="shared" si="1"/>
        <v>0</v>
      </c>
      <c r="G196" s="389"/>
      <c r="H196" s="394">
        <f t="shared" si="2"/>
        <v>0</v>
      </c>
      <c r="I196" s="394">
        <f t="shared" si="3"/>
        <v>0</v>
      </c>
      <c r="J196" s="345"/>
      <c r="K196" s="414"/>
    </row>
    <row r="197" spans="1:11" s="434" customFormat="1" ht="12">
      <c r="A197" s="382"/>
      <c r="B197" s="392" t="s">
        <v>1435</v>
      </c>
      <c r="C197" s="550">
        <v>75</v>
      </c>
      <c r="D197" s="460" t="s">
        <v>270</v>
      </c>
      <c r="E197" s="389"/>
      <c r="F197" s="394">
        <f t="shared" si="1"/>
        <v>0</v>
      </c>
      <c r="G197" s="389"/>
      <c r="H197" s="394">
        <f t="shared" si="2"/>
        <v>0</v>
      </c>
      <c r="I197" s="394">
        <f t="shared" si="3"/>
        <v>0</v>
      </c>
      <c r="J197" s="345"/>
      <c r="K197" s="414"/>
    </row>
    <row r="198" spans="1:11" s="434" customFormat="1" ht="12">
      <c r="A198" s="382"/>
      <c r="B198" s="392" t="s">
        <v>1436</v>
      </c>
      <c r="C198" s="550">
        <v>40</v>
      </c>
      <c r="D198" s="460" t="s">
        <v>270</v>
      </c>
      <c r="E198" s="389"/>
      <c r="F198" s="394">
        <f t="shared" si="1"/>
        <v>0</v>
      </c>
      <c r="G198" s="389"/>
      <c r="H198" s="394">
        <f t="shared" si="2"/>
        <v>0</v>
      </c>
      <c r="I198" s="394">
        <f t="shared" si="3"/>
        <v>0</v>
      </c>
      <c r="J198" s="345"/>
      <c r="K198" s="414"/>
    </row>
    <row r="199" spans="1:11" s="434" customFormat="1" ht="12">
      <c r="A199" s="382"/>
      <c r="B199" s="392" t="s">
        <v>1437</v>
      </c>
      <c r="C199" s="550">
        <v>55</v>
      </c>
      <c r="D199" s="460" t="s">
        <v>270</v>
      </c>
      <c r="E199" s="389"/>
      <c r="F199" s="394">
        <f t="shared" si="1"/>
        <v>0</v>
      </c>
      <c r="G199" s="389"/>
      <c r="H199" s="394">
        <f t="shared" si="2"/>
        <v>0</v>
      </c>
      <c r="I199" s="394">
        <f t="shared" si="3"/>
        <v>0</v>
      </c>
      <c r="J199" s="345"/>
      <c r="K199" s="414"/>
    </row>
    <row r="200" spans="1:11" s="434" customFormat="1" ht="12">
      <c r="A200" s="382"/>
      <c r="B200" s="392" t="s">
        <v>1438</v>
      </c>
      <c r="C200" s="550">
        <v>50</v>
      </c>
      <c r="D200" s="460" t="s">
        <v>270</v>
      </c>
      <c r="E200" s="389"/>
      <c r="F200" s="394">
        <f t="shared" si="1"/>
        <v>0</v>
      </c>
      <c r="G200" s="389"/>
      <c r="H200" s="394">
        <f t="shared" si="2"/>
        <v>0</v>
      </c>
      <c r="I200" s="394">
        <f t="shared" si="3"/>
        <v>0</v>
      </c>
      <c r="J200" s="345"/>
      <c r="K200" s="414"/>
    </row>
    <row r="201" spans="1:11" s="434" customFormat="1" ht="12">
      <c r="A201" s="382"/>
      <c r="B201" s="551"/>
      <c r="C201" s="552"/>
      <c r="D201" s="380"/>
      <c r="E201" s="394"/>
      <c r="F201" s="394"/>
      <c r="G201" s="394"/>
      <c r="H201" s="394"/>
      <c r="I201" s="394"/>
      <c r="J201" s="345"/>
      <c r="K201" s="414"/>
    </row>
    <row r="202" spans="1:11" s="434" customFormat="1" ht="12">
      <c r="A202" s="382"/>
      <c r="B202" s="392" t="s">
        <v>1439</v>
      </c>
      <c r="C202" s="436">
        <v>60</v>
      </c>
      <c r="D202" s="460" t="s">
        <v>1181</v>
      </c>
      <c r="E202" s="389"/>
      <c r="F202" s="394">
        <f>C202*E202</f>
        <v>0</v>
      </c>
      <c r="G202" s="389"/>
      <c r="H202" s="394">
        <f>C202*G202</f>
        <v>0</v>
      </c>
      <c r="I202" s="394">
        <f>F202+H202</f>
        <v>0</v>
      </c>
      <c r="J202" s="345"/>
      <c r="K202" s="414"/>
    </row>
    <row r="203" spans="1:11" s="434" customFormat="1" ht="12">
      <c r="A203" s="382"/>
      <c r="B203" s="392" t="s">
        <v>1440</v>
      </c>
      <c r="C203" s="550">
        <v>1</v>
      </c>
      <c r="D203" s="460" t="s">
        <v>1208</v>
      </c>
      <c r="E203" s="389"/>
      <c r="F203" s="394">
        <f>C203*E203</f>
        <v>0</v>
      </c>
      <c r="G203" s="394"/>
      <c r="H203" s="394"/>
      <c r="I203" s="394">
        <f>F203+H203</f>
        <v>0</v>
      </c>
      <c r="J203" s="345"/>
      <c r="K203" s="414"/>
    </row>
    <row r="204" spans="1:11" s="434" customFormat="1" ht="12">
      <c r="A204" s="382"/>
      <c r="B204" s="392"/>
      <c r="C204" s="436"/>
      <c r="D204" s="460"/>
      <c r="E204" s="394"/>
      <c r="F204" s="394"/>
      <c r="G204" s="394"/>
      <c r="H204" s="394"/>
      <c r="I204" s="394"/>
      <c r="J204" s="345"/>
      <c r="K204" s="414"/>
    </row>
    <row r="205" spans="1:11" s="434" customFormat="1" ht="12">
      <c r="A205" s="382"/>
      <c r="B205" s="421" t="s">
        <v>1441</v>
      </c>
      <c r="C205" s="379"/>
      <c r="D205" s="380"/>
      <c r="E205" s="394"/>
      <c r="F205" s="394"/>
      <c r="G205" s="394"/>
      <c r="H205" s="394"/>
      <c r="I205" s="394"/>
      <c r="J205" s="345"/>
      <c r="K205" s="414"/>
    </row>
    <row r="206" spans="1:11" s="434" customFormat="1" ht="12">
      <c r="A206" s="382"/>
      <c r="B206" s="392" t="s">
        <v>1442</v>
      </c>
      <c r="C206" s="436">
        <v>50</v>
      </c>
      <c r="D206" s="460" t="s">
        <v>1181</v>
      </c>
      <c r="E206" s="389"/>
      <c r="F206" s="394">
        <f>C206*E206</f>
        <v>0</v>
      </c>
      <c r="G206" s="394"/>
      <c r="H206" s="394"/>
      <c r="I206" s="394">
        <f>F206+H206</f>
        <v>0</v>
      </c>
      <c r="J206" s="345"/>
      <c r="K206" s="414"/>
    </row>
    <row r="207" spans="1:11" s="434" customFormat="1" ht="12">
      <c r="A207" s="382"/>
      <c r="B207" s="392" t="s">
        <v>1443</v>
      </c>
      <c r="C207" s="436">
        <v>20</v>
      </c>
      <c r="D207" s="460" t="s">
        <v>270</v>
      </c>
      <c r="E207" s="389"/>
      <c r="F207" s="394">
        <f>C207*E207</f>
        <v>0</v>
      </c>
      <c r="G207" s="394"/>
      <c r="H207" s="394"/>
      <c r="I207" s="394">
        <f>F207+H207</f>
        <v>0</v>
      </c>
      <c r="J207" s="345"/>
      <c r="K207" s="414"/>
    </row>
    <row r="208" spans="1:11" s="434" customFormat="1" ht="12">
      <c r="A208" s="382"/>
      <c r="B208" s="392" t="s">
        <v>1444</v>
      </c>
      <c r="C208" s="436">
        <v>180</v>
      </c>
      <c r="D208" s="460" t="s">
        <v>1181</v>
      </c>
      <c r="E208" s="389"/>
      <c r="F208" s="394">
        <f>C208*E208</f>
        <v>0</v>
      </c>
      <c r="G208" s="394"/>
      <c r="H208" s="394"/>
      <c r="I208" s="394">
        <f>F208+H208</f>
        <v>0</v>
      </c>
      <c r="J208" s="345"/>
      <c r="K208" s="414"/>
    </row>
    <row r="209" spans="1:11" s="434" customFormat="1" ht="12">
      <c r="A209" s="382"/>
      <c r="B209" s="392" t="s">
        <v>1445</v>
      </c>
      <c r="C209" s="436">
        <v>180</v>
      </c>
      <c r="D209" s="460" t="s">
        <v>1181</v>
      </c>
      <c r="E209" s="389"/>
      <c r="F209" s="394">
        <f>C209*E209</f>
        <v>0</v>
      </c>
      <c r="G209" s="394"/>
      <c r="H209" s="394"/>
      <c r="I209" s="394">
        <f>F209+H209</f>
        <v>0</v>
      </c>
      <c r="J209" s="345"/>
      <c r="K209" s="414"/>
    </row>
    <row r="210" spans="1:11" s="434" customFormat="1" ht="12">
      <c r="A210" s="382"/>
      <c r="B210" s="392"/>
      <c r="C210" s="379"/>
      <c r="D210" s="380"/>
      <c r="E210" s="394"/>
      <c r="F210" s="394"/>
      <c r="G210" s="394"/>
      <c r="H210" s="394"/>
      <c r="I210" s="394"/>
      <c r="J210" s="345"/>
      <c r="K210" s="414"/>
    </row>
    <row r="211" spans="1:11" s="434" customFormat="1" ht="12">
      <c r="A211" s="382"/>
      <c r="B211" s="392" t="s">
        <v>1446</v>
      </c>
      <c r="C211" s="436">
        <v>35</v>
      </c>
      <c r="D211" s="460" t="s">
        <v>1181</v>
      </c>
      <c r="E211" s="389"/>
      <c r="F211" s="394">
        <f>C211*E211</f>
        <v>0</v>
      </c>
      <c r="G211" s="394"/>
      <c r="H211" s="394"/>
      <c r="I211" s="394">
        <f>F211+H211</f>
        <v>0</v>
      </c>
      <c r="J211" s="345"/>
      <c r="K211" s="414"/>
    </row>
    <row r="212" spans="1:11" s="434" customFormat="1" ht="12">
      <c r="A212" s="382"/>
      <c r="B212" s="392" t="s">
        <v>1447</v>
      </c>
      <c r="C212" s="436">
        <v>40</v>
      </c>
      <c r="D212" s="460" t="s">
        <v>1181</v>
      </c>
      <c r="E212" s="389"/>
      <c r="F212" s="394">
        <f>C212*E212</f>
        <v>0</v>
      </c>
      <c r="G212" s="394"/>
      <c r="H212" s="394"/>
      <c r="I212" s="394">
        <f>F212+H212</f>
        <v>0</v>
      </c>
      <c r="J212" s="345"/>
      <c r="K212" s="414"/>
    </row>
    <row r="213" spans="1:11" s="434" customFormat="1" ht="12">
      <c r="A213" s="382"/>
      <c r="B213" s="392" t="s">
        <v>1448</v>
      </c>
      <c r="C213" s="436">
        <v>40</v>
      </c>
      <c r="D213" s="460" t="s">
        <v>1181</v>
      </c>
      <c r="E213" s="389"/>
      <c r="F213" s="394">
        <f>C213*E213</f>
        <v>0</v>
      </c>
      <c r="G213" s="394"/>
      <c r="H213" s="394"/>
      <c r="I213" s="394">
        <f>F213+H213</f>
        <v>0</v>
      </c>
      <c r="J213" s="345"/>
      <c r="K213" s="414"/>
    </row>
    <row r="214" spans="1:11" s="434" customFormat="1" ht="12">
      <c r="A214" s="382"/>
      <c r="B214" s="392" t="s">
        <v>1449</v>
      </c>
      <c r="C214" s="436">
        <v>50</v>
      </c>
      <c r="D214" s="460" t="s">
        <v>1181</v>
      </c>
      <c r="E214" s="389"/>
      <c r="F214" s="394">
        <f>C214*E214</f>
        <v>0</v>
      </c>
      <c r="G214" s="394"/>
      <c r="H214" s="394"/>
      <c r="I214" s="394">
        <f>F214+H214</f>
        <v>0</v>
      </c>
      <c r="J214" s="345"/>
      <c r="K214" s="414"/>
    </row>
    <row r="215" spans="1:11" s="434" customFormat="1" ht="12">
      <c r="A215" s="382"/>
      <c r="B215" s="423"/>
      <c r="C215" s="379"/>
      <c r="D215" s="380"/>
      <c r="E215" s="422"/>
      <c r="F215" s="422"/>
      <c r="G215" s="422"/>
      <c r="H215" s="422"/>
      <c r="I215" s="381"/>
      <c r="J215" s="345"/>
      <c r="K215" s="414"/>
    </row>
    <row r="216" spans="1:11" s="434" customFormat="1" ht="12">
      <c r="A216" s="382"/>
      <c r="B216" s="392" t="s">
        <v>1450</v>
      </c>
      <c r="C216" s="436">
        <v>50</v>
      </c>
      <c r="D216" s="460" t="s">
        <v>270</v>
      </c>
      <c r="E216" s="389"/>
      <c r="F216" s="394">
        <f>C216*E216</f>
        <v>0</v>
      </c>
      <c r="G216" s="394"/>
      <c r="H216" s="394"/>
      <c r="I216" s="394">
        <f>F216+H216</f>
        <v>0</v>
      </c>
      <c r="J216" s="345"/>
      <c r="K216" s="414"/>
    </row>
    <row r="217" spans="1:11" s="434" customFormat="1" ht="12">
      <c r="A217" s="382"/>
      <c r="B217" s="423"/>
      <c r="C217" s="379"/>
      <c r="D217" s="380"/>
      <c r="E217" s="422"/>
      <c r="F217" s="422"/>
      <c r="G217" s="422"/>
      <c r="H217" s="422"/>
      <c r="I217" s="381"/>
      <c r="J217" s="345"/>
      <c r="K217" s="414"/>
    </row>
    <row r="218" spans="1:11" s="434" customFormat="1" ht="12">
      <c r="A218" s="382"/>
      <c r="B218" s="392" t="s">
        <v>1451</v>
      </c>
      <c r="C218" s="436">
        <v>1</v>
      </c>
      <c r="D218" s="460" t="s">
        <v>1208</v>
      </c>
      <c r="E218" s="394"/>
      <c r="F218" s="394"/>
      <c r="G218" s="389"/>
      <c r="H218" s="394">
        <f>C218*G218</f>
        <v>0</v>
      </c>
      <c r="I218" s="394">
        <f>F218+H218</f>
        <v>0</v>
      </c>
      <c r="J218" s="345"/>
      <c r="K218" s="414"/>
    </row>
    <row r="219" spans="1:11" s="434" customFormat="1" ht="12">
      <c r="A219" s="382"/>
      <c r="B219" s="424"/>
      <c r="C219" s="379"/>
      <c r="D219" s="380"/>
      <c r="E219" s="394"/>
      <c r="F219" s="394"/>
      <c r="G219" s="394"/>
      <c r="H219" s="394"/>
      <c r="I219" s="394"/>
      <c r="J219" s="345"/>
      <c r="K219" s="414"/>
    </row>
    <row r="220" spans="1:11" s="434" customFormat="1" ht="24">
      <c r="A220" s="382"/>
      <c r="B220" s="392" t="s">
        <v>1452</v>
      </c>
      <c r="C220" s="379">
        <v>10</v>
      </c>
      <c r="D220" s="380" t="s">
        <v>1206</v>
      </c>
      <c r="E220" s="389"/>
      <c r="F220" s="394">
        <f>C220*E220</f>
        <v>0</v>
      </c>
      <c r="G220" s="394"/>
      <c r="H220" s="394"/>
      <c r="I220" s="394">
        <f>F220+H220</f>
        <v>0</v>
      </c>
      <c r="J220" s="345"/>
      <c r="K220" s="414"/>
    </row>
    <row r="221" spans="1:11" s="434" customFormat="1" ht="12">
      <c r="A221" s="382"/>
      <c r="B221" s="392" t="s">
        <v>1453</v>
      </c>
      <c r="C221" s="379">
        <v>1</v>
      </c>
      <c r="D221" s="380" t="s">
        <v>1208</v>
      </c>
      <c r="E221" s="389"/>
      <c r="F221" s="394">
        <f>C221*E221</f>
        <v>0</v>
      </c>
      <c r="G221" s="394"/>
      <c r="H221" s="394"/>
      <c r="I221" s="394">
        <f>F221+H221</f>
        <v>0</v>
      </c>
      <c r="J221" s="345"/>
      <c r="K221" s="414"/>
    </row>
    <row r="222" spans="1:11" s="434" customFormat="1" ht="12">
      <c r="A222" s="382"/>
      <c r="B222" s="424"/>
      <c r="C222" s="379"/>
      <c r="D222" s="380"/>
      <c r="E222" s="394"/>
      <c r="F222" s="394"/>
      <c r="G222" s="394"/>
      <c r="H222" s="394"/>
      <c r="I222" s="394"/>
      <c r="J222" s="345"/>
      <c r="K222" s="414"/>
    </row>
    <row r="223" spans="1:11" s="434" customFormat="1" ht="24">
      <c r="A223" s="382"/>
      <c r="B223" s="424" t="s">
        <v>1209</v>
      </c>
      <c r="C223" s="379">
        <v>4</v>
      </c>
      <c r="D223" s="380" t="s">
        <v>1206</v>
      </c>
      <c r="E223" s="389"/>
      <c r="F223" s="394">
        <f>C223*E223</f>
        <v>0</v>
      </c>
      <c r="G223" s="394"/>
      <c r="H223" s="394"/>
      <c r="I223" s="394">
        <f>F223+H223</f>
        <v>0</v>
      </c>
      <c r="J223" s="345"/>
      <c r="K223" s="414"/>
    </row>
    <row r="224" spans="1:11" s="434" customFormat="1" ht="12">
      <c r="A224" s="382"/>
      <c r="B224" s="424"/>
      <c r="C224" s="379"/>
      <c r="D224" s="380"/>
      <c r="E224" s="394"/>
      <c r="F224" s="394"/>
      <c r="G224" s="394"/>
      <c r="H224" s="394"/>
      <c r="I224" s="394"/>
      <c r="J224" s="345"/>
      <c r="K224" s="414"/>
    </row>
    <row r="225" spans="1:13" s="434" customFormat="1" ht="12">
      <c r="A225" s="382"/>
      <c r="B225" s="553" t="s">
        <v>1454</v>
      </c>
      <c r="C225" s="395"/>
      <c r="D225" s="457"/>
      <c r="E225" s="390"/>
      <c r="F225" s="390"/>
      <c r="G225" s="390"/>
      <c r="H225" s="390"/>
      <c r="I225" s="390"/>
      <c r="J225" s="345"/>
      <c r="K225" s="414"/>
    </row>
    <row r="226" spans="1:13" s="434" customFormat="1" ht="12">
      <c r="A226" s="382"/>
      <c r="B226" s="554" t="s">
        <v>1455</v>
      </c>
      <c r="C226" s="395">
        <v>2</v>
      </c>
      <c r="D226" s="457" t="s">
        <v>1181</v>
      </c>
      <c r="E226" s="389"/>
      <c r="F226" s="390">
        <f>C226*E226</f>
        <v>0</v>
      </c>
      <c r="G226" s="389"/>
      <c r="H226" s="390">
        <f>C226*G226</f>
        <v>0</v>
      </c>
      <c r="I226" s="390">
        <f>F226+H226</f>
        <v>0</v>
      </c>
      <c r="J226" s="345"/>
      <c r="K226" s="414"/>
    </row>
    <row r="227" spans="1:13" s="434" customFormat="1" ht="12">
      <c r="A227" s="382"/>
      <c r="B227" s="459"/>
      <c r="C227" s="466"/>
      <c r="D227" s="467"/>
      <c r="E227" s="468"/>
      <c r="F227" s="468"/>
      <c r="G227" s="468"/>
      <c r="H227" s="468"/>
      <c r="I227" s="468"/>
      <c r="J227" s="345"/>
      <c r="K227" s="414"/>
    </row>
    <row r="228" spans="1:13" s="434" customFormat="1" ht="12">
      <c r="A228" s="415"/>
      <c r="B228" s="416" t="s">
        <v>1456</v>
      </c>
      <c r="C228" s="416"/>
      <c r="D228" s="417"/>
      <c r="E228" s="418"/>
      <c r="F228" s="419"/>
      <c r="G228" s="419"/>
      <c r="H228" s="416"/>
      <c r="I228" s="546"/>
      <c r="J228" s="345"/>
      <c r="K228" s="414"/>
    </row>
    <row r="229" spans="1:13" s="434" customFormat="1" ht="12">
      <c r="A229" s="425"/>
      <c r="B229" s="426" t="s">
        <v>1211</v>
      </c>
      <c r="C229" s="427" t="s">
        <v>1212</v>
      </c>
      <c r="D229" s="428" t="s">
        <v>133</v>
      </c>
      <c r="E229" s="429" t="s">
        <v>1213</v>
      </c>
      <c r="F229" s="430" t="s">
        <v>1214</v>
      </c>
      <c r="G229" s="429" t="s">
        <v>1215</v>
      </c>
      <c r="H229" s="430" t="s">
        <v>1216</v>
      </c>
      <c r="I229" s="431" t="s">
        <v>1217</v>
      </c>
      <c r="J229" s="345"/>
      <c r="K229" s="414"/>
    </row>
    <row r="230" spans="1:13" s="434" customFormat="1">
      <c r="A230" s="403"/>
      <c r="B230" s="421" t="s">
        <v>1226</v>
      </c>
      <c r="C230" s="378"/>
      <c r="D230" s="379"/>
      <c r="E230" s="380"/>
      <c r="F230" s="381"/>
      <c r="G230" s="381"/>
      <c r="H230" s="363"/>
      <c r="I230" s="363"/>
      <c r="J230" s="345"/>
      <c r="K230" s="414"/>
    </row>
    <row r="231" spans="1:13" s="434" customFormat="1">
      <c r="A231" s="403"/>
      <c r="B231" s="424" t="s">
        <v>1457</v>
      </c>
      <c r="C231" s="436">
        <v>285</v>
      </c>
      <c r="D231" s="379" t="s">
        <v>270</v>
      </c>
      <c r="E231" s="389"/>
      <c r="F231" s="394">
        <f>C231*E231</f>
        <v>0</v>
      </c>
      <c r="G231" s="389"/>
      <c r="H231" s="394">
        <f>C231*G231</f>
        <v>0</v>
      </c>
      <c r="I231" s="394">
        <f>F231+H231</f>
        <v>0</v>
      </c>
      <c r="J231" s="437"/>
      <c r="K231" s="438"/>
      <c r="L231" s="438"/>
      <c r="M231" s="438"/>
    </row>
    <row r="232" spans="1:13" s="434" customFormat="1">
      <c r="A232" s="403"/>
      <c r="B232" s="424" t="s">
        <v>1458</v>
      </c>
      <c r="C232" s="436">
        <v>68</v>
      </c>
      <c r="D232" s="379" t="s">
        <v>270</v>
      </c>
      <c r="E232" s="389"/>
      <c r="F232" s="394">
        <f>C232*E232</f>
        <v>0</v>
      </c>
      <c r="G232" s="389"/>
      <c r="H232" s="394">
        <f>C232*G232</f>
        <v>0</v>
      </c>
      <c r="I232" s="394">
        <f>F232+H232</f>
        <v>0</v>
      </c>
      <c r="J232" s="437"/>
      <c r="K232" s="438"/>
      <c r="L232" s="438"/>
      <c r="M232" s="438"/>
    </row>
    <row r="233" spans="1:13" s="434" customFormat="1">
      <c r="A233" s="403"/>
      <c r="B233" s="424" t="s">
        <v>1459</v>
      </c>
      <c r="C233" s="436">
        <v>40</v>
      </c>
      <c r="D233" s="379" t="s">
        <v>270</v>
      </c>
      <c r="E233" s="389"/>
      <c r="F233" s="394">
        <f>C233*E233</f>
        <v>0</v>
      </c>
      <c r="G233" s="389"/>
      <c r="H233" s="394">
        <f>C233*G233</f>
        <v>0</v>
      </c>
      <c r="I233" s="394">
        <f>F233+H233</f>
        <v>0</v>
      </c>
      <c r="J233" s="437"/>
      <c r="K233" s="438"/>
      <c r="L233" s="438"/>
      <c r="M233" s="438"/>
    </row>
    <row r="234" spans="1:13" s="434" customFormat="1">
      <c r="A234" s="403"/>
      <c r="B234" s="424" t="s">
        <v>1460</v>
      </c>
      <c r="C234" s="379">
        <v>15</v>
      </c>
      <c r="D234" s="380" t="s">
        <v>270</v>
      </c>
      <c r="E234" s="389"/>
      <c r="F234" s="394">
        <f>C234*E234</f>
        <v>0</v>
      </c>
      <c r="G234" s="389"/>
      <c r="H234" s="394">
        <f>C234*G234</f>
        <v>0</v>
      </c>
      <c r="I234" s="394">
        <f>F234+H234</f>
        <v>0</v>
      </c>
      <c r="J234" s="437"/>
      <c r="K234" s="438"/>
      <c r="L234" s="438"/>
      <c r="M234" s="438"/>
    </row>
    <row r="235" spans="1:13" s="434" customFormat="1">
      <c r="A235" s="403"/>
      <c r="B235" s="424"/>
      <c r="C235" s="379"/>
      <c r="D235" s="380"/>
      <c r="E235" s="394"/>
      <c r="F235" s="394"/>
      <c r="G235" s="394"/>
      <c r="H235" s="394"/>
      <c r="I235" s="394"/>
      <c r="J235" s="437"/>
      <c r="K235" s="438"/>
      <c r="L235" s="438"/>
      <c r="M235" s="438"/>
    </row>
    <row r="236" spans="1:13" s="434" customFormat="1">
      <c r="A236" s="403"/>
      <c r="B236" s="421" t="s">
        <v>1231</v>
      </c>
      <c r="C236" s="379"/>
      <c r="D236" s="380"/>
      <c r="E236" s="394"/>
      <c r="F236" s="394"/>
      <c r="G236" s="394"/>
      <c r="H236" s="394"/>
      <c r="I236" s="394"/>
      <c r="J236" s="437"/>
      <c r="K236" s="438"/>
      <c r="L236" s="438"/>
      <c r="M236" s="438"/>
    </row>
    <row r="237" spans="1:13" s="434" customFormat="1">
      <c r="A237" s="403"/>
      <c r="B237" s="424" t="s">
        <v>1232</v>
      </c>
      <c r="C237" s="436">
        <v>35</v>
      </c>
      <c r="D237" s="379" t="s">
        <v>270</v>
      </c>
      <c r="E237" s="389"/>
      <c r="F237" s="394">
        <f>C237*E237</f>
        <v>0</v>
      </c>
      <c r="G237" s="389"/>
      <c r="H237" s="394">
        <f>C237*G237</f>
        <v>0</v>
      </c>
      <c r="I237" s="394">
        <f>F237+H237</f>
        <v>0</v>
      </c>
      <c r="J237" s="437"/>
      <c r="K237" s="438"/>
      <c r="L237" s="438"/>
      <c r="M237" s="438"/>
    </row>
    <row r="238" spans="1:13" s="434" customFormat="1">
      <c r="A238" s="403"/>
      <c r="B238" s="424" t="s">
        <v>1461</v>
      </c>
      <c r="C238" s="379">
        <v>40</v>
      </c>
      <c r="D238" s="380" t="s">
        <v>270</v>
      </c>
      <c r="E238" s="389"/>
      <c r="F238" s="394">
        <f>C238*E238</f>
        <v>0</v>
      </c>
      <c r="G238" s="389"/>
      <c r="H238" s="394">
        <f>C238*G238</f>
        <v>0</v>
      </c>
      <c r="I238" s="394">
        <f>F238+H238</f>
        <v>0</v>
      </c>
      <c r="J238" s="437"/>
      <c r="K238" s="438"/>
      <c r="L238" s="438"/>
      <c r="M238" s="438"/>
    </row>
    <row r="239" spans="1:13" s="434" customFormat="1">
      <c r="A239" s="403"/>
      <c r="B239" s="424" t="s">
        <v>1462</v>
      </c>
      <c r="C239" s="379">
        <v>40</v>
      </c>
      <c r="D239" s="380" t="s">
        <v>270</v>
      </c>
      <c r="E239" s="389"/>
      <c r="F239" s="394">
        <f>C239*E239</f>
        <v>0</v>
      </c>
      <c r="G239" s="389"/>
      <c r="H239" s="394">
        <f>C239*G239</f>
        <v>0</v>
      </c>
      <c r="I239" s="394">
        <f>F239+H239</f>
        <v>0</v>
      </c>
      <c r="J239" s="437"/>
      <c r="K239" s="438"/>
      <c r="L239" s="438"/>
      <c r="M239" s="438"/>
    </row>
    <row r="240" spans="1:13" s="434" customFormat="1">
      <c r="A240" s="403"/>
      <c r="B240" s="424" t="s">
        <v>1463</v>
      </c>
      <c r="C240" s="379">
        <v>50</v>
      </c>
      <c r="D240" s="380" t="s">
        <v>270</v>
      </c>
      <c r="E240" s="389"/>
      <c r="F240" s="394">
        <f>C240*E240</f>
        <v>0</v>
      </c>
      <c r="G240" s="389"/>
      <c r="H240" s="394">
        <f>C240*G240</f>
        <v>0</v>
      </c>
      <c r="I240" s="394">
        <f>F240+H240</f>
        <v>0</v>
      </c>
      <c r="J240" s="437"/>
      <c r="K240" s="438"/>
      <c r="L240" s="438"/>
      <c r="M240" s="438"/>
    </row>
    <row r="241" spans="1:14" s="434" customFormat="1">
      <c r="A241" s="403"/>
      <c r="B241" s="424"/>
      <c r="C241" s="436"/>
      <c r="D241" s="379"/>
      <c r="E241" s="394"/>
      <c r="F241" s="394"/>
      <c r="G241" s="394"/>
      <c r="H241" s="394"/>
      <c r="I241" s="394"/>
      <c r="J241" s="345"/>
      <c r="K241" s="414"/>
    </row>
    <row r="242" spans="1:14" s="434" customFormat="1" ht="12">
      <c r="A242" s="415"/>
      <c r="B242" s="416" t="s">
        <v>1198</v>
      </c>
      <c r="C242" s="416"/>
      <c r="D242" s="417"/>
      <c r="E242" s="418"/>
      <c r="F242" s="419"/>
      <c r="G242" s="419"/>
      <c r="H242" s="416"/>
      <c r="I242" s="546"/>
      <c r="J242" s="345"/>
      <c r="K242" s="414"/>
    </row>
    <row r="243" spans="1:14" s="434" customFormat="1" ht="12">
      <c r="A243" s="425"/>
      <c r="B243" s="426" t="s">
        <v>1211</v>
      </c>
      <c r="C243" s="427" t="s">
        <v>1212</v>
      </c>
      <c r="D243" s="428" t="s">
        <v>133</v>
      </c>
      <c r="E243" s="429" t="s">
        <v>1213</v>
      </c>
      <c r="F243" s="430" t="s">
        <v>1214</v>
      </c>
      <c r="G243" s="429" t="s">
        <v>1215</v>
      </c>
      <c r="H243" s="430" t="s">
        <v>1216</v>
      </c>
      <c r="I243" s="431" t="s">
        <v>1217</v>
      </c>
      <c r="J243" s="345"/>
      <c r="K243" s="414"/>
    </row>
    <row r="244" spans="1:14" s="434" customFormat="1" ht="12">
      <c r="A244" s="382"/>
      <c r="B244" s="553" t="s">
        <v>1464</v>
      </c>
      <c r="C244" s="395"/>
      <c r="D244" s="393"/>
      <c r="E244" s="390"/>
      <c r="F244" s="390"/>
      <c r="G244" s="390"/>
      <c r="H244" s="390"/>
      <c r="I244" s="390"/>
      <c r="J244" s="437"/>
      <c r="K244" s="438"/>
      <c r="L244" s="438"/>
      <c r="M244" s="438"/>
      <c r="N244" s="441"/>
    </row>
    <row r="245" spans="1:14" s="434" customFormat="1" ht="12">
      <c r="A245" s="382"/>
      <c r="B245" s="388" t="s">
        <v>1465</v>
      </c>
      <c r="C245" s="395">
        <v>1</v>
      </c>
      <c r="D245" s="393" t="s">
        <v>1181</v>
      </c>
      <c r="E245" s="389"/>
      <c r="F245" s="390">
        <f>C245*E245</f>
        <v>0</v>
      </c>
      <c r="G245" s="389"/>
      <c r="H245" s="391">
        <f>C245*G245</f>
        <v>0</v>
      </c>
      <c r="I245" s="390">
        <f>F245+H245</f>
        <v>0</v>
      </c>
      <c r="J245" s="437"/>
      <c r="K245" s="438"/>
      <c r="L245" s="438"/>
      <c r="M245" s="438"/>
      <c r="N245" s="441"/>
    </row>
    <row r="246" spans="1:14" s="434" customFormat="1" ht="12">
      <c r="A246" s="382"/>
      <c r="B246" s="388" t="s">
        <v>1466</v>
      </c>
      <c r="C246" s="395">
        <v>2</v>
      </c>
      <c r="D246" s="393" t="s">
        <v>1181</v>
      </c>
      <c r="E246" s="389"/>
      <c r="F246" s="390">
        <f>C246*E246</f>
        <v>0</v>
      </c>
      <c r="G246" s="389"/>
      <c r="H246" s="391">
        <f>C246*G246</f>
        <v>0</v>
      </c>
      <c r="I246" s="390">
        <f>F246+H246</f>
        <v>0</v>
      </c>
      <c r="J246" s="437"/>
      <c r="K246" s="438"/>
      <c r="L246" s="438"/>
      <c r="M246" s="438"/>
      <c r="N246" s="441"/>
    </row>
    <row r="247" spans="1:14" s="434" customFormat="1" ht="12">
      <c r="A247" s="382"/>
      <c r="B247" s="388" t="s">
        <v>1467</v>
      </c>
      <c r="C247" s="395">
        <v>1</v>
      </c>
      <c r="D247" s="393" t="s">
        <v>1181</v>
      </c>
      <c r="E247" s="389"/>
      <c r="F247" s="390">
        <f>C247*E247</f>
        <v>0</v>
      </c>
      <c r="G247" s="389"/>
      <c r="H247" s="391">
        <f>C247*G247</f>
        <v>0</v>
      </c>
      <c r="I247" s="390">
        <f>F247+H247</f>
        <v>0</v>
      </c>
      <c r="J247" s="437"/>
      <c r="K247" s="438"/>
      <c r="L247" s="438"/>
      <c r="M247" s="438"/>
      <c r="N247" s="441"/>
    </row>
    <row r="248" spans="1:14" s="434" customFormat="1" ht="12">
      <c r="A248" s="382"/>
      <c r="B248" s="388" t="s">
        <v>1468</v>
      </c>
      <c r="C248" s="395">
        <v>1</v>
      </c>
      <c r="D248" s="393" t="s">
        <v>1181</v>
      </c>
      <c r="E248" s="389"/>
      <c r="F248" s="390">
        <f>C248*E248</f>
        <v>0</v>
      </c>
      <c r="G248" s="389"/>
      <c r="H248" s="391">
        <f>C248*G248</f>
        <v>0</v>
      </c>
      <c r="I248" s="390">
        <f>F248+H248</f>
        <v>0</v>
      </c>
      <c r="J248" s="437"/>
      <c r="K248" s="438"/>
      <c r="L248" s="438"/>
      <c r="M248" s="438"/>
      <c r="N248" s="441"/>
    </row>
    <row r="249" spans="1:14" s="434" customFormat="1" ht="12">
      <c r="A249" s="382"/>
      <c r="B249" s="392"/>
      <c r="C249" s="379"/>
      <c r="D249" s="380"/>
      <c r="E249" s="394"/>
      <c r="F249" s="394"/>
      <c r="G249" s="387"/>
      <c r="H249" s="387"/>
      <c r="I249" s="394"/>
      <c r="J249" s="437"/>
      <c r="K249" s="438"/>
      <c r="L249" s="438"/>
      <c r="M249" s="438"/>
      <c r="N249" s="441"/>
    </row>
    <row r="250" spans="1:14" s="434" customFormat="1" ht="12">
      <c r="A250" s="382"/>
      <c r="B250" s="553" t="s">
        <v>1469</v>
      </c>
      <c r="C250" s="555"/>
      <c r="D250" s="556"/>
      <c r="E250" s="557"/>
      <c r="F250" s="557"/>
      <c r="G250" s="557"/>
      <c r="H250" s="557"/>
      <c r="I250" s="558"/>
      <c r="J250" s="437"/>
      <c r="K250" s="438"/>
      <c r="L250" s="438"/>
      <c r="M250" s="438"/>
      <c r="N250" s="441"/>
    </row>
    <row r="251" spans="1:14" s="434" customFormat="1" ht="12">
      <c r="A251" s="382"/>
      <c r="B251" s="388" t="s">
        <v>1470</v>
      </c>
      <c r="C251" s="395">
        <v>6</v>
      </c>
      <c r="D251" s="393" t="s">
        <v>1181</v>
      </c>
      <c r="E251" s="389"/>
      <c r="F251" s="390">
        <f>C251*E251</f>
        <v>0</v>
      </c>
      <c r="G251" s="389"/>
      <c r="H251" s="391">
        <f>C251*G251</f>
        <v>0</v>
      </c>
      <c r="I251" s="390">
        <f>F251+H251</f>
        <v>0</v>
      </c>
      <c r="J251" s="437"/>
      <c r="K251" s="438"/>
      <c r="L251" s="438"/>
      <c r="M251" s="438"/>
      <c r="N251" s="441"/>
    </row>
    <row r="252" spans="1:14" s="434" customFormat="1" ht="12">
      <c r="A252" s="382"/>
      <c r="B252" s="392"/>
      <c r="C252" s="379"/>
      <c r="D252" s="380"/>
      <c r="E252" s="394"/>
      <c r="F252" s="394"/>
      <c r="G252" s="387"/>
      <c r="H252" s="387"/>
      <c r="I252" s="394"/>
      <c r="J252" s="437"/>
      <c r="K252" s="438"/>
      <c r="L252" s="438"/>
      <c r="M252" s="438"/>
      <c r="N252" s="441"/>
    </row>
    <row r="253" spans="1:14" s="434" customFormat="1" ht="12">
      <c r="A253" s="382"/>
      <c r="B253" s="553" t="s">
        <v>1471</v>
      </c>
      <c r="C253" s="555"/>
      <c r="D253" s="556"/>
      <c r="E253" s="559"/>
      <c r="F253" s="559"/>
      <c r="G253" s="559"/>
      <c r="H253" s="559"/>
      <c r="I253" s="559"/>
      <c r="J253" s="437"/>
      <c r="K253" s="438"/>
      <c r="L253" s="438"/>
      <c r="M253" s="438"/>
      <c r="N253" s="441"/>
    </row>
    <row r="254" spans="1:14" s="434" customFormat="1" ht="24">
      <c r="A254" s="382"/>
      <c r="B254" s="388" t="s">
        <v>1472</v>
      </c>
      <c r="C254" s="395">
        <v>1</v>
      </c>
      <c r="D254" s="393" t="s">
        <v>1181</v>
      </c>
      <c r="E254" s="389"/>
      <c r="F254" s="390">
        <f>C254*E254</f>
        <v>0</v>
      </c>
      <c r="G254" s="389"/>
      <c r="H254" s="391">
        <f>C254*G254</f>
        <v>0</v>
      </c>
      <c r="I254" s="390">
        <f>F254+H254</f>
        <v>0</v>
      </c>
      <c r="J254" s="437"/>
      <c r="K254" s="438"/>
      <c r="L254" s="438"/>
      <c r="M254" s="438"/>
      <c r="N254" s="441"/>
    </row>
    <row r="255" spans="1:14" s="434" customFormat="1" ht="12">
      <c r="A255" s="382"/>
      <c r="B255" s="392"/>
      <c r="C255" s="379"/>
      <c r="D255" s="380"/>
      <c r="E255" s="394"/>
      <c r="F255" s="394"/>
      <c r="G255" s="387"/>
      <c r="H255" s="387"/>
      <c r="I255" s="394"/>
      <c r="J255" s="437"/>
      <c r="K255" s="438"/>
      <c r="L255" s="438"/>
      <c r="M255" s="438"/>
      <c r="N255" s="441"/>
    </row>
    <row r="256" spans="1:14" s="434" customFormat="1" ht="12">
      <c r="A256" s="382"/>
      <c r="B256" s="392" t="s">
        <v>1473</v>
      </c>
      <c r="C256" s="436">
        <v>1</v>
      </c>
      <c r="D256" s="460" t="s">
        <v>1208</v>
      </c>
      <c r="E256" s="389"/>
      <c r="F256" s="394">
        <f>C256*E256</f>
        <v>0</v>
      </c>
      <c r="G256" s="387"/>
      <c r="H256" s="387"/>
      <c r="I256" s="394">
        <f>F256+H256</f>
        <v>0</v>
      </c>
      <c r="J256" s="437"/>
      <c r="K256" s="438"/>
      <c r="L256" s="438"/>
      <c r="M256" s="438"/>
      <c r="N256" s="441"/>
    </row>
    <row r="257" spans="1:14" s="434" customFormat="1" ht="12">
      <c r="A257" s="382"/>
      <c r="B257" s="392"/>
      <c r="C257" s="436"/>
      <c r="D257" s="460"/>
      <c r="E257" s="394"/>
      <c r="F257" s="394"/>
      <c r="G257" s="387"/>
      <c r="H257" s="387"/>
      <c r="I257" s="394"/>
      <c r="J257" s="437"/>
      <c r="K257" s="438"/>
      <c r="L257" s="438"/>
      <c r="M257" s="438"/>
      <c r="N257" s="441"/>
    </row>
    <row r="258" spans="1:14" s="434" customFormat="1" ht="12">
      <c r="A258" s="415"/>
      <c r="B258" s="416" t="s">
        <v>1474</v>
      </c>
      <c r="C258" s="416"/>
      <c r="D258" s="417"/>
      <c r="E258" s="418"/>
      <c r="F258" s="419"/>
      <c r="G258" s="419"/>
      <c r="H258" s="416"/>
      <c r="I258" s="546"/>
      <c r="J258" s="437"/>
      <c r="K258" s="438"/>
      <c r="L258" s="438"/>
      <c r="M258" s="438"/>
      <c r="N258" s="441"/>
    </row>
    <row r="259" spans="1:14" s="434" customFormat="1" ht="12">
      <c r="A259" s="425"/>
      <c r="B259" s="426" t="s">
        <v>1211</v>
      </c>
      <c r="C259" s="427" t="s">
        <v>1212</v>
      </c>
      <c r="D259" s="428" t="s">
        <v>133</v>
      </c>
      <c r="E259" s="429" t="s">
        <v>1213</v>
      </c>
      <c r="F259" s="430" t="s">
        <v>1214</v>
      </c>
      <c r="G259" s="429" t="s">
        <v>1215</v>
      </c>
      <c r="H259" s="430" t="s">
        <v>1216</v>
      </c>
      <c r="I259" s="431" t="s">
        <v>1217</v>
      </c>
      <c r="J259" s="437"/>
      <c r="K259" s="438"/>
      <c r="L259" s="438"/>
      <c r="M259" s="438"/>
      <c r="N259" s="441"/>
    </row>
    <row r="260" spans="1:14" s="434" customFormat="1" ht="12">
      <c r="A260" s="382"/>
      <c r="B260" s="421" t="s">
        <v>1475</v>
      </c>
      <c r="C260" s="379"/>
      <c r="D260" s="380"/>
      <c r="E260" s="394"/>
      <c r="F260" s="394"/>
      <c r="G260" s="394"/>
      <c r="H260" s="394"/>
      <c r="I260" s="394"/>
      <c r="J260" s="437"/>
      <c r="K260" s="438"/>
      <c r="L260" s="438"/>
      <c r="M260" s="438"/>
      <c r="N260" s="441"/>
    </row>
    <row r="261" spans="1:14" s="434" customFormat="1" ht="12">
      <c r="A261" s="382"/>
      <c r="B261" s="392" t="s">
        <v>1476</v>
      </c>
      <c r="C261" s="379">
        <v>3</v>
      </c>
      <c r="D261" s="380" t="s">
        <v>1181</v>
      </c>
      <c r="E261" s="389"/>
      <c r="F261" s="394">
        <f>C261*E261</f>
        <v>0</v>
      </c>
      <c r="G261" s="389"/>
      <c r="H261" s="394">
        <f>C261*G261</f>
        <v>0</v>
      </c>
      <c r="I261" s="394">
        <f>F261+H261</f>
        <v>0</v>
      </c>
      <c r="J261" s="437"/>
      <c r="K261" s="438"/>
      <c r="L261" s="438"/>
      <c r="M261" s="438"/>
      <c r="N261" s="441"/>
    </row>
    <row r="262" spans="1:14" s="434" customFormat="1" ht="12">
      <c r="A262" s="382"/>
      <c r="B262" s="392"/>
      <c r="C262" s="436"/>
      <c r="D262" s="460"/>
      <c r="E262" s="394"/>
      <c r="F262" s="394"/>
      <c r="G262" s="387"/>
      <c r="H262" s="387"/>
      <c r="I262" s="394"/>
      <c r="J262" s="437"/>
      <c r="K262" s="438"/>
      <c r="L262" s="438"/>
      <c r="M262" s="438"/>
      <c r="N262" s="441"/>
    </row>
    <row r="263" spans="1:14" s="434" customFormat="1" ht="12">
      <c r="A263" s="382"/>
      <c r="B263" s="392" t="s">
        <v>1477</v>
      </c>
      <c r="C263" s="379">
        <v>3</v>
      </c>
      <c r="D263" s="380" t="s">
        <v>1181</v>
      </c>
      <c r="E263" s="389"/>
      <c r="F263" s="394">
        <f>C263*E263</f>
        <v>0</v>
      </c>
      <c r="G263" s="389"/>
      <c r="H263" s="394">
        <f>C263*G263</f>
        <v>0</v>
      </c>
      <c r="I263" s="394">
        <f>F263+H263</f>
        <v>0</v>
      </c>
      <c r="J263" s="437"/>
      <c r="K263" s="438"/>
      <c r="L263" s="438"/>
      <c r="M263" s="438"/>
      <c r="N263" s="441"/>
    </row>
    <row r="264" spans="1:14" s="434" customFormat="1" ht="12">
      <c r="A264" s="382"/>
      <c r="B264" s="392"/>
      <c r="C264" s="436"/>
      <c r="D264" s="460"/>
      <c r="E264" s="394"/>
      <c r="F264" s="394"/>
      <c r="G264" s="387"/>
      <c r="H264" s="387"/>
      <c r="I264" s="394"/>
      <c r="J264" s="437"/>
      <c r="K264" s="438"/>
      <c r="L264" s="438"/>
      <c r="M264" s="438"/>
      <c r="N264" s="441"/>
    </row>
    <row r="265" spans="1:14" s="434" customFormat="1" ht="12">
      <c r="A265" s="382"/>
      <c r="B265" s="392" t="s">
        <v>1478</v>
      </c>
      <c r="C265" s="379">
        <v>6</v>
      </c>
      <c r="D265" s="380" t="s">
        <v>270</v>
      </c>
      <c r="E265" s="389"/>
      <c r="F265" s="394">
        <f>C265*E265</f>
        <v>0</v>
      </c>
      <c r="G265" s="389"/>
      <c r="H265" s="394">
        <f>C265*G265</f>
        <v>0</v>
      </c>
      <c r="I265" s="394">
        <f>F265+H265</f>
        <v>0</v>
      </c>
      <c r="J265" s="437"/>
      <c r="K265" s="438"/>
      <c r="L265" s="438"/>
      <c r="M265" s="438"/>
      <c r="N265" s="441"/>
    </row>
    <row r="266" spans="1:14" s="434" customFormat="1" ht="12">
      <c r="A266" s="382"/>
      <c r="B266" s="392"/>
      <c r="C266" s="436"/>
      <c r="D266" s="460"/>
      <c r="E266" s="394"/>
      <c r="F266" s="394"/>
      <c r="G266" s="387"/>
      <c r="H266" s="387"/>
      <c r="I266" s="394"/>
      <c r="J266" s="437"/>
      <c r="K266" s="438"/>
      <c r="L266" s="438"/>
      <c r="M266" s="438"/>
      <c r="N266" s="441"/>
    </row>
    <row r="267" spans="1:14" s="434" customFormat="1" ht="12">
      <c r="A267" s="382"/>
      <c r="B267" s="553" t="s">
        <v>1464</v>
      </c>
      <c r="C267" s="395"/>
      <c r="D267" s="393"/>
      <c r="E267" s="390"/>
      <c r="F267" s="390"/>
      <c r="G267" s="390"/>
      <c r="H267" s="390"/>
      <c r="I267" s="390"/>
      <c r="J267" s="437"/>
      <c r="K267" s="438"/>
      <c r="L267" s="438"/>
      <c r="M267" s="438"/>
      <c r="N267" s="441"/>
    </row>
    <row r="268" spans="1:14" s="434" customFormat="1" ht="12">
      <c r="A268" s="382"/>
      <c r="B268" s="388" t="s">
        <v>1479</v>
      </c>
      <c r="C268" s="395">
        <v>9</v>
      </c>
      <c r="D268" s="393" t="s">
        <v>1181</v>
      </c>
      <c r="E268" s="389"/>
      <c r="F268" s="390">
        <f>C268*E268</f>
        <v>0</v>
      </c>
      <c r="G268" s="389"/>
      <c r="H268" s="391">
        <f>C268*G268</f>
        <v>0</v>
      </c>
      <c r="I268" s="390">
        <f>F268+H268</f>
        <v>0</v>
      </c>
      <c r="J268" s="437"/>
      <c r="K268" s="438"/>
      <c r="L268" s="438"/>
      <c r="M268" s="438"/>
      <c r="N268" s="441"/>
    </row>
    <row r="269" spans="1:14" s="434" customFormat="1" ht="12">
      <c r="A269" s="382"/>
      <c r="B269" s="392"/>
      <c r="C269" s="379"/>
      <c r="D269" s="380"/>
      <c r="E269" s="560"/>
      <c r="F269" s="394"/>
      <c r="G269" s="387"/>
      <c r="H269" s="387"/>
      <c r="I269" s="394"/>
      <c r="J269" s="437"/>
      <c r="K269" s="438"/>
      <c r="L269" s="438"/>
      <c r="M269" s="438"/>
      <c r="N269" s="441"/>
    </row>
    <row r="270" spans="1:14" s="434" customFormat="1" ht="12">
      <c r="A270" s="382"/>
      <c r="B270" s="553" t="s">
        <v>1469</v>
      </c>
      <c r="C270" s="555"/>
      <c r="D270" s="556"/>
      <c r="E270" s="561"/>
      <c r="F270" s="557"/>
      <c r="G270" s="557"/>
      <c r="H270" s="557"/>
      <c r="I270" s="558"/>
      <c r="J270" s="437"/>
      <c r="K270" s="438"/>
      <c r="L270" s="438"/>
      <c r="M270" s="438"/>
      <c r="N270" s="441"/>
    </row>
    <row r="271" spans="1:14" s="434" customFormat="1" ht="12">
      <c r="A271" s="382"/>
      <c r="B271" s="388" t="s">
        <v>1480</v>
      </c>
      <c r="C271" s="395">
        <v>3</v>
      </c>
      <c r="D271" s="393" t="s">
        <v>1181</v>
      </c>
      <c r="E271" s="389"/>
      <c r="F271" s="390">
        <f>C271*E271</f>
        <v>0</v>
      </c>
      <c r="G271" s="389"/>
      <c r="H271" s="391">
        <f>C271*G271</f>
        <v>0</v>
      </c>
      <c r="I271" s="390">
        <f>F271+H271</f>
        <v>0</v>
      </c>
      <c r="J271" s="437"/>
      <c r="K271" s="438"/>
      <c r="L271" s="438"/>
      <c r="M271" s="438"/>
      <c r="N271" s="441"/>
    </row>
    <row r="272" spans="1:14" s="434" customFormat="1" ht="12">
      <c r="A272" s="382"/>
      <c r="B272" s="392"/>
      <c r="C272" s="379"/>
      <c r="D272" s="380"/>
      <c r="E272" s="560"/>
      <c r="F272" s="394"/>
      <c r="G272" s="387"/>
      <c r="H272" s="387"/>
      <c r="I272" s="394"/>
      <c r="J272" s="437"/>
      <c r="K272" s="438"/>
      <c r="L272" s="438"/>
      <c r="M272" s="438"/>
      <c r="N272" s="441"/>
    </row>
    <row r="273" spans="1:14" s="434" customFormat="1" ht="12">
      <c r="A273" s="382"/>
      <c r="B273" s="553" t="s">
        <v>1481</v>
      </c>
      <c r="C273" s="555"/>
      <c r="D273" s="556"/>
      <c r="E273" s="562"/>
      <c r="F273" s="559"/>
      <c r="G273" s="559"/>
      <c r="H273" s="559"/>
      <c r="I273" s="559"/>
      <c r="J273" s="437"/>
      <c r="K273" s="438"/>
      <c r="L273" s="438"/>
      <c r="M273" s="438"/>
      <c r="N273" s="441"/>
    </row>
    <row r="274" spans="1:14" s="434" customFormat="1" ht="12">
      <c r="A274" s="382"/>
      <c r="B274" s="388" t="s">
        <v>1482</v>
      </c>
      <c r="C274" s="395">
        <v>3</v>
      </c>
      <c r="D274" s="393" t="s">
        <v>1181</v>
      </c>
      <c r="E274" s="389"/>
      <c r="F274" s="390">
        <f>C274*E274</f>
        <v>0</v>
      </c>
      <c r="G274" s="389"/>
      <c r="H274" s="391">
        <f>C274*G274</f>
        <v>0</v>
      </c>
      <c r="I274" s="390">
        <f>F274+H274</f>
        <v>0</v>
      </c>
      <c r="J274" s="437"/>
      <c r="K274" s="438"/>
      <c r="L274" s="438"/>
      <c r="M274" s="438"/>
      <c r="N274" s="441"/>
    </row>
    <row r="275" spans="1:14" s="434" customFormat="1" ht="12">
      <c r="A275" s="382"/>
      <c r="B275" s="388"/>
      <c r="C275" s="395"/>
      <c r="D275" s="393"/>
      <c r="E275" s="560"/>
      <c r="F275" s="390"/>
      <c r="G275" s="391"/>
      <c r="H275" s="391"/>
      <c r="I275" s="390"/>
      <c r="J275" s="437"/>
      <c r="K275" s="438"/>
      <c r="L275" s="438"/>
      <c r="M275" s="438"/>
      <c r="N275" s="441"/>
    </row>
    <row r="276" spans="1:14" s="434" customFormat="1" ht="12">
      <c r="A276" s="382"/>
      <c r="B276" s="553" t="s">
        <v>1483</v>
      </c>
      <c r="C276" s="555"/>
      <c r="D276" s="556"/>
      <c r="E276" s="561"/>
      <c r="F276" s="557"/>
      <c r="G276" s="557"/>
      <c r="H276" s="557"/>
      <c r="I276" s="558"/>
      <c r="J276" s="437"/>
      <c r="K276" s="438"/>
      <c r="L276" s="438"/>
      <c r="M276" s="438"/>
      <c r="N276" s="441"/>
    </row>
    <row r="277" spans="1:14" s="434" customFormat="1" ht="12">
      <c r="A277" s="382"/>
      <c r="B277" s="388" t="s">
        <v>1484</v>
      </c>
      <c r="C277" s="395">
        <v>3</v>
      </c>
      <c r="D277" s="393" t="s">
        <v>1181</v>
      </c>
      <c r="E277" s="389"/>
      <c r="F277" s="390">
        <f>C277*E277</f>
        <v>0</v>
      </c>
      <c r="G277" s="389"/>
      <c r="H277" s="391">
        <f>C277*G277</f>
        <v>0</v>
      </c>
      <c r="I277" s="390">
        <f>F277+H277</f>
        <v>0</v>
      </c>
      <c r="J277" s="437"/>
      <c r="K277" s="438"/>
      <c r="L277" s="438"/>
      <c r="M277" s="438"/>
      <c r="N277" s="441"/>
    </row>
    <row r="278" spans="1:14" s="434" customFormat="1" ht="12">
      <c r="A278" s="382"/>
      <c r="B278" s="461"/>
      <c r="C278" s="379"/>
      <c r="D278" s="380"/>
      <c r="E278" s="562"/>
      <c r="F278" s="387"/>
      <c r="G278" s="387"/>
      <c r="H278" s="387"/>
      <c r="I278" s="387"/>
      <c r="J278" s="437"/>
      <c r="K278" s="438"/>
      <c r="L278" s="438"/>
      <c r="M278" s="438"/>
      <c r="N278" s="441"/>
    </row>
    <row r="279" spans="1:14" s="434" customFormat="1" ht="12">
      <c r="A279" s="382"/>
      <c r="B279" s="553" t="s">
        <v>1485</v>
      </c>
      <c r="C279" s="379"/>
      <c r="D279" s="380"/>
      <c r="E279" s="562"/>
      <c r="F279" s="387"/>
      <c r="G279" s="387"/>
      <c r="H279" s="387"/>
      <c r="I279" s="387"/>
      <c r="J279" s="437"/>
      <c r="K279" s="438"/>
      <c r="L279" s="438"/>
      <c r="M279" s="438"/>
      <c r="N279" s="441"/>
    </row>
    <row r="280" spans="1:14" s="434" customFormat="1" ht="12">
      <c r="A280" s="382"/>
      <c r="B280" s="388" t="s">
        <v>1486</v>
      </c>
      <c r="C280" s="395">
        <v>9</v>
      </c>
      <c r="D280" s="393" t="s">
        <v>1181</v>
      </c>
      <c r="E280" s="389"/>
      <c r="F280" s="390">
        <f>C280*E280</f>
        <v>0</v>
      </c>
      <c r="G280" s="389"/>
      <c r="H280" s="391">
        <f>C280*G280</f>
        <v>0</v>
      </c>
      <c r="I280" s="390">
        <f>F280+H280</f>
        <v>0</v>
      </c>
      <c r="J280" s="437"/>
      <c r="K280" s="438"/>
      <c r="L280" s="438"/>
      <c r="M280" s="438"/>
      <c r="N280" s="441"/>
    </row>
    <row r="281" spans="1:14" s="434" customFormat="1" ht="12">
      <c r="A281" s="382"/>
      <c r="B281" s="392"/>
      <c r="C281" s="436"/>
      <c r="D281" s="460"/>
      <c r="E281" s="560"/>
      <c r="F281" s="394"/>
      <c r="G281" s="387"/>
      <c r="H281" s="387"/>
      <c r="I281" s="394"/>
      <c r="J281" s="437"/>
      <c r="K281" s="438"/>
      <c r="L281" s="438"/>
      <c r="M281" s="438"/>
      <c r="N281" s="441"/>
    </row>
    <row r="282" spans="1:14" s="434" customFormat="1" ht="12">
      <c r="A282" s="382"/>
      <c r="B282" s="392" t="s">
        <v>1473</v>
      </c>
      <c r="C282" s="436">
        <v>1</v>
      </c>
      <c r="D282" s="460" t="s">
        <v>1208</v>
      </c>
      <c r="E282" s="389"/>
      <c r="F282" s="394">
        <f>C282*E282</f>
        <v>0</v>
      </c>
      <c r="G282" s="387"/>
      <c r="H282" s="387"/>
      <c r="I282" s="394">
        <f>F282+H282</f>
        <v>0</v>
      </c>
      <c r="J282" s="437"/>
      <c r="K282" s="438"/>
      <c r="L282" s="438"/>
      <c r="M282" s="438"/>
      <c r="N282" s="441"/>
    </row>
    <row r="283" spans="1:14" s="434" customFormat="1" ht="12">
      <c r="A283" s="382"/>
      <c r="B283" s="392"/>
      <c r="C283" s="436"/>
      <c r="D283" s="460"/>
      <c r="E283" s="560"/>
      <c r="F283" s="394"/>
      <c r="G283" s="387"/>
      <c r="H283" s="387"/>
      <c r="I283" s="394"/>
      <c r="J283" s="437"/>
      <c r="K283" s="438"/>
      <c r="L283" s="438"/>
      <c r="M283" s="438"/>
      <c r="N283" s="441"/>
    </row>
    <row r="284" spans="1:14" s="434" customFormat="1" ht="12">
      <c r="A284" s="415"/>
      <c r="B284" s="416" t="s">
        <v>1255</v>
      </c>
      <c r="C284" s="417"/>
      <c r="D284" s="418"/>
      <c r="E284" s="419"/>
      <c r="F284" s="419"/>
      <c r="G284" s="419"/>
      <c r="H284" s="419"/>
      <c r="I284" s="420"/>
      <c r="J284" s="437"/>
      <c r="K284" s="438"/>
      <c r="L284" s="438"/>
      <c r="M284" s="438"/>
      <c r="N284" s="441"/>
    </row>
    <row r="285" spans="1:14" s="434" customFormat="1">
      <c r="A285" s="403"/>
      <c r="B285" s="442" t="s">
        <v>1256</v>
      </c>
      <c r="C285" s="379">
        <v>85</v>
      </c>
      <c r="D285" s="380" t="s">
        <v>1177</v>
      </c>
      <c r="E285" s="387"/>
      <c r="F285" s="387"/>
      <c r="G285" s="389"/>
      <c r="H285" s="387">
        <f>C285*G285</f>
        <v>0</v>
      </c>
      <c r="I285" s="394">
        <f>F285+H285</f>
        <v>0</v>
      </c>
      <c r="J285" s="437"/>
      <c r="K285" s="438"/>
      <c r="L285" s="438"/>
      <c r="M285" s="438"/>
      <c r="N285" s="441"/>
    </row>
    <row r="286" spans="1:14" s="434" customFormat="1" ht="12">
      <c r="A286" s="363"/>
      <c r="B286" s="392" t="s">
        <v>1257</v>
      </c>
      <c r="C286" s="379">
        <v>55</v>
      </c>
      <c r="D286" s="380" t="s">
        <v>1181</v>
      </c>
      <c r="E286" s="422"/>
      <c r="F286" s="422"/>
      <c r="G286" s="389"/>
      <c r="H286" s="394">
        <f>C286*G286</f>
        <v>0</v>
      </c>
      <c r="I286" s="394">
        <f>F286+H286</f>
        <v>0</v>
      </c>
      <c r="J286" s="437"/>
      <c r="K286" s="438"/>
      <c r="L286" s="438"/>
      <c r="M286" s="438"/>
      <c r="N286" s="441"/>
    </row>
    <row r="287" spans="1:14" s="434" customFormat="1" ht="12">
      <c r="A287" s="363"/>
      <c r="B287" s="392"/>
      <c r="C287" s="379"/>
      <c r="D287" s="380"/>
      <c r="E287" s="422"/>
      <c r="F287" s="422"/>
      <c r="G287" s="394"/>
      <c r="H287" s="394"/>
      <c r="I287" s="394"/>
      <c r="J287" s="437"/>
      <c r="K287" s="438"/>
      <c r="L287" s="438"/>
      <c r="M287" s="438"/>
      <c r="N287" s="441"/>
    </row>
    <row r="288" spans="1:14" s="434" customFormat="1" ht="12">
      <c r="A288" s="443" t="s">
        <v>1258</v>
      </c>
      <c r="B288" s="444"/>
      <c r="C288" s="445"/>
      <c r="D288" s="446"/>
      <c r="E288" s="447"/>
      <c r="F288" s="447"/>
      <c r="G288" s="447"/>
      <c r="H288" s="447"/>
      <c r="I288" s="448"/>
      <c r="J288" s="437"/>
      <c r="K288" s="438"/>
      <c r="L288" s="438"/>
      <c r="M288" s="438"/>
      <c r="N288" s="441"/>
    </row>
    <row r="289" spans="1:14" s="434" customFormat="1" ht="12">
      <c r="A289" s="449"/>
      <c r="B289" s="450" t="s">
        <v>1211</v>
      </c>
      <c r="C289" s="451" t="s">
        <v>1212</v>
      </c>
      <c r="D289" s="452" t="s">
        <v>133</v>
      </c>
      <c r="E289" s="453" t="s">
        <v>1213</v>
      </c>
      <c r="F289" s="454" t="s">
        <v>1214</v>
      </c>
      <c r="G289" s="453" t="s">
        <v>1215</v>
      </c>
      <c r="H289" s="454" t="s">
        <v>1216</v>
      </c>
      <c r="I289" s="455" t="s">
        <v>1217</v>
      </c>
      <c r="J289" s="437"/>
      <c r="K289" s="438"/>
      <c r="L289" s="438"/>
      <c r="M289" s="438"/>
      <c r="N289" s="441"/>
    </row>
    <row r="290" spans="1:14" s="434" customFormat="1" ht="12">
      <c r="A290" s="456"/>
      <c r="B290" s="388" t="s">
        <v>1487</v>
      </c>
      <c r="C290" s="395">
        <v>2</v>
      </c>
      <c r="D290" s="457" t="s">
        <v>1181</v>
      </c>
      <c r="E290" s="390"/>
      <c r="F290" s="390"/>
      <c r="G290" s="389"/>
      <c r="H290" s="390">
        <f>C290*G290</f>
        <v>0</v>
      </c>
      <c r="I290" s="390">
        <f>F290+H290</f>
        <v>0</v>
      </c>
      <c r="J290" s="437"/>
      <c r="K290" s="438"/>
      <c r="L290" s="438"/>
      <c r="M290" s="438"/>
      <c r="N290" s="441"/>
    </row>
    <row r="291" spans="1:14" s="434" customFormat="1" ht="12">
      <c r="A291" s="456"/>
      <c r="B291" s="388" t="s">
        <v>1488</v>
      </c>
      <c r="C291" s="395">
        <v>31</v>
      </c>
      <c r="D291" s="457" t="s">
        <v>1181</v>
      </c>
      <c r="E291" s="390"/>
      <c r="F291" s="390"/>
      <c r="G291" s="389"/>
      <c r="H291" s="390">
        <f>C291*G291</f>
        <v>0</v>
      </c>
      <c r="I291" s="390">
        <f>F291+H291</f>
        <v>0</v>
      </c>
      <c r="J291" s="437"/>
      <c r="K291" s="438"/>
      <c r="L291" s="438"/>
      <c r="M291" s="438"/>
      <c r="N291" s="441"/>
    </row>
    <row r="292" spans="1:14" s="434" customFormat="1" ht="12">
      <c r="A292" s="456"/>
      <c r="B292" s="388" t="s">
        <v>1489</v>
      </c>
      <c r="C292" s="395">
        <v>1</v>
      </c>
      <c r="D292" s="457" t="s">
        <v>1208</v>
      </c>
      <c r="E292" s="390"/>
      <c r="F292" s="390"/>
      <c r="G292" s="389"/>
      <c r="H292" s="390">
        <f>C292*G292</f>
        <v>0</v>
      </c>
      <c r="I292" s="390">
        <f>F292+H292</f>
        <v>0</v>
      </c>
      <c r="J292" s="437"/>
      <c r="K292" s="438"/>
      <c r="L292" s="438"/>
      <c r="M292" s="438"/>
      <c r="N292" s="441"/>
    </row>
    <row r="293" spans="1:14" s="434" customFormat="1" ht="12">
      <c r="A293" s="456"/>
      <c r="B293" s="388" t="s">
        <v>1490</v>
      </c>
      <c r="C293" s="395">
        <v>1</v>
      </c>
      <c r="D293" s="457" t="s">
        <v>1208</v>
      </c>
      <c r="E293" s="390"/>
      <c r="F293" s="390"/>
      <c r="G293" s="389"/>
      <c r="H293" s="390">
        <f>C293*G293</f>
        <v>0</v>
      </c>
      <c r="I293" s="390">
        <f>F293+H293</f>
        <v>0</v>
      </c>
      <c r="J293" s="437"/>
      <c r="K293" s="438"/>
      <c r="L293" s="438"/>
      <c r="M293" s="438"/>
      <c r="N293" s="441"/>
    </row>
    <row r="294" spans="1:14" s="434" customFormat="1" ht="12">
      <c r="A294" s="456"/>
      <c r="B294" s="388" t="s">
        <v>1261</v>
      </c>
      <c r="C294" s="395">
        <v>1.5</v>
      </c>
      <c r="D294" s="457" t="s">
        <v>1262</v>
      </c>
      <c r="E294" s="390"/>
      <c r="F294" s="390"/>
      <c r="G294" s="389"/>
      <c r="H294" s="390">
        <f>C294*G294</f>
        <v>0</v>
      </c>
      <c r="I294" s="390">
        <f>F294+H294</f>
        <v>0</v>
      </c>
      <c r="J294" s="437"/>
      <c r="K294" s="438"/>
      <c r="L294" s="438"/>
      <c r="M294" s="438"/>
      <c r="N294" s="441"/>
    </row>
    <row r="295" spans="1:14" s="434" customFormat="1" ht="12">
      <c r="A295" s="382"/>
      <c r="B295" s="392"/>
      <c r="C295" s="436"/>
      <c r="D295" s="460"/>
      <c r="E295" s="560"/>
      <c r="F295" s="394"/>
      <c r="G295" s="387"/>
      <c r="H295" s="387"/>
      <c r="I295" s="394"/>
      <c r="J295" s="437"/>
      <c r="K295" s="438"/>
      <c r="L295" s="438"/>
      <c r="M295" s="438"/>
      <c r="N295" s="441"/>
    </row>
    <row r="296" spans="1:14" s="434" customFormat="1" ht="12">
      <c r="A296" s="415"/>
      <c r="B296" s="416" t="s">
        <v>1263</v>
      </c>
      <c r="C296" s="416"/>
      <c r="D296" s="417"/>
      <c r="E296" s="418"/>
      <c r="F296" s="419"/>
      <c r="G296" s="419"/>
      <c r="H296" s="416"/>
      <c r="I296" s="546"/>
      <c r="J296" s="437"/>
      <c r="K296" s="438"/>
      <c r="L296" s="438"/>
      <c r="M296" s="438"/>
      <c r="N296" s="441"/>
    </row>
    <row r="297" spans="1:14" s="434" customFormat="1" ht="12">
      <c r="A297" s="425"/>
      <c r="B297" s="426" t="s">
        <v>1211</v>
      </c>
      <c r="C297" s="427" t="s">
        <v>1212</v>
      </c>
      <c r="D297" s="428" t="s">
        <v>133</v>
      </c>
      <c r="E297" s="429" t="s">
        <v>1213</v>
      </c>
      <c r="F297" s="430" t="s">
        <v>1214</v>
      </c>
      <c r="G297" s="429" t="s">
        <v>1215</v>
      </c>
      <c r="H297" s="430" t="s">
        <v>1216</v>
      </c>
      <c r="I297" s="431" t="s">
        <v>1217</v>
      </c>
      <c r="J297" s="437"/>
      <c r="K297" s="438"/>
      <c r="L297" s="438"/>
      <c r="M297" s="438"/>
      <c r="N297" s="441"/>
    </row>
    <row r="298" spans="1:14" s="434" customFormat="1" ht="12">
      <c r="A298" s="382"/>
      <c r="B298" s="461" t="s">
        <v>1491</v>
      </c>
      <c r="C298" s="379"/>
      <c r="D298" s="380"/>
      <c r="E298" s="387"/>
      <c r="F298" s="387"/>
      <c r="G298" s="387"/>
      <c r="H298" s="387"/>
      <c r="I298" s="387"/>
      <c r="J298" s="437"/>
      <c r="K298" s="438"/>
      <c r="L298" s="438"/>
      <c r="M298" s="438"/>
      <c r="N298" s="441"/>
    </row>
    <row r="299" spans="1:14" s="434" customFormat="1">
      <c r="A299" s="403"/>
      <c r="B299" s="392" t="s">
        <v>1492</v>
      </c>
      <c r="C299" s="379">
        <v>428</v>
      </c>
      <c r="D299" s="380" t="s">
        <v>270</v>
      </c>
      <c r="E299" s="394"/>
      <c r="F299" s="394"/>
      <c r="G299" s="389"/>
      <c r="H299" s="394">
        <f>C299*G299</f>
        <v>0</v>
      </c>
      <c r="I299" s="394">
        <f>F299+H299</f>
        <v>0</v>
      </c>
      <c r="J299" s="437"/>
      <c r="K299" s="438"/>
      <c r="L299" s="438"/>
      <c r="M299" s="438"/>
      <c r="N299" s="441"/>
    </row>
    <row r="300" spans="1:14" s="434" customFormat="1" ht="12">
      <c r="A300" s="382"/>
      <c r="B300" s="392" t="s">
        <v>1493</v>
      </c>
      <c r="C300" s="379">
        <v>145</v>
      </c>
      <c r="D300" s="380" t="s">
        <v>270</v>
      </c>
      <c r="E300" s="394"/>
      <c r="F300" s="394"/>
      <c r="G300" s="389"/>
      <c r="H300" s="394">
        <f>C300*G300</f>
        <v>0</v>
      </c>
      <c r="I300" s="394">
        <f>F300+H300</f>
        <v>0</v>
      </c>
      <c r="J300" s="437"/>
      <c r="K300" s="438"/>
      <c r="L300" s="438"/>
      <c r="M300" s="438"/>
      <c r="N300" s="441"/>
    </row>
    <row r="301" spans="1:14" s="434" customFormat="1" ht="12">
      <c r="A301" s="382"/>
      <c r="B301" s="392"/>
      <c r="C301" s="379"/>
      <c r="D301" s="380"/>
      <c r="E301" s="394"/>
      <c r="F301" s="394"/>
      <c r="G301" s="394"/>
      <c r="H301" s="394"/>
      <c r="I301" s="394"/>
      <c r="J301" s="437"/>
      <c r="K301" s="438"/>
      <c r="L301" s="438"/>
      <c r="M301" s="438"/>
      <c r="N301" s="441"/>
    </row>
    <row r="302" spans="1:14" s="434" customFormat="1" ht="12">
      <c r="A302" s="382"/>
      <c r="B302" s="392" t="s">
        <v>1494</v>
      </c>
      <c r="C302" s="436">
        <v>1</v>
      </c>
      <c r="D302" s="460" t="s">
        <v>1208</v>
      </c>
      <c r="E302" s="389"/>
      <c r="F302" s="394">
        <f>C302*E302</f>
        <v>0</v>
      </c>
      <c r="G302" s="387"/>
      <c r="H302" s="387"/>
      <c r="I302" s="394">
        <f>F302+H302</f>
        <v>0</v>
      </c>
      <c r="J302" s="437"/>
      <c r="K302" s="438"/>
      <c r="L302" s="438"/>
      <c r="M302" s="438"/>
      <c r="N302" s="441"/>
    </row>
    <row r="303" spans="1:14" s="434" customFormat="1">
      <c r="A303" s="403"/>
      <c r="B303" s="442"/>
      <c r="C303" s="378"/>
      <c r="D303" s="379"/>
      <c r="E303" s="563"/>
      <c r="F303" s="381"/>
      <c r="G303" s="381"/>
      <c r="H303" s="363"/>
      <c r="I303" s="363"/>
      <c r="J303" s="345"/>
      <c r="K303" s="414"/>
    </row>
    <row r="304" spans="1:14">
      <c r="B304" s="396" t="s">
        <v>1495</v>
      </c>
      <c r="C304" s="399"/>
      <c r="D304" s="399"/>
      <c r="E304" s="399"/>
      <c r="F304" s="400">
        <f>SUM(F194:F303)</f>
        <v>0</v>
      </c>
      <c r="G304" s="399"/>
      <c r="H304" s="400">
        <f>SUM(H194:H303)</f>
        <v>0</v>
      </c>
      <c r="I304" s="402">
        <f>SUM(I193:I303)</f>
        <v>0</v>
      </c>
    </row>
    <row r="305" spans="1:9" ht="13.5" thickBot="1">
      <c r="E305" s="405"/>
      <c r="F305" s="405"/>
      <c r="G305" s="405"/>
      <c r="H305" s="405"/>
    </row>
    <row r="306" spans="1:9" ht="13.5" thickBot="1">
      <c r="B306" s="406" t="s">
        <v>1409</v>
      </c>
      <c r="C306" s="407"/>
      <c r="D306" s="408"/>
      <c r="E306" s="409"/>
      <c r="F306" s="409"/>
      <c r="G306" s="409"/>
      <c r="H306" s="410">
        <f>SUM(I304)</f>
        <v>0</v>
      </c>
      <c r="I306" s="411"/>
    </row>
    <row r="307" spans="1:9" ht="13.5" thickBot="1">
      <c r="C307" s="412"/>
      <c r="E307" s="405"/>
      <c r="F307" s="405"/>
      <c r="G307" s="405"/>
      <c r="H307" s="413"/>
      <c r="I307" s="413"/>
    </row>
    <row r="308" spans="1:9" ht="13.5" thickBot="1">
      <c r="B308" s="406"/>
      <c r="C308" s="407"/>
      <c r="D308" s="408"/>
      <c r="E308" s="409"/>
      <c r="F308" s="409"/>
      <c r="G308" s="409"/>
      <c r="H308" s="410"/>
      <c r="I308" s="411"/>
    </row>
    <row r="309" spans="1:9">
      <c r="B309" s="377"/>
      <c r="C309" s="548"/>
      <c r="D309" s="549"/>
      <c r="E309" s="526"/>
      <c r="F309" s="526"/>
      <c r="G309" s="526"/>
      <c r="H309" s="549"/>
      <c r="I309" s="549"/>
    </row>
    <row r="310" spans="1:9" ht="13.5" thickBot="1">
      <c r="B310" s="377"/>
      <c r="C310" s="548"/>
      <c r="D310" s="549"/>
      <c r="E310" s="526"/>
      <c r="F310" s="526"/>
      <c r="G310" s="526"/>
      <c r="H310" s="549"/>
      <c r="I310" s="549"/>
    </row>
    <row r="311" spans="1:9" ht="15.75">
      <c r="A311" s="342" t="s">
        <v>1156</v>
      </c>
      <c r="B311" s="343"/>
      <c r="C311" s="343"/>
      <c r="D311" s="343"/>
      <c r="E311" s="343"/>
      <c r="F311" s="343"/>
      <c r="G311" s="343"/>
      <c r="H311" s="343"/>
      <c r="I311" s="344"/>
    </row>
    <row r="312" spans="1:9" ht="15.75">
      <c r="A312" s="346" t="str">
        <f>A27</f>
        <v>Oprava objektu MŠ Zámecká, Jilemnice</v>
      </c>
      <c r="B312" s="347"/>
      <c r="C312" s="347"/>
      <c r="D312" s="347"/>
      <c r="E312" s="347"/>
      <c r="F312" s="347"/>
      <c r="G312" s="347"/>
      <c r="H312" s="347"/>
      <c r="I312" s="348"/>
    </row>
    <row r="313" spans="1:9" ht="15">
      <c r="A313" s="349" t="s">
        <v>1158</v>
      </c>
      <c r="B313" s="350"/>
      <c r="C313" s="350"/>
      <c r="D313" s="350"/>
      <c r="E313" s="350"/>
      <c r="F313" s="350"/>
      <c r="G313" s="350"/>
      <c r="H313" s="350"/>
      <c r="I313" s="351"/>
    </row>
    <row r="314" spans="1:9" ht="15">
      <c r="A314" s="349" t="s">
        <v>1496</v>
      </c>
      <c r="B314" s="350"/>
      <c r="C314" s="350"/>
      <c r="D314" s="350"/>
      <c r="E314" s="350"/>
      <c r="F314" s="350"/>
      <c r="G314" s="350"/>
      <c r="H314" s="350"/>
      <c r="I314" s="351"/>
    </row>
    <row r="315" spans="1:9">
      <c r="A315" s="352"/>
      <c r="C315" s="353"/>
      <c r="D315" s="354"/>
      <c r="E315" s="353"/>
      <c r="F315" s="353"/>
      <c r="G315" s="353"/>
      <c r="H315" s="353"/>
      <c r="I315" s="355" t="str">
        <f>I31</f>
        <v>Z. Č. : 3143-19</v>
      </c>
    </row>
    <row r="316" spans="1:9">
      <c r="A316" s="356"/>
      <c r="B316" s="353" t="s">
        <v>1161</v>
      </c>
      <c r="C316" s="353" t="str">
        <f>C33</f>
        <v>MŠ Zámecká čp. 232 v Jilemnici</v>
      </c>
      <c r="D316" s="353"/>
      <c r="E316" s="353"/>
      <c r="F316" s="357"/>
      <c r="G316" s="358"/>
      <c r="H316" s="358"/>
      <c r="I316" s="359"/>
    </row>
    <row r="317" spans="1:9">
      <c r="A317" s="356"/>
      <c r="B317" s="353" t="s">
        <v>1163</v>
      </c>
      <c r="C317" s="353" t="str">
        <f>C34</f>
        <v>Město Jilemnice, Masarykovo nám. 82, 514 01 Jilemnice</v>
      </c>
      <c r="D317" s="353"/>
      <c r="E317" s="353"/>
      <c r="F317" s="357"/>
      <c r="G317" s="353"/>
      <c r="H317" s="353"/>
      <c r="I317" s="359"/>
    </row>
    <row r="318" spans="1:9">
      <c r="A318" s="356"/>
      <c r="B318" s="353" t="s">
        <v>1165</v>
      </c>
      <c r="C318" s="353" t="str">
        <f>C35</f>
        <v>EL-projekt Jilemnice s.r.o., Zvědavá ulička čp. 50, 514 01 Jilemnice</v>
      </c>
      <c r="D318" s="353"/>
      <c r="E318" s="353"/>
      <c r="F318" s="357"/>
      <c r="G318" s="353"/>
      <c r="H318" s="353"/>
      <c r="I318" s="359"/>
    </row>
    <row r="319" spans="1:9">
      <c r="A319" s="356"/>
      <c r="C319" s="360" t="s">
        <v>1167</v>
      </c>
      <c r="D319" s="353"/>
      <c r="E319" s="353"/>
      <c r="F319" s="357"/>
      <c r="G319" s="361" t="s">
        <v>1168</v>
      </c>
      <c r="H319" s="353"/>
      <c r="I319" s="359"/>
    </row>
    <row r="320" spans="1:9">
      <c r="A320" s="356"/>
      <c r="B320" s="357" t="s">
        <v>1169</v>
      </c>
      <c r="C320" s="362">
        <f>C37</f>
        <v>43865</v>
      </c>
      <c r="D320" s="362"/>
      <c r="E320" s="362"/>
      <c r="F320" s="357"/>
      <c r="G320" s="353"/>
      <c r="H320" s="353"/>
      <c r="I320" s="359"/>
    </row>
    <row r="321" spans="1:13">
      <c r="A321" s="356"/>
      <c r="B321" s="357" t="s">
        <v>1170</v>
      </c>
      <c r="C321" s="353" t="s">
        <v>1171</v>
      </c>
      <c r="D321" s="353"/>
      <c r="E321" s="353"/>
      <c r="F321" s="357"/>
      <c r="G321" s="353"/>
      <c r="H321" s="353"/>
      <c r="I321" s="359"/>
    </row>
    <row r="322" spans="1:13">
      <c r="A322" s="352"/>
      <c r="B322" s="363"/>
      <c r="C322" s="363"/>
      <c r="D322" s="363"/>
      <c r="E322" s="363"/>
      <c r="F322" s="363"/>
      <c r="G322" s="363"/>
      <c r="H322" s="363"/>
      <c r="I322" s="364"/>
    </row>
    <row r="323" spans="1:13">
      <c r="A323" s="352"/>
      <c r="B323" s="365" t="s">
        <v>1172</v>
      </c>
      <c r="C323" s="365"/>
      <c r="D323" s="365"/>
      <c r="E323" s="365"/>
      <c r="F323" s="365"/>
      <c r="G323" s="365"/>
      <c r="H323" s="365"/>
      <c r="I323" s="366"/>
    </row>
    <row r="324" spans="1:13">
      <c r="A324" s="352"/>
      <c r="B324" s="365" t="s">
        <v>1173</v>
      </c>
      <c r="C324" s="365"/>
      <c r="D324" s="365"/>
      <c r="E324" s="365"/>
      <c r="F324" s="365"/>
      <c r="G324" s="365"/>
      <c r="H324" s="365"/>
      <c r="I324" s="366"/>
    </row>
    <row r="325" spans="1:13" ht="13.5" thickBot="1">
      <c r="A325" s="367"/>
      <c r="B325" s="368" t="s">
        <v>1174</v>
      </c>
      <c r="C325" s="368"/>
      <c r="D325" s="368"/>
      <c r="E325" s="368"/>
      <c r="F325" s="368"/>
      <c r="G325" s="368"/>
      <c r="H325" s="368"/>
      <c r="I325" s="369"/>
    </row>
    <row r="326" spans="1:13" ht="13.5" thickBot="1">
      <c r="E326" s="405"/>
      <c r="F326" s="405"/>
      <c r="G326" s="405"/>
      <c r="H326" s="405"/>
    </row>
    <row r="327" spans="1:13" ht="13.5" thickBot="1">
      <c r="A327" s="458" t="s">
        <v>1497</v>
      </c>
      <c r="B327" s="541"/>
      <c r="C327" s="542"/>
      <c r="D327" s="543"/>
      <c r="E327" s="544"/>
      <c r="F327" s="544"/>
      <c r="G327" s="544"/>
      <c r="H327" s="544"/>
      <c r="I327" s="545"/>
    </row>
    <row r="328" spans="1:13">
      <c r="E328" s="405"/>
      <c r="F328" s="405"/>
      <c r="G328" s="405"/>
      <c r="H328" s="405"/>
    </row>
    <row r="329" spans="1:13">
      <c r="A329" s="415"/>
      <c r="B329" s="416" t="s">
        <v>1412</v>
      </c>
      <c r="C329" s="416"/>
      <c r="D329" s="417"/>
      <c r="E329" s="418"/>
      <c r="F329" s="419"/>
      <c r="G329" s="419"/>
      <c r="H329" s="416"/>
      <c r="I329" s="546"/>
    </row>
    <row r="330" spans="1:13">
      <c r="A330" s="425"/>
      <c r="B330" s="426" t="s">
        <v>1211</v>
      </c>
      <c r="C330" s="427" t="s">
        <v>1212</v>
      </c>
      <c r="D330" s="428" t="s">
        <v>133</v>
      </c>
      <c r="E330" s="429" t="s">
        <v>1213</v>
      </c>
      <c r="F330" s="430" t="s">
        <v>1214</v>
      </c>
      <c r="G330" s="429" t="s">
        <v>1215</v>
      </c>
      <c r="H330" s="430" t="s">
        <v>1216</v>
      </c>
      <c r="I330" s="431" t="s">
        <v>1217</v>
      </c>
    </row>
    <row r="331" spans="1:13">
      <c r="A331" s="382"/>
      <c r="B331" s="421" t="s">
        <v>1413</v>
      </c>
      <c r="C331" s="378"/>
      <c r="D331" s="379"/>
      <c r="E331" s="380"/>
      <c r="F331" s="381"/>
      <c r="G331" s="381"/>
      <c r="H331" s="363"/>
      <c r="I331" s="363"/>
    </row>
    <row r="332" spans="1:13">
      <c r="A332" s="382"/>
      <c r="B332" s="392" t="s">
        <v>1498</v>
      </c>
      <c r="C332" s="436">
        <v>35</v>
      </c>
      <c r="D332" s="380" t="s">
        <v>270</v>
      </c>
      <c r="E332" s="389"/>
      <c r="F332" s="394">
        <f>C332*E332</f>
        <v>0</v>
      </c>
      <c r="G332" s="389"/>
      <c r="H332" s="394">
        <f>C332*G332</f>
        <v>0</v>
      </c>
      <c r="I332" s="394">
        <f>F332+H332</f>
        <v>0</v>
      </c>
      <c r="J332" s="437"/>
      <c r="K332" s="438"/>
      <c r="L332" s="438"/>
      <c r="M332" s="438"/>
    </row>
    <row r="333" spans="1:13">
      <c r="A333" s="382"/>
      <c r="B333" s="392" t="s">
        <v>1499</v>
      </c>
      <c r="C333" s="436">
        <v>18</v>
      </c>
      <c r="D333" s="380" t="s">
        <v>270</v>
      </c>
      <c r="E333" s="389"/>
      <c r="F333" s="394">
        <f>C333*E333</f>
        <v>0</v>
      </c>
      <c r="G333" s="389"/>
      <c r="H333" s="394">
        <f>C333*G333</f>
        <v>0</v>
      </c>
      <c r="I333" s="394">
        <f>F333+H333</f>
        <v>0</v>
      </c>
      <c r="J333" s="437"/>
      <c r="K333" s="438"/>
      <c r="L333" s="438"/>
      <c r="M333" s="438"/>
    </row>
    <row r="334" spans="1:13">
      <c r="A334" s="382"/>
      <c r="B334" s="459"/>
      <c r="C334" s="466"/>
      <c r="D334" s="467"/>
      <c r="E334" s="468"/>
      <c r="F334" s="468"/>
      <c r="G334" s="468"/>
      <c r="H334" s="468"/>
      <c r="I334" s="468"/>
    </row>
    <row r="335" spans="1:13">
      <c r="B335" s="421" t="s">
        <v>1500</v>
      </c>
      <c r="C335" s="378"/>
      <c r="D335" s="380"/>
      <c r="E335" s="394"/>
      <c r="F335" s="394"/>
      <c r="G335" s="394"/>
      <c r="H335" s="394"/>
      <c r="I335" s="394"/>
    </row>
    <row r="336" spans="1:13">
      <c r="B336" s="392" t="s">
        <v>1501</v>
      </c>
      <c r="C336" s="436">
        <v>12</v>
      </c>
      <c r="D336" s="380" t="s">
        <v>270</v>
      </c>
      <c r="E336" s="389"/>
      <c r="F336" s="394">
        <f>C336*E336</f>
        <v>0</v>
      </c>
      <c r="G336" s="389"/>
      <c r="H336" s="394">
        <f>C336*G336</f>
        <v>0</v>
      </c>
      <c r="I336" s="394">
        <f>F336+H336</f>
        <v>0</v>
      </c>
    </row>
    <row r="337" spans="1:13">
      <c r="B337" s="392" t="s">
        <v>1502</v>
      </c>
      <c r="C337" s="436">
        <v>65</v>
      </c>
      <c r="D337" s="380" t="s">
        <v>270</v>
      </c>
      <c r="E337" s="389"/>
      <c r="F337" s="394">
        <f>C337*E337</f>
        <v>0</v>
      </c>
      <c r="G337" s="389"/>
      <c r="H337" s="394">
        <f>C337*G337</f>
        <v>0</v>
      </c>
      <c r="I337" s="394">
        <f>F337+H337</f>
        <v>0</v>
      </c>
      <c r="J337" s="437"/>
      <c r="K337" s="438"/>
      <c r="L337" s="438"/>
      <c r="M337" s="438"/>
    </row>
    <row r="338" spans="1:13">
      <c r="B338" s="392" t="s">
        <v>1503</v>
      </c>
      <c r="C338" s="436">
        <v>19</v>
      </c>
      <c r="D338" s="380" t="s">
        <v>270</v>
      </c>
      <c r="E338" s="389"/>
      <c r="F338" s="394">
        <f>C338*E338</f>
        <v>0</v>
      </c>
      <c r="G338" s="389"/>
      <c r="H338" s="394">
        <f>C338*G338</f>
        <v>0</v>
      </c>
      <c r="I338" s="394">
        <f>F338+H338</f>
        <v>0</v>
      </c>
      <c r="J338" s="437"/>
      <c r="K338" s="438"/>
      <c r="L338" s="438"/>
      <c r="M338" s="438"/>
    </row>
    <row r="339" spans="1:13">
      <c r="B339" s="392" t="s">
        <v>1504</v>
      </c>
      <c r="C339" s="436">
        <v>91</v>
      </c>
      <c r="D339" s="380" t="s">
        <v>270</v>
      </c>
      <c r="E339" s="389"/>
      <c r="F339" s="394">
        <f>C339*E339</f>
        <v>0</v>
      </c>
      <c r="G339" s="389"/>
      <c r="H339" s="394">
        <f>C339*G339</f>
        <v>0</v>
      </c>
      <c r="I339" s="394">
        <f>F339+H339</f>
        <v>0</v>
      </c>
      <c r="J339" s="437"/>
      <c r="K339" s="438"/>
      <c r="L339" s="438"/>
      <c r="M339" s="438"/>
    </row>
    <row r="340" spans="1:13">
      <c r="B340" s="392"/>
      <c r="C340" s="379"/>
      <c r="D340" s="380"/>
      <c r="E340" s="394"/>
      <c r="F340" s="394"/>
      <c r="G340" s="394"/>
      <c r="H340" s="394"/>
      <c r="I340" s="394"/>
    </row>
    <row r="341" spans="1:13">
      <c r="B341" s="421" t="s">
        <v>1505</v>
      </c>
      <c r="C341" s="378"/>
      <c r="D341" s="422"/>
      <c r="E341" s="394"/>
      <c r="F341" s="394"/>
      <c r="G341" s="394"/>
      <c r="H341" s="394"/>
      <c r="I341" s="394"/>
    </row>
    <row r="342" spans="1:13">
      <c r="B342" s="392" t="s">
        <v>1506</v>
      </c>
      <c r="C342" s="436">
        <v>16</v>
      </c>
      <c r="D342" s="436" t="s">
        <v>1181</v>
      </c>
      <c r="E342" s="394"/>
      <c r="F342" s="394"/>
      <c r="G342" s="389"/>
      <c r="H342" s="394">
        <f>C342*G342</f>
        <v>0</v>
      </c>
      <c r="I342" s="394">
        <f>F342+H342</f>
        <v>0</v>
      </c>
      <c r="J342" s="437"/>
      <c r="K342" s="438"/>
      <c r="L342" s="438"/>
      <c r="M342" s="438"/>
    </row>
    <row r="343" spans="1:13">
      <c r="B343" s="392" t="s">
        <v>1507</v>
      </c>
      <c r="C343" s="436">
        <v>5</v>
      </c>
      <c r="D343" s="436" t="s">
        <v>1181</v>
      </c>
      <c r="E343" s="394"/>
      <c r="F343" s="394"/>
      <c r="G343" s="389"/>
      <c r="H343" s="394">
        <f>C343*G343</f>
        <v>0</v>
      </c>
      <c r="I343" s="394">
        <f>F343+H343</f>
        <v>0</v>
      </c>
      <c r="J343" s="437"/>
      <c r="K343" s="438"/>
      <c r="L343" s="438"/>
      <c r="M343" s="438"/>
    </row>
    <row r="344" spans="1:13">
      <c r="B344" s="392" t="s">
        <v>1508</v>
      </c>
      <c r="C344" s="436">
        <v>12</v>
      </c>
      <c r="D344" s="436" t="s">
        <v>1181</v>
      </c>
      <c r="E344" s="394"/>
      <c r="F344" s="394"/>
      <c r="G344" s="389"/>
      <c r="H344" s="394">
        <f>C344*G344</f>
        <v>0</v>
      </c>
      <c r="I344" s="394">
        <f>F344+H344</f>
        <v>0</v>
      </c>
      <c r="J344" s="437"/>
      <c r="K344" s="438"/>
      <c r="L344" s="438"/>
      <c r="M344" s="438"/>
    </row>
    <row r="345" spans="1:13">
      <c r="B345" s="392"/>
      <c r="C345" s="378"/>
      <c r="D345" s="380"/>
      <c r="E345" s="563"/>
      <c r="F345" s="381"/>
      <c r="G345" s="563"/>
      <c r="H345" s="363"/>
      <c r="I345" s="363"/>
    </row>
    <row r="346" spans="1:13">
      <c r="A346" s="415"/>
      <c r="B346" s="416" t="s">
        <v>1509</v>
      </c>
      <c r="C346" s="416"/>
      <c r="D346" s="417"/>
      <c r="E346" s="418"/>
      <c r="F346" s="419"/>
      <c r="G346" s="419"/>
      <c r="H346" s="416"/>
      <c r="I346" s="546"/>
    </row>
    <row r="347" spans="1:13">
      <c r="A347" s="425"/>
      <c r="B347" s="426" t="s">
        <v>1211</v>
      </c>
      <c r="C347" s="427" t="s">
        <v>1212</v>
      </c>
      <c r="D347" s="428" t="s">
        <v>133</v>
      </c>
      <c r="E347" s="429" t="s">
        <v>1213</v>
      </c>
      <c r="F347" s="430" t="s">
        <v>1214</v>
      </c>
      <c r="G347" s="429" t="s">
        <v>1215</v>
      </c>
      <c r="H347" s="430" t="s">
        <v>1216</v>
      </c>
      <c r="I347" s="431" t="s">
        <v>1217</v>
      </c>
    </row>
    <row r="348" spans="1:13">
      <c r="B348" s="421" t="s">
        <v>1510</v>
      </c>
      <c r="C348" s="378"/>
      <c r="D348" s="379"/>
      <c r="E348" s="380"/>
      <c r="F348" s="381"/>
      <c r="G348" s="563"/>
      <c r="H348" s="363"/>
      <c r="I348" s="363"/>
    </row>
    <row r="349" spans="1:13" ht="24">
      <c r="B349" s="564" t="s">
        <v>1511</v>
      </c>
      <c r="C349" s="379">
        <v>12</v>
      </c>
      <c r="D349" s="380" t="s">
        <v>1181</v>
      </c>
      <c r="E349" s="394"/>
      <c r="F349" s="394"/>
      <c r="G349" s="389"/>
      <c r="H349" s="394">
        <f>C349*G349</f>
        <v>0</v>
      </c>
      <c r="I349" s="394">
        <f>F349+H349</f>
        <v>0</v>
      </c>
      <c r="J349" s="437"/>
      <c r="K349" s="438"/>
      <c r="L349" s="438"/>
      <c r="M349" s="438"/>
    </row>
    <row r="350" spans="1:13" ht="24">
      <c r="B350" s="564" t="s">
        <v>1512</v>
      </c>
      <c r="C350" s="379">
        <v>2</v>
      </c>
      <c r="D350" s="380" t="s">
        <v>1181</v>
      </c>
      <c r="E350" s="394"/>
      <c r="F350" s="394"/>
      <c r="G350" s="389"/>
      <c r="H350" s="394">
        <f>C350*G350</f>
        <v>0</v>
      </c>
      <c r="I350" s="394">
        <f>F350+H350</f>
        <v>0</v>
      </c>
      <c r="J350" s="437"/>
      <c r="K350" s="438"/>
      <c r="L350" s="438"/>
      <c r="M350" s="438"/>
    </row>
    <row r="351" spans="1:13">
      <c r="B351" s="442"/>
      <c r="C351" s="378"/>
      <c r="D351" s="379"/>
      <c r="E351" s="394"/>
      <c r="F351" s="381"/>
      <c r="G351" s="381"/>
      <c r="H351" s="363"/>
      <c r="I351" s="363"/>
    </row>
    <row r="352" spans="1:13">
      <c r="A352" s="415"/>
      <c r="B352" s="416" t="s">
        <v>1513</v>
      </c>
      <c r="C352" s="416"/>
      <c r="D352" s="417"/>
      <c r="E352" s="418"/>
      <c r="F352" s="419"/>
      <c r="G352" s="419"/>
      <c r="H352" s="416"/>
      <c r="I352" s="546"/>
    </row>
    <row r="353" spans="1:13">
      <c r="A353" s="425"/>
      <c r="B353" s="426" t="s">
        <v>1211</v>
      </c>
      <c r="C353" s="427" t="s">
        <v>1212</v>
      </c>
      <c r="D353" s="428" t="s">
        <v>133</v>
      </c>
      <c r="E353" s="429" t="s">
        <v>1213</v>
      </c>
      <c r="F353" s="430" t="s">
        <v>1214</v>
      </c>
      <c r="G353" s="429" t="s">
        <v>1215</v>
      </c>
      <c r="H353" s="430" t="s">
        <v>1216</v>
      </c>
      <c r="I353" s="431" t="s">
        <v>1217</v>
      </c>
    </row>
    <row r="354" spans="1:13">
      <c r="B354" s="421" t="s">
        <v>1514</v>
      </c>
      <c r="C354" s="436"/>
      <c r="D354" s="422"/>
      <c r="E354" s="563"/>
      <c r="F354" s="381"/>
      <c r="G354" s="565"/>
      <c r="H354" s="363"/>
      <c r="I354" s="363"/>
    </row>
    <row r="355" spans="1:13">
      <c r="B355" s="392" t="s">
        <v>1515</v>
      </c>
      <c r="C355" s="379">
        <v>3</v>
      </c>
      <c r="D355" s="380" t="s">
        <v>1181</v>
      </c>
      <c r="E355" s="394"/>
      <c r="F355" s="394"/>
      <c r="G355" s="389"/>
      <c r="H355" s="394">
        <f>C355*G355</f>
        <v>0</v>
      </c>
      <c r="I355" s="394">
        <f>F355+H355</f>
        <v>0</v>
      </c>
      <c r="J355" s="437"/>
      <c r="K355" s="438"/>
      <c r="L355" s="438"/>
      <c r="M355" s="438"/>
    </row>
    <row r="356" spans="1:13">
      <c r="B356" s="392"/>
      <c r="C356" s="379"/>
      <c r="D356" s="380"/>
      <c r="E356" s="394"/>
      <c r="F356" s="394"/>
      <c r="G356" s="394"/>
      <c r="H356" s="394"/>
      <c r="I356" s="394"/>
    </row>
    <row r="357" spans="1:13">
      <c r="B357" s="566" t="s">
        <v>1516</v>
      </c>
      <c r="C357" s="379"/>
      <c r="D357" s="380"/>
      <c r="E357" s="394"/>
      <c r="F357" s="394"/>
      <c r="G357" s="394"/>
      <c r="H357" s="394"/>
      <c r="I357" s="394"/>
    </row>
    <row r="358" spans="1:13">
      <c r="B358" s="392" t="s">
        <v>1517</v>
      </c>
      <c r="C358" s="379">
        <v>3</v>
      </c>
      <c r="D358" s="380" t="s">
        <v>1181</v>
      </c>
      <c r="E358" s="389"/>
      <c r="F358" s="394">
        <f>C358*E358</f>
        <v>0</v>
      </c>
      <c r="G358" s="389"/>
      <c r="H358" s="394">
        <f>C358*G358</f>
        <v>0</v>
      </c>
      <c r="I358" s="394">
        <f>F358+H358</f>
        <v>0</v>
      </c>
    </row>
    <row r="359" spans="1:13">
      <c r="B359" s="392"/>
      <c r="C359" s="379"/>
      <c r="D359" s="380"/>
      <c r="E359" s="394"/>
      <c r="F359" s="394"/>
      <c r="G359" s="394"/>
      <c r="H359" s="394"/>
      <c r="I359" s="394"/>
    </row>
    <row r="360" spans="1:13">
      <c r="A360" s="415"/>
      <c r="B360" s="416" t="s">
        <v>1255</v>
      </c>
      <c r="C360" s="417"/>
      <c r="D360" s="418"/>
      <c r="E360" s="419"/>
      <c r="F360" s="419"/>
      <c r="G360" s="419"/>
      <c r="H360" s="419"/>
      <c r="I360" s="420"/>
    </row>
    <row r="361" spans="1:13">
      <c r="B361" s="392" t="s">
        <v>1256</v>
      </c>
      <c r="C361" s="379">
        <v>55</v>
      </c>
      <c r="D361" s="380" t="s">
        <v>1177</v>
      </c>
      <c r="E361" s="387"/>
      <c r="F361" s="387"/>
      <c r="G361" s="389"/>
      <c r="H361" s="387">
        <f>C361*G361</f>
        <v>0</v>
      </c>
      <c r="I361" s="394">
        <f>F361+H361</f>
        <v>0</v>
      </c>
    </row>
    <row r="362" spans="1:13">
      <c r="A362" s="363"/>
      <c r="B362" s="392" t="s">
        <v>1257</v>
      </c>
      <c r="C362" s="379">
        <v>8</v>
      </c>
      <c r="D362" s="380" t="s">
        <v>1181</v>
      </c>
      <c r="E362" s="422"/>
      <c r="F362" s="422"/>
      <c r="G362" s="389"/>
      <c r="H362" s="394">
        <f>C362*G362</f>
        <v>0</v>
      </c>
      <c r="I362" s="394">
        <f>F362+H362</f>
        <v>0</v>
      </c>
    </row>
    <row r="363" spans="1:13">
      <c r="B363" s="392"/>
      <c r="C363" s="379"/>
      <c r="D363" s="380"/>
      <c r="E363" s="394"/>
      <c r="F363" s="394"/>
      <c r="G363" s="394"/>
      <c r="H363" s="394"/>
      <c r="I363" s="394"/>
    </row>
    <row r="364" spans="1:13">
      <c r="B364" s="392" t="s">
        <v>1292</v>
      </c>
      <c r="C364" s="379">
        <v>10</v>
      </c>
      <c r="D364" s="380" t="s">
        <v>1181</v>
      </c>
      <c r="E364" s="422"/>
      <c r="F364" s="422"/>
      <c r="G364" s="389"/>
      <c r="H364" s="394">
        <f>C364*G364</f>
        <v>0</v>
      </c>
      <c r="I364" s="394">
        <f>F364+H364</f>
        <v>0</v>
      </c>
    </row>
    <row r="365" spans="1:13">
      <c r="B365" s="392"/>
      <c r="C365" s="379"/>
      <c r="D365" s="380"/>
      <c r="E365" s="394"/>
      <c r="F365" s="394"/>
      <c r="G365" s="394"/>
      <c r="H365" s="394"/>
      <c r="I365" s="394"/>
    </row>
    <row r="366" spans="1:13" ht="28.5" customHeight="1">
      <c r="B366" s="392" t="s">
        <v>1518</v>
      </c>
      <c r="C366" s="379">
        <v>42</v>
      </c>
      <c r="D366" s="380" t="s">
        <v>1177</v>
      </c>
      <c r="E366" s="387"/>
      <c r="F366" s="387"/>
      <c r="G366" s="389"/>
      <c r="H366" s="387">
        <f>C366*G366</f>
        <v>0</v>
      </c>
      <c r="I366" s="394">
        <f>F366+H366</f>
        <v>0</v>
      </c>
    </row>
    <row r="367" spans="1:13">
      <c r="B367" s="392"/>
      <c r="C367" s="379"/>
      <c r="D367" s="380"/>
      <c r="E367" s="394"/>
      <c r="F367" s="394"/>
      <c r="G367" s="394"/>
      <c r="H367" s="394"/>
      <c r="I367" s="394"/>
    </row>
    <row r="368" spans="1:13" ht="24">
      <c r="B368" s="392" t="s">
        <v>1519</v>
      </c>
      <c r="C368" s="379">
        <v>10</v>
      </c>
      <c r="D368" s="380" t="s">
        <v>1177</v>
      </c>
      <c r="E368" s="387"/>
      <c r="F368" s="387"/>
      <c r="G368" s="389"/>
      <c r="H368" s="387">
        <f>C368*G368</f>
        <v>0</v>
      </c>
      <c r="I368" s="394">
        <f>F368+H368</f>
        <v>0</v>
      </c>
    </row>
    <row r="369" spans="1:13">
      <c r="B369" s="392"/>
      <c r="C369" s="379"/>
      <c r="D369" s="380"/>
      <c r="E369" s="394"/>
      <c r="F369" s="394"/>
      <c r="G369" s="394"/>
      <c r="H369" s="394"/>
      <c r="I369" s="394"/>
      <c r="J369" s="437"/>
      <c r="K369" s="438"/>
      <c r="L369" s="438"/>
      <c r="M369" s="438"/>
    </row>
    <row r="370" spans="1:13">
      <c r="A370" s="415"/>
      <c r="B370" s="416" t="s">
        <v>1263</v>
      </c>
      <c r="C370" s="416"/>
      <c r="D370" s="417"/>
      <c r="E370" s="418"/>
      <c r="F370" s="419"/>
      <c r="G370" s="419"/>
      <c r="H370" s="416"/>
      <c r="I370" s="546"/>
    </row>
    <row r="371" spans="1:13">
      <c r="A371" s="425"/>
      <c r="B371" s="426" t="s">
        <v>1211</v>
      </c>
      <c r="C371" s="427" t="s">
        <v>1212</v>
      </c>
      <c r="D371" s="428" t="s">
        <v>133</v>
      </c>
      <c r="E371" s="429" t="s">
        <v>1213</v>
      </c>
      <c r="F371" s="430" t="s">
        <v>1214</v>
      </c>
      <c r="G371" s="429" t="s">
        <v>1215</v>
      </c>
      <c r="H371" s="430" t="s">
        <v>1216</v>
      </c>
      <c r="I371" s="431" t="s">
        <v>1217</v>
      </c>
    </row>
    <row r="372" spans="1:13">
      <c r="A372" s="382"/>
      <c r="B372" s="421" t="s">
        <v>1520</v>
      </c>
      <c r="C372" s="466"/>
      <c r="D372" s="467"/>
      <c r="E372" s="468"/>
      <c r="F372" s="468"/>
      <c r="G372" s="468"/>
      <c r="H372" s="468"/>
      <c r="I372" s="468"/>
    </row>
    <row r="373" spans="1:13">
      <c r="B373" s="392" t="s">
        <v>1521</v>
      </c>
      <c r="C373" s="379">
        <v>240</v>
      </c>
      <c r="D373" s="380" t="s">
        <v>270</v>
      </c>
      <c r="E373" s="394"/>
      <c r="F373" s="394"/>
      <c r="G373" s="389"/>
      <c r="H373" s="394">
        <f>C373*G373</f>
        <v>0</v>
      </c>
      <c r="I373" s="394">
        <f>F373+H373</f>
        <v>0</v>
      </c>
      <c r="J373" s="437"/>
      <c r="K373" s="438"/>
      <c r="L373" s="438"/>
      <c r="M373" s="438"/>
    </row>
    <row r="374" spans="1:13">
      <c r="B374" s="442"/>
      <c r="C374" s="378"/>
      <c r="D374" s="379"/>
      <c r="E374" s="380"/>
      <c r="F374" s="381"/>
      <c r="G374" s="381"/>
      <c r="H374" s="363"/>
      <c r="I374" s="363"/>
    </row>
    <row r="375" spans="1:13">
      <c r="B375" s="396" t="s">
        <v>1522</v>
      </c>
      <c r="C375" s="399"/>
      <c r="D375" s="399"/>
      <c r="E375" s="399"/>
      <c r="F375" s="400">
        <f>SUM(F332:F374)</f>
        <v>0</v>
      </c>
      <c r="G375" s="399"/>
      <c r="H375" s="400">
        <f>SUM(H332:H374)</f>
        <v>0</v>
      </c>
      <c r="I375" s="402">
        <f>SUM(I330:I374)</f>
        <v>0</v>
      </c>
    </row>
    <row r="376" spans="1:13" ht="13.5" thickBot="1">
      <c r="E376" s="405"/>
      <c r="F376" s="405"/>
      <c r="G376" s="405"/>
      <c r="H376" s="405"/>
    </row>
    <row r="377" spans="1:13" ht="13.5" thickBot="1">
      <c r="B377" s="406" t="s">
        <v>1409</v>
      </c>
      <c r="C377" s="407"/>
      <c r="D377" s="408"/>
      <c r="E377" s="409"/>
      <c r="F377" s="409"/>
      <c r="G377" s="409"/>
      <c r="H377" s="410">
        <f>SUM(I375)</f>
        <v>0</v>
      </c>
      <c r="I377" s="411"/>
    </row>
    <row r="378" spans="1:13" ht="13.5" thickBot="1">
      <c r="C378" s="412"/>
      <c r="E378" s="405"/>
      <c r="F378" s="405"/>
      <c r="G378" s="405"/>
      <c r="H378" s="413"/>
      <c r="I378" s="413"/>
    </row>
    <row r="379" spans="1:13" ht="13.5" thickBot="1">
      <c r="B379" s="406"/>
      <c r="C379" s="407"/>
      <c r="D379" s="408"/>
      <c r="E379" s="409"/>
      <c r="F379" s="409"/>
      <c r="G379" s="409"/>
      <c r="H379" s="410"/>
      <c r="I379" s="411"/>
    </row>
    <row r="380" spans="1:13">
      <c r="B380" s="377"/>
      <c r="C380" s="548"/>
      <c r="D380" s="549"/>
      <c r="E380" s="526"/>
      <c r="F380" s="526"/>
      <c r="G380" s="526"/>
      <c r="H380" s="549"/>
      <c r="I380" s="549"/>
    </row>
    <row r="381" spans="1:13" ht="13.5" thickBot="1">
      <c r="B381" s="377"/>
      <c r="C381" s="548"/>
      <c r="D381" s="549"/>
      <c r="E381" s="526"/>
      <c r="F381" s="526"/>
      <c r="G381" s="526"/>
      <c r="H381" s="549"/>
      <c r="I381" s="549"/>
    </row>
    <row r="382" spans="1:13" ht="15.75">
      <c r="A382" s="342" t="s">
        <v>1156</v>
      </c>
      <c r="B382" s="343"/>
      <c r="C382" s="343"/>
      <c r="D382" s="343"/>
      <c r="E382" s="343"/>
      <c r="F382" s="343"/>
      <c r="G382" s="343"/>
      <c r="H382" s="343"/>
      <c r="I382" s="344"/>
    </row>
    <row r="383" spans="1:13" ht="15.75">
      <c r="A383" s="346" t="str">
        <f>A27</f>
        <v>Oprava objektu MŠ Zámecká, Jilemnice</v>
      </c>
      <c r="B383" s="347"/>
      <c r="C383" s="347"/>
      <c r="D383" s="347"/>
      <c r="E383" s="347"/>
      <c r="F383" s="347"/>
      <c r="G383" s="347"/>
      <c r="H383" s="347"/>
      <c r="I383" s="348"/>
    </row>
    <row r="384" spans="1:13" ht="15">
      <c r="A384" s="349" t="s">
        <v>1158</v>
      </c>
      <c r="B384" s="350"/>
      <c r="C384" s="350"/>
      <c r="D384" s="350"/>
      <c r="E384" s="350"/>
      <c r="F384" s="350"/>
      <c r="G384" s="350"/>
      <c r="H384" s="350"/>
      <c r="I384" s="351"/>
    </row>
    <row r="385" spans="1:9" ht="15">
      <c r="A385" s="349" t="s">
        <v>1523</v>
      </c>
      <c r="B385" s="350"/>
      <c r="C385" s="350"/>
      <c r="D385" s="350"/>
      <c r="E385" s="350"/>
      <c r="F385" s="350"/>
      <c r="G385" s="350"/>
      <c r="H385" s="350"/>
      <c r="I385" s="351"/>
    </row>
    <row r="386" spans="1:9">
      <c r="A386" s="352"/>
      <c r="C386" s="353"/>
      <c r="D386" s="354"/>
      <c r="E386" s="353"/>
      <c r="F386" s="353"/>
      <c r="G386" s="353"/>
      <c r="H386" s="353"/>
      <c r="I386" s="355" t="str">
        <f>I31</f>
        <v>Z. Č. : 3143-19</v>
      </c>
    </row>
    <row r="387" spans="1:9">
      <c r="A387" s="356"/>
      <c r="B387" s="353" t="s">
        <v>1161</v>
      </c>
      <c r="C387" s="353" t="str">
        <f>C33</f>
        <v>MŠ Zámecká čp. 232 v Jilemnici</v>
      </c>
      <c r="D387" s="353"/>
      <c r="E387" s="353"/>
      <c r="F387" s="357"/>
      <c r="G387" s="358"/>
      <c r="H387" s="358"/>
      <c r="I387" s="359"/>
    </row>
    <row r="388" spans="1:9">
      <c r="A388" s="356"/>
      <c r="B388" s="353" t="s">
        <v>1163</v>
      </c>
      <c r="C388" s="353" t="str">
        <f>C34</f>
        <v>Město Jilemnice, Masarykovo nám. 82, 514 01 Jilemnice</v>
      </c>
      <c r="D388" s="353"/>
      <c r="E388" s="353"/>
      <c r="F388" s="357"/>
      <c r="G388" s="353"/>
      <c r="H388" s="353"/>
      <c r="I388" s="359"/>
    </row>
    <row r="389" spans="1:9">
      <c r="A389" s="356"/>
      <c r="B389" s="353" t="s">
        <v>1165</v>
      </c>
      <c r="C389" s="353" t="str">
        <f>C35</f>
        <v>EL-projekt Jilemnice s.r.o., Zvědavá ulička čp. 50, 514 01 Jilemnice</v>
      </c>
      <c r="D389" s="353"/>
      <c r="E389" s="353"/>
      <c r="F389" s="357"/>
      <c r="G389" s="353"/>
      <c r="H389" s="353"/>
      <c r="I389" s="359"/>
    </row>
    <row r="390" spans="1:9">
      <c r="A390" s="356"/>
      <c r="B390" s="353" t="s">
        <v>21</v>
      </c>
      <c r="C390" s="360" t="s">
        <v>1167</v>
      </c>
      <c r="D390" s="353"/>
      <c r="E390" s="353"/>
      <c r="F390" s="357"/>
      <c r="G390" s="361" t="s">
        <v>1168</v>
      </c>
      <c r="H390" s="353"/>
      <c r="I390" s="359"/>
    </row>
    <row r="391" spans="1:9">
      <c r="A391" s="356"/>
      <c r="B391" s="357" t="s">
        <v>1169</v>
      </c>
      <c r="C391" s="362">
        <f>C37</f>
        <v>43865</v>
      </c>
      <c r="D391" s="362"/>
      <c r="E391" s="362"/>
      <c r="F391" s="357"/>
      <c r="G391" s="353"/>
      <c r="H391" s="353"/>
      <c r="I391" s="359"/>
    </row>
    <row r="392" spans="1:9">
      <c r="A392" s="356"/>
      <c r="B392" s="357" t="s">
        <v>1170</v>
      </c>
      <c r="C392" s="353" t="s">
        <v>1171</v>
      </c>
      <c r="D392" s="353"/>
      <c r="E392" s="353"/>
      <c r="F392" s="357"/>
      <c r="G392" s="353"/>
      <c r="H392" s="353"/>
      <c r="I392" s="359"/>
    </row>
    <row r="393" spans="1:9">
      <c r="A393" s="352"/>
      <c r="B393" s="363"/>
      <c r="C393" s="363"/>
      <c r="D393" s="363"/>
      <c r="E393" s="363"/>
      <c r="F393" s="363"/>
      <c r="G393" s="363"/>
      <c r="H393" s="363"/>
      <c r="I393" s="364"/>
    </row>
    <row r="394" spans="1:9">
      <c r="A394" s="352"/>
      <c r="B394" s="365" t="s">
        <v>1172</v>
      </c>
      <c r="C394" s="365"/>
      <c r="D394" s="365"/>
      <c r="E394" s="365"/>
      <c r="F394" s="365"/>
      <c r="G394" s="365"/>
      <c r="H394" s="365"/>
      <c r="I394" s="366"/>
    </row>
    <row r="395" spans="1:9">
      <c r="A395" s="352"/>
      <c r="B395" s="365" t="s">
        <v>1173</v>
      </c>
      <c r="C395" s="365"/>
      <c r="D395" s="365"/>
      <c r="E395" s="365"/>
      <c r="F395" s="365"/>
      <c r="G395" s="365"/>
      <c r="H395" s="365"/>
      <c r="I395" s="366"/>
    </row>
    <row r="396" spans="1:9" ht="13.5" thickBot="1">
      <c r="A396" s="367"/>
      <c r="B396" s="368" t="s">
        <v>1174</v>
      </c>
      <c r="C396" s="368"/>
      <c r="D396" s="368"/>
      <c r="E396" s="368"/>
      <c r="F396" s="368"/>
      <c r="G396" s="368"/>
      <c r="H396" s="368"/>
      <c r="I396" s="369"/>
    </row>
    <row r="397" spans="1:9" ht="13.5" thickBot="1">
      <c r="E397" s="405"/>
      <c r="F397" s="405"/>
      <c r="G397" s="405"/>
      <c r="H397" s="405"/>
    </row>
    <row r="398" spans="1:9" ht="13.5" thickBot="1">
      <c r="A398" s="458" t="s">
        <v>1524</v>
      </c>
      <c r="B398" s="541"/>
      <c r="C398" s="542"/>
      <c r="D398" s="543"/>
      <c r="E398" s="544"/>
      <c r="F398" s="544"/>
      <c r="G398" s="544"/>
      <c r="H398" s="544"/>
      <c r="I398" s="545"/>
    </row>
    <row r="399" spans="1:9">
      <c r="E399" s="405"/>
      <c r="F399" s="405"/>
      <c r="G399" s="405"/>
      <c r="H399" s="405"/>
    </row>
    <row r="400" spans="1:9">
      <c r="A400" s="415"/>
      <c r="B400" s="416" t="s">
        <v>1525</v>
      </c>
      <c r="C400" s="416"/>
      <c r="D400" s="417"/>
      <c r="E400" s="418"/>
      <c r="F400" s="419"/>
      <c r="G400" s="419"/>
      <c r="H400" s="416"/>
      <c r="I400" s="546"/>
    </row>
    <row r="401" spans="1:9">
      <c r="A401" s="425"/>
      <c r="B401" s="426" t="s">
        <v>1211</v>
      </c>
      <c r="C401" s="427" t="s">
        <v>1212</v>
      </c>
      <c r="D401" s="428" t="s">
        <v>133</v>
      </c>
      <c r="E401" s="429" t="s">
        <v>1213</v>
      </c>
      <c r="F401" s="430" t="s">
        <v>1214</v>
      </c>
      <c r="G401" s="429" t="s">
        <v>1215</v>
      </c>
      <c r="H401" s="430" t="s">
        <v>1216</v>
      </c>
      <c r="I401" s="431" t="s">
        <v>1217</v>
      </c>
    </row>
    <row r="402" spans="1:9">
      <c r="B402" s="421" t="s">
        <v>1526</v>
      </c>
      <c r="C402" s="421"/>
      <c r="D402" s="421"/>
      <c r="E402" s="394"/>
      <c r="F402" s="394"/>
      <c r="G402" s="394"/>
      <c r="H402" s="394"/>
      <c r="I402" s="394"/>
    </row>
    <row r="403" spans="1:9" ht="24">
      <c r="B403" s="564" t="s">
        <v>1527</v>
      </c>
      <c r="C403" s="379">
        <v>16</v>
      </c>
      <c r="D403" s="380" t="s">
        <v>1181</v>
      </c>
      <c r="E403" s="394"/>
      <c r="F403" s="394"/>
      <c r="G403" s="389"/>
      <c r="H403" s="394">
        <f>C403*G403</f>
        <v>0</v>
      </c>
      <c r="I403" s="394">
        <f>F403+H403</f>
        <v>0</v>
      </c>
    </row>
    <row r="404" spans="1:9">
      <c r="B404" s="442" t="s">
        <v>1528</v>
      </c>
      <c r="C404" s="379">
        <v>12</v>
      </c>
      <c r="D404" s="380" t="s">
        <v>1181</v>
      </c>
      <c r="E404" s="394"/>
      <c r="F404" s="394"/>
      <c r="G404" s="389"/>
      <c r="H404" s="394">
        <f>C404*G404</f>
        <v>0</v>
      </c>
      <c r="I404" s="394">
        <f>F404+H404</f>
        <v>0</v>
      </c>
    </row>
    <row r="405" spans="1:9" ht="24">
      <c r="B405" s="564" t="s">
        <v>1529</v>
      </c>
      <c r="C405" s="379">
        <v>2</v>
      </c>
      <c r="D405" s="380" t="s">
        <v>1181</v>
      </c>
      <c r="E405" s="394"/>
      <c r="F405" s="394"/>
      <c r="G405" s="389"/>
      <c r="H405" s="394">
        <f>C405*G405</f>
        <v>0</v>
      </c>
      <c r="I405" s="394">
        <f>F405+H405</f>
        <v>0</v>
      </c>
    </row>
    <row r="406" spans="1:9">
      <c r="B406" s="442" t="s">
        <v>1530</v>
      </c>
      <c r="C406" s="379">
        <v>2</v>
      </c>
      <c r="D406" s="380" t="s">
        <v>1181</v>
      </c>
      <c r="E406" s="394"/>
      <c r="F406" s="394"/>
      <c r="G406" s="389"/>
      <c r="H406" s="394">
        <f t="shared" ref="H406:H413" si="4">C406*G406</f>
        <v>0</v>
      </c>
      <c r="I406" s="394">
        <f t="shared" ref="I406:I413" si="5">F406+H406</f>
        <v>0</v>
      </c>
    </row>
    <row r="407" spans="1:9">
      <c r="B407" s="442" t="s">
        <v>1531</v>
      </c>
      <c r="C407" s="379">
        <v>2</v>
      </c>
      <c r="D407" s="380" t="s">
        <v>1181</v>
      </c>
      <c r="E407" s="394"/>
      <c r="F407" s="394"/>
      <c r="G407" s="389"/>
      <c r="H407" s="394">
        <f t="shared" si="4"/>
        <v>0</v>
      </c>
      <c r="I407" s="394">
        <f t="shared" si="5"/>
        <v>0</v>
      </c>
    </row>
    <row r="408" spans="1:9">
      <c r="B408" s="442" t="s">
        <v>1532</v>
      </c>
      <c r="C408" s="379">
        <v>2</v>
      </c>
      <c r="D408" s="380" t="s">
        <v>1181</v>
      </c>
      <c r="E408" s="394"/>
      <c r="F408" s="394"/>
      <c r="G408" s="389"/>
      <c r="H408" s="394">
        <f>C408*G408</f>
        <v>0</v>
      </c>
      <c r="I408" s="394">
        <f>F408+H408</f>
        <v>0</v>
      </c>
    </row>
    <row r="409" spans="1:9">
      <c r="B409" s="442" t="s">
        <v>1533</v>
      </c>
      <c r="C409" s="379">
        <v>2</v>
      </c>
      <c r="D409" s="380" t="s">
        <v>1181</v>
      </c>
      <c r="E409" s="394"/>
      <c r="F409" s="394"/>
      <c r="G409" s="389"/>
      <c r="H409" s="394">
        <f t="shared" si="4"/>
        <v>0</v>
      </c>
      <c r="I409" s="394">
        <f t="shared" si="5"/>
        <v>0</v>
      </c>
    </row>
    <row r="410" spans="1:9">
      <c r="B410" s="442" t="s">
        <v>1534</v>
      </c>
      <c r="C410" s="436">
        <v>2</v>
      </c>
      <c r="D410" s="460" t="s">
        <v>1181</v>
      </c>
      <c r="E410" s="394"/>
      <c r="F410" s="394"/>
      <c r="G410" s="389"/>
      <c r="H410" s="394">
        <f>C410*G410</f>
        <v>0</v>
      </c>
      <c r="I410" s="394">
        <f>F410+H410</f>
        <v>0</v>
      </c>
    </row>
    <row r="411" spans="1:9">
      <c r="B411" s="442" t="s">
        <v>1535</v>
      </c>
      <c r="C411" s="436">
        <v>2</v>
      </c>
      <c r="D411" s="460" t="s">
        <v>1181</v>
      </c>
      <c r="E411" s="394"/>
      <c r="F411" s="394"/>
      <c r="G411" s="389"/>
      <c r="H411" s="394">
        <f>C411*G411</f>
        <v>0</v>
      </c>
      <c r="I411" s="394">
        <f>F411+H411</f>
        <v>0</v>
      </c>
    </row>
    <row r="412" spans="1:9">
      <c r="B412" s="442" t="s">
        <v>1536</v>
      </c>
      <c r="C412" s="436">
        <v>1</v>
      </c>
      <c r="D412" s="460" t="s">
        <v>1181</v>
      </c>
      <c r="E412" s="394"/>
      <c r="F412" s="394"/>
      <c r="G412" s="389"/>
      <c r="H412" s="394">
        <f>C412*G412</f>
        <v>0</v>
      </c>
      <c r="I412" s="394">
        <f>F412+H412</f>
        <v>0</v>
      </c>
    </row>
    <row r="413" spans="1:9" ht="24">
      <c r="B413" s="564" t="s">
        <v>1537</v>
      </c>
      <c r="C413" s="379">
        <v>20</v>
      </c>
      <c r="D413" s="380" t="s">
        <v>1181</v>
      </c>
      <c r="E413" s="394"/>
      <c r="F413" s="394"/>
      <c r="G413" s="389"/>
      <c r="H413" s="394">
        <f t="shared" si="4"/>
        <v>0</v>
      </c>
      <c r="I413" s="394">
        <f t="shared" si="5"/>
        <v>0</v>
      </c>
    </row>
    <row r="414" spans="1:9">
      <c r="B414" s="442" t="s">
        <v>1538</v>
      </c>
      <c r="C414" s="379">
        <v>4</v>
      </c>
      <c r="D414" s="380" t="s">
        <v>1181</v>
      </c>
      <c r="E414" s="394"/>
      <c r="F414" s="394"/>
      <c r="G414" s="389"/>
      <c r="H414" s="394">
        <f>C414*G414</f>
        <v>0</v>
      </c>
      <c r="I414" s="394">
        <f>F414+H414</f>
        <v>0</v>
      </c>
    </row>
    <row r="415" spans="1:9">
      <c r="B415" s="442" t="s">
        <v>1539</v>
      </c>
      <c r="C415" s="379">
        <v>8</v>
      </c>
      <c r="D415" s="380" t="s">
        <v>1181</v>
      </c>
      <c r="E415" s="394"/>
      <c r="F415" s="394"/>
      <c r="G415" s="389"/>
      <c r="H415" s="394">
        <f>C415*G415</f>
        <v>0</v>
      </c>
      <c r="I415" s="394">
        <f>F415+H415</f>
        <v>0</v>
      </c>
    </row>
    <row r="416" spans="1:9">
      <c r="B416" s="442" t="s">
        <v>1540</v>
      </c>
      <c r="C416" s="379">
        <v>2</v>
      </c>
      <c r="D416" s="380" t="s">
        <v>1181</v>
      </c>
      <c r="E416" s="394"/>
      <c r="F416" s="394"/>
      <c r="G416" s="389"/>
      <c r="H416" s="394">
        <f>C416*G416</f>
        <v>0</v>
      </c>
      <c r="I416" s="394">
        <f>F416+H416</f>
        <v>0</v>
      </c>
    </row>
    <row r="417" spans="1:9">
      <c r="B417" s="567"/>
      <c r="C417" s="568"/>
      <c r="D417" s="569"/>
      <c r="E417" s="394"/>
      <c r="F417" s="394"/>
      <c r="G417" s="394"/>
      <c r="H417" s="394"/>
      <c r="I417" s="394"/>
    </row>
    <row r="418" spans="1:9">
      <c r="A418" s="415"/>
      <c r="B418" s="416" t="s">
        <v>1541</v>
      </c>
      <c r="C418" s="416"/>
      <c r="D418" s="417"/>
      <c r="E418" s="418"/>
      <c r="F418" s="419"/>
      <c r="G418" s="419"/>
      <c r="H418" s="416"/>
      <c r="I418" s="546"/>
    </row>
    <row r="419" spans="1:9">
      <c r="A419" s="425"/>
      <c r="B419" s="426" t="s">
        <v>1211</v>
      </c>
      <c r="C419" s="427" t="s">
        <v>1212</v>
      </c>
      <c r="D419" s="428" t="s">
        <v>133</v>
      </c>
      <c r="E419" s="429" t="s">
        <v>1213</v>
      </c>
      <c r="F419" s="430" t="s">
        <v>1214</v>
      </c>
      <c r="G419" s="429" t="s">
        <v>1215</v>
      </c>
      <c r="H419" s="430" t="s">
        <v>1216</v>
      </c>
      <c r="I419" s="431" t="s">
        <v>1217</v>
      </c>
    </row>
    <row r="420" spans="1:9">
      <c r="B420" s="421" t="s">
        <v>1541</v>
      </c>
      <c r="C420" s="421"/>
      <c r="D420" s="421"/>
      <c r="E420" s="394"/>
      <c r="F420" s="394"/>
      <c r="G420" s="394"/>
      <c r="H420" s="394"/>
      <c r="I420" s="394"/>
    </row>
    <row r="421" spans="1:9">
      <c r="B421" s="442" t="s">
        <v>1542</v>
      </c>
      <c r="C421" s="436"/>
      <c r="D421" s="460"/>
      <c r="E421" s="394"/>
      <c r="F421" s="394"/>
      <c r="G421" s="394"/>
      <c r="H421" s="394"/>
      <c r="I421" s="394"/>
    </row>
    <row r="422" spans="1:9" ht="24">
      <c r="B422" s="564" t="s">
        <v>1543</v>
      </c>
      <c r="C422" s="379">
        <v>12</v>
      </c>
      <c r="D422" s="380" t="s">
        <v>1181</v>
      </c>
      <c r="E422" s="389"/>
      <c r="F422" s="394">
        <f>C422*E422</f>
        <v>0</v>
      </c>
      <c r="G422" s="394"/>
      <c r="H422" s="394"/>
      <c r="I422" s="394">
        <f>F422+H422</f>
        <v>0</v>
      </c>
    </row>
    <row r="423" spans="1:9">
      <c r="B423" s="392" t="s">
        <v>1544</v>
      </c>
      <c r="C423" s="379">
        <v>12</v>
      </c>
      <c r="D423" s="380" t="s">
        <v>1181</v>
      </c>
      <c r="E423" s="389"/>
      <c r="F423" s="394">
        <f>C423*E423</f>
        <v>0</v>
      </c>
      <c r="G423" s="394"/>
      <c r="H423" s="394"/>
      <c r="I423" s="394">
        <f>F423+H423</f>
        <v>0</v>
      </c>
    </row>
    <row r="424" spans="1:9">
      <c r="B424" s="392" t="s">
        <v>1545</v>
      </c>
      <c r="C424" s="379">
        <v>24</v>
      </c>
      <c r="D424" s="380" t="s">
        <v>1181</v>
      </c>
      <c r="E424" s="389"/>
      <c r="F424" s="394">
        <f>C424*E424</f>
        <v>0</v>
      </c>
      <c r="G424" s="394"/>
      <c r="H424" s="394"/>
      <c r="I424" s="394">
        <f>F424+H424</f>
        <v>0</v>
      </c>
    </row>
    <row r="425" spans="1:9" ht="24">
      <c r="B425" s="564" t="s">
        <v>1546</v>
      </c>
      <c r="C425" s="379">
        <v>12</v>
      </c>
      <c r="D425" s="380" t="s">
        <v>1181</v>
      </c>
      <c r="E425" s="389"/>
      <c r="F425" s="394">
        <f>C425*E425</f>
        <v>0</v>
      </c>
      <c r="G425" s="394"/>
      <c r="H425" s="394"/>
      <c r="I425" s="394">
        <f>F425+H425</f>
        <v>0</v>
      </c>
    </row>
    <row r="426" spans="1:9">
      <c r="B426" s="392" t="s">
        <v>1547</v>
      </c>
      <c r="C426" s="379">
        <v>12</v>
      </c>
      <c r="D426" s="380" t="s">
        <v>1181</v>
      </c>
      <c r="E426" s="389"/>
      <c r="F426" s="394">
        <f>C426*E426</f>
        <v>0</v>
      </c>
      <c r="G426" s="394"/>
      <c r="H426" s="394"/>
      <c r="I426" s="394">
        <f>F426+H426</f>
        <v>0</v>
      </c>
    </row>
    <row r="427" spans="1:9">
      <c r="B427" s="442"/>
      <c r="C427" s="379"/>
      <c r="D427" s="380"/>
      <c r="E427" s="394"/>
      <c r="F427" s="394"/>
      <c r="G427" s="394"/>
      <c r="H427" s="394"/>
      <c r="I427" s="394"/>
    </row>
    <row r="428" spans="1:9">
      <c r="B428" s="442" t="s">
        <v>1548</v>
      </c>
      <c r="C428" s="436"/>
      <c r="D428" s="460"/>
      <c r="E428" s="394"/>
      <c r="F428" s="394"/>
      <c r="G428" s="394"/>
      <c r="H428" s="394"/>
      <c r="I428" s="394"/>
    </row>
    <row r="429" spans="1:9" ht="24">
      <c r="B429" s="564" t="s">
        <v>1549</v>
      </c>
      <c r="C429" s="379">
        <v>4</v>
      </c>
      <c r="D429" s="380" t="s">
        <v>1181</v>
      </c>
      <c r="E429" s="389"/>
      <c r="F429" s="394">
        <f>C429*E429</f>
        <v>0</v>
      </c>
      <c r="G429" s="394"/>
      <c r="H429" s="394"/>
      <c r="I429" s="394">
        <f>F429+H429</f>
        <v>0</v>
      </c>
    </row>
    <row r="430" spans="1:9">
      <c r="B430" s="392" t="s">
        <v>1544</v>
      </c>
      <c r="C430" s="379">
        <v>4</v>
      </c>
      <c r="D430" s="380" t="s">
        <v>1181</v>
      </c>
      <c r="E430" s="389"/>
      <c r="F430" s="394">
        <f>C430*E430</f>
        <v>0</v>
      </c>
      <c r="G430" s="394"/>
      <c r="H430" s="394"/>
      <c r="I430" s="394">
        <f>F430+H430</f>
        <v>0</v>
      </c>
    </row>
    <row r="431" spans="1:9">
      <c r="B431" s="392" t="s">
        <v>1545</v>
      </c>
      <c r="C431" s="379">
        <v>8</v>
      </c>
      <c r="D431" s="380" t="s">
        <v>1181</v>
      </c>
      <c r="E431" s="389"/>
      <c r="F431" s="394">
        <f>C431*E431</f>
        <v>0</v>
      </c>
      <c r="G431" s="394"/>
      <c r="H431" s="394"/>
      <c r="I431" s="394">
        <f>F431+H431</f>
        <v>0</v>
      </c>
    </row>
    <row r="432" spans="1:9" ht="24">
      <c r="B432" s="564" t="s">
        <v>1546</v>
      </c>
      <c r="C432" s="379">
        <v>4</v>
      </c>
      <c r="D432" s="380" t="s">
        <v>1181</v>
      </c>
      <c r="E432" s="389"/>
      <c r="F432" s="394">
        <f>C432*E432</f>
        <v>0</v>
      </c>
      <c r="G432" s="394"/>
      <c r="H432" s="394"/>
      <c r="I432" s="394">
        <f>F432+H432</f>
        <v>0</v>
      </c>
    </row>
    <row r="433" spans="2:9">
      <c r="B433" s="392" t="s">
        <v>1547</v>
      </c>
      <c r="C433" s="379">
        <v>4</v>
      </c>
      <c r="D433" s="380" t="s">
        <v>1181</v>
      </c>
      <c r="E433" s="389"/>
      <c r="F433" s="394">
        <f>C433*E433</f>
        <v>0</v>
      </c>
      <c r="G433" s="394"/>
      <c r="H433" s="394"/>
      <c r="I433" s="394">
        <f>F433+H433</f>
        <v>0</v>
      </c>
    </row>
    <row r="434" spans="2:9">
      <c r="B434" s="442"/>
      <c r="C434" s="436"/>
      <c r="D434" s="460"/>
      <c r="E434" s="394"/>
      <c r="F434" s="394"/>
      <c r="G434" s="394"/>
      <c r="H434" s="394"/>
      <c r="I434" s="394"/>
    </row>
    <row r="435" spans="2:9">
      <c r="B435" s="442" t="s">
        <v>1550</v>
      </c>
      <c r="C435" s="436"/>
      <c r="D435" s="460"/>
      <c r="E435" s="394"/>
      <c r="F435" s="394"/>
      <c r="G435" s="394"/>
      <c r="H435" s="394"/>
      <c r="I435" s="394"/>
    </row>
    <row r="436" spans="2:9" ht="42.75" customHeight="1">
      <c r="B436" s="392" t="s">
        <v>1551</v>
      </c>
      <c r="C436" s="379">
        <v>2</v>
      </c>
      <c r="D436" s="380" t="s">
        <v>1181</v>
      </c>
      <c r="E436" s="389"/>
      <c r="F436" s="394">
        <f>C436*E436</f>
        <v>0</v>
      </c>
      <c r="G436" s="394"/>
      <c r="H436" s="394"/>
      <c r="I436" s="394">
        <f>F436+H436</f>
        <v>0</v>
      </c>
    </row>
    <row r="437" spans="2:9">
      <c r="B437" s="392" t="s">
        <v>1552</v>
      </c>
      <c r="C437" s="379">
        <v>2</v>
      </c>
      <c r="D437" s="380" t="s">
        <v>1181</v>
      </c>
      <c r="E437" s="389"/>
      <c r="F437" s="394">
        <f>C437*E437</f>
        <v>0</v>
      </c>
      <c r="G437" s="394"/>
      <c r="H437" s="394"/>
      <c r="I437" s="394">
        <f>F437+H437</f>
        <v>0</v>
      </c>
    </row>
    <row r="438" spans="2:9">
      <c r="B438" s="392" t="s">
        <v>1553</v>
      </c>
      <c r="C438" s="379">
        <v>2</v>
      </c>
      <c r="D438" s="380" t="s">
        <v>1181</v>
      </c>
      <c r="E438" s="389"/>
      <c r="F438" s="394">
        <f>C438*E438</f>
        <v>0</v>
      </c>
      <c r="G438" s="394"/>
      <c r="H438" s="394"/>
      <c r="I438" s="394">
        <f>F438+H438</f>
        <v>0</v>
      </c>
    </row>
    <row r="439" spans="2:9" ht="24">
      <c r="B439" s="392" t="s">
        <v>1554</v>
      </c>
      <c r="C439" s="379">
        <v>2</v>
      </c>
      <c r="D439" s="380" t="s">
        <v>1181</v>
      </c>
      <c r="E439" s="389"/>
      <c r="F439" s="394">
        <f>C439*E439</f>
        <v>0</v>
      </c>
      <c r="G439" s="394"/>
      <c r="H439" s="394"/>
      <c r="I439" s="394">
        <f>F439+H439</f>
        <v>0</v>
      </c>
    </row>
    <row r="440" spans="2:9">
      <c r="B440" s="442"/>
      <c r="C440" s="379"/>
      <c r="D440" s="380"/>
      <c r="E440" s="394"/>
      <c r="F440" s="394"/>
      <c r="G440" s="394"/>
      <c r="H440" s="394"/>
      <c r="I440" s="394"/>
    </row>
    <row r="441" spans="2:9">
      <c r="B441" s="442" t="s">
        <v>1555</v>
      </c>
      <c r="C441" s="436"/>
      <c r="D441" s="460"/>
      <c r="E441" s="394"/>
      <c r="F441" s="394"/>
      <c r="G441" s="394"/>
      <c r="H441" s="394"/>
      <c r="I441" s="394"/>
    </row>
    <row r="442" spans="2:9" ht="48">
      <c r="B442" s="392" t="s">
        <v>1551</v>
      </c>
      <c r="C442" s="379">
        <v>1</v>
      </c>
      <c r="D442" s="380" t="s">
        <v>1181</v>
      </c>
      <c r="E442" s="389"/>
      <c r="F442" s="394">
        <f>C442*E442</f>
        <v>0</v>
      </c>
      <c r="G442" s="394"/>
      <c r="H442" s="394"/>
      <c r="I442" s="394">
        <f>F442+H442</f>
        <v>0</v>
      </c>
    </row>
    <row r="443" spans="2:9">
      <c r="B443" s="392" t="s">
        <v>1552</v>
      </c>
      <c r="C443" s="379">
        <v>1</v>
      </c>
      <c r="D443" s="380" t="s">
        <v>1181</v>
      </c>
      <c r="E443" s="389"/>
      <c r="F443" s="394">
        <f>C443*E443</f>
        <v>0</v>
      </c>
      <c r="G443" s="394"/>
      <c r="H443" s="394"/>
      <c r="I443" s="394">
        <f>F443+H443</f>
        <v>0</v>
      </c>
    </row>
    <row r="444" spans="2:9">
      <c r="B444" s="392" t="s">
        <v>1553</v>
      </c>
      <c r="C444" s="379">
        <v>1</v>
      </c>
      <c r="D444" s="380" t="s">
        <v>1181</v>
      </c>
      <c r="E444" s="389"/>
      <c r="F444" s="394">
        <f>C444*E444</f>
        <v>0</v>
      </c>
      <c r="G444" s="394"/>
      <c r="H444" s="394"/>
      <c r="I444" s="394">
        <f>F444+H444</f>
        <v>0</v>
      </c>
    </row>
    <row r="445" spans="2:9" ht="24">
      <c r="B445" s="392" t="s">
        <v>1556</v>
      </c>
      <c r="C445" s="379">
        <v>1</v>
      </c>
      <c r="D445" s="380" t="s">
        <v>1181</v>
      </c>
      <c r="E445" s="389"/>
      <c r="F445" s="394">
        <f>C445*E445</f>
        <v>0</v>
      </c>
      <c r="G445" s="394"/>
      <c r="H445" s="394"/>
      <c r="I445" s="394">
        <f>F445+H445</f>
        <v>0</v>
      </c>
    </row>
    <row r="446" spans="2:9">
      <c r="B446" s="442"/>
      <c r="C446" s="379"/>
      <c r="D446" s="380"/>
      <c r="E446" s="394"/>
      <c r="F446" s="394"/>
      <c r="G446" s="394"/>
      <c r="H446" s="394"/>
      <c r="I446" s="394"/>
    </row>
    <row r="447" spans="2:9">
      <c r="B447" s="442" t="s">
        <v>1557</v>
      </c>
      <c r="C447" s="379"/>
      <c r="D447" s="380"/>
      <c r="E447" s="394"/>
      <c r="F447" s="394"/>
      <c r="G447" s="394"/>
      <c r="H447" s="394"/>
      <c r="I447" s="394"/>
    </row>
    <row r="448" spans="2:9">
      <c r="B448" s="392" t="s">
        <v>1558</v>
      </c>
      <c r="C448" s="379">
        <v>2</v>
      </c>
      <c r="D448" s="380" t="s">
        <v>1181</v>
      </c>
      <c r="E448" s="389"/>
      <c r="F448" s="394">
        <f>C448*E448</f>
        <v>0</v>
      </c>
      <c r="G448" s="394"/>
      <c r="H448" s="394"/>
      <c r="I448" s="394">
        <f>F448+H448</f>
        <v>0</v>
      </c>
    </row>
    <row r="449" spans="2:9">
      <c r="B449" s="442" t="s">
        <v>1545</v>
      </c>
      <c r="C449" s="379">
        <v>4</v>
      </c>
      <c r="D449" s="380" t="s">
        <v>1181</v>
      </c>
      <c r="E449" s="389"/>
      <c r="F449" s="394">
        <f>C449*E449</f>
        <v>0</v>
      </c>
      <c r="G449" s="394"/>
      <c r="H449" s="394"/>
      <c r="I449" s="394">
        <f>F449+H449</f>
        <v>0</v>
      </c>
    </row>
    <row r="450" spans="2:9">
      <c r="B450" s="570" t="s">
        <v>1559</v>
      </c>
      <c r="C450" s="379">
        <v>2</v>
      </c>
      <c r="D450" s="380" t="s">
        <v>1181</v>
      </c>
      <c r="E450" s="389"/>
      <c r="F450" s="394">
        <f>C450*E450</f>
        <v>0</v>
      </c>
      <c r="G450" s="394"/>
      <c r="H450" s="394"/>
      <c r="I450" s="394">
        <f>F450+H450</f>
        <v>0</v>
      </c>
    </row>
    <row r="451" spans="2:9">
      <c r="B451" s="442"/>
      <c r="C451" s="379"/>
      <c r="D451" s="380"/>
      <c r="E451" s="394"/>
      <c r="F451" s="394"/>
      <c r="G451" s="394"/>
      <c r="H451" s="394"/>
      <c r="I451" s="394"/>
    </row>
    <row r="452" spans="2:9">
      <c r="B452" s="442" t="s">
        <v>1560</v>
      </c>
      <c r="C452" s="379"/>
      <c r="D452" s="380"/>
      <c r="E452" s="394"/>
      <c r="F452" s="394"/>
      <c r="G452" s="394"/>
      <c r="H452" s="394"/>
      <c r="I452" s="394"/>
    </row>
    <row r="453" spans="2:9">
      <c r="B453" s="442" t="s">
        <v>1561</v>
      </c>
      <c r="C453" s="379">
        <v>10</v>
      </c>
      <c r="D453" s="380" t="s">
        <v>1181</v>
      </c>
      <c r="E453" s="389"/>
      <c r="F453" s="394">
        <f>C453*E453</f>
        <v>0</v>
      </c>
      <c r="G453" s="394"/>
      <c r="H453" s="394"/>
      <c r="I453" s="394">
        <f>F453+H453</f>
        <v>0</v>
      </c>
    </row>
    <row r="454" spans="2:9">
      <c r="B454" s="442" t="s">
        <v>1562</v>
      </c>
      <c r="C454" s="379">
        <v>10</v>
      </c>
      <c r="D454" s="380" t="s">
        <v>1181</v>
      </c>
      <c r="E454" s="389"/>
      <c r="F454" s="394">
        <f>C454*E454</f>
        <v>0</v>
      </c>
      <c r="G454" s="394"/>
      <c r="H454" s="394"/>
      <c r="I454" s="394">
        <f>F454+H454</f>
        <v>0</v>
      </c>
    </row>
    <row r="455" spans="2:9">
      <c r="B455" s="442" t="s">
        <v>1563</v>
      </c>
      <c r="C455" s="379">
        <v>10</v>
      </c>
      <c r="D455" s="380" t="s">
        <v>1181</v>
      </c>
      <c r="E455" s="389"/>
      <c r="F455" s="394">
        <f>C455*E455</f>
        <v>0</v>
      </c>
      <c r="G455" s="394"/>
      <c r="H455" s="394"/>
      <c r="I455" s="394">
        <f>F455+H455</f>
        <v>0</v>
      </c>
    </row>
    <row r="456" spans="2:9">
      <c r="B456" s="442" t="s">
        <v>1564</v>
      </c>
      <c r="C456" s="379">
        <v>10</v>
      </c>
      <c r="D456" s="380" t="s">
        <v>1181</v>
      </c>
      <c r="E456" s="389"/>
      <c r="F456" s="394">
        <f>C456*E456</f>
        <v>0</v>
      </c>
      <c r="G456" s="394"/>
      <c r="H456" s="394"/>
      <c r="I456" s="394">
        <f>F456+H456</f>
        <v>0</v>
      </c>
    </row>
    <row r="457" spans="2:9">
      <c r="B457" s="442" t="s">
        <v>1565</v>
      </c>
      <c r="C457" s="379">
        <v>10</v>
      </c>
      <c r="D457" s="380" t="s">
        <v>1181</v>
      </c>
      <c r="E457" s="389"/>
      <c r="F457" s="394">
        <f>C457*E457</f>
        <v>0</v>
      </c>
      <c r="G457" s="394"/>
      <c r="H457" s="394"/>
      <c r="I457" s="394">
        <f>F457+H457</f>
        <v>0</v>
      </c>
    </row>
    <row r="458" spans="2:9">
      <c r="B458" s="442"/>
      <c r="C458" s="379"/>
      <c r="D458" s="380"/>
      <c r="E458" s="394"/>
      <c r="F458" s="394"/>
      <c r="G458" s="394"/>
      <c r="H458" s="394"/>
      <c r="I458" s="394"/>
    </row>
    <row r="459" spans="2:9">
      <c r="B459" s="442" t="s">
        <v>1566</v>
      </c>
      <c r="C459" s="379"/>
      <c r="D459" s="380"/>
      <c r="E459" s="394"/>
      <c r="F459" s="394"/>
      <c r="G459" s="394"/>
      <c r="H459" s="394"/>
      <c r="I459" s="394"/>
    </row>
    <row r="460" spans="2:9">
      <c r="B460" s="442" t="s">
        <v>1561</v>
      </c>
      <c r="C460" s="379">
        <v>2</v>
      </c>
      <c r="D460" s="380" t="s">
        <v>1181</v>
      </c>
      <c r="E460" s="389"/>
      <c r="F460" s="394">
        <f>C460*E460</f>
        <v>0</v>
      </c>
      <c r="G460" s="394"/>
      <c r="H460" s="394"/>
      <c r="I460" s="394">
        <f>F460+H460</f>
        <v>0</v>
      </c>
    </row>
    <row r="461" spans="2:9">
      <c r="B461" s="442" t="s">
        <v>1562</v>
      </c>
      <c r="C461" s="379">
        <v>2</v>
      </c>
      <c r="D461" s="380" t="s">
        <v>1181</v>
      </c>
      <c r="E461" s="389"/>
      <c r="F461" s="394">
        <f>C461*E461</f>
        <v>0</v>
      </c>
      <c r="G461" s="394"/>
      <c r="H461" s="394"/>
      <c r="I461" s="394">
        <f>F461+H461</f>
        <v>0</v>
      </c>
    </row>
    <row r="462" spans="2:9">
      <c r="B462" s="442" t="s">
        <v>1567</v>
      </c>
      <c r="C462" s="379">
        <v>2</v>
      </c>
      <c r="D462" s="380" t="s">
        <v>1181</v>
      </c>
      <c r="E462" s="389"/>
      <c r="F462" s="394">
        <f>C462*E462</f>
        <v>0</v>
      </c>
      <c r="G462" s="394"/>
      <c r="H462" s="394"/>
      <c r="I462" s="394">
        <f>F462+H462</f>
        <v>0</v>
      </c>
    </row>
    <row r="463" spans="2:9">
      <c r="B463" s="442" t="s">
        <v>1568</v>
      </c>
      <c r="C463" s="379">
        <v>2</v>
      </c>
      <c r="D463" s="380" t="s">
        <v>1181</v>
      </c>
      <c r="E463" s="389"/>
      <c r="F463" s="394">
        <f>C463*E463</f>
        <v>0</v>
      </c>
      <c r="G463" s="394"/>
      <c r="H463" s="394"/>
      <c r="I463" s="394">
        <f>F463+H463</f>
        <v>0</v>
      </c>
    </row>
    <row r="464" spans="2:9">
      <c r="B464" s="442" t="s">
        <v>1565</v>
      </c>
      <c r="C464" s="379">
        <v>2</v>
      </c>
      <c r="D464" s="380" t="s">
        <v>1181</v>
      </c>
      <c r="E464" s="389"/>
      <c r="F464" s="394">
        <f>C464*E464</f>
        <v>0</v>
      </c>
      <c r="G464" s="394"/>
      <c r="H464" s="394"/>
      <c r="I464" s="394">
        <f>F464+H464</f>
        <v>0</v>
      </c>
    </row>
    <row r="465" spans="1:9">
      <c r="B465" s="442"/>
      <c r="C465" s="379"/>
      <c r="D465" s="380"/>
      <c r="E465" s="394"/>
      <c r="F465" s="394"/>
      <c r="G465" s="394"/>
      <c r="H465" s="394"/>
      <c r="I465" s="394"/>
    </row>
    <row r="466" spans="1:9">
      <c r="B466" s="570" t="s">
        <v>1569</v>
      </c>
      <c r="C466" s="436"/>
      <c r="D466" s="460"/>
      <c r="E466" s="394"/>
      <c r="F466" s="394"/>
      <c r="G466" s="394"/>
      <c r="H466" s="394"/>
      <c r="I466" s="394"/>
    </row>
    <row r="467" spans="1:9">
      <c r="B467" s="570" t="s">
        <v>1570</v>
      </c>
      <c r="C467" s="436">
        <v>2</v>
      </c>
      <c r="D467" s="460" t="s">
        <v>1181</v>
      </c>
      <c r="E467" s="389"/>
      <c r="F467" s="394">
        <f>C467*E467</f>
        <v>0</v>
      </c>
      <c r="G467" s="394"/>
      <c r="H467" s="394"/>
      <c r="I467" s="394">
        <f>F467+H467</f>
        <v>0</v>
      </c>
    </row>
    <row r="468" spans="1:9">
      <c r="B468" s="570" t="s">
        <v>1571</v>
      </c>
      <c r="C468" s="436">
        <v>2</v>
      </c>
      <c r="D468" s="460" t="s">
        <v>1181</v>
      </c>
      <c r="E468" s="389"/>
      <c r="F468" s="394">
        <f>C468*E468</f>
        <v>0</v>
      </c>
      <c r="G468" s="394"/>
      <c r="H468" s="394"/>
      <c r="I468" s="394">
        <f>F468+H468</f>
        <v>0</v>
      </c>
    </row>
    <row r="469" spans="1:9">
      <c r="B469" s="570" t="s">
        <v>1572</v>
      </c>
      <c r="C469" s="436">
        <v>2</v>
      </c>
      <c r="D469" s="460" t="s">
        <v>1181</v>
      </c>
      <c r="E469" s="389"/>
      <c r="F469" s="394">
        <f>C469*E469</f>
        <v>0</v>
      </c>
      <c r="G469" s="394"/>
      <c r="H469" s="394"/>
      <c r="I469" s="394">
        <f>F469+H469</f>
        <v>0</v>
      </c>
    </row>
    <row r="470" spans="1:9">
      <c r="B470" s="392" t="s">
        <v>1573</v>
      </c>
      <c r="C470" s="379">
        <v>2</v>
      </c>
      <c r="D470" s="380" t="s">
        <v>1181</v>
      </c>
      <c r="E470" s="389"/>
      <c r="F470" s="394">
        <f>C470*E470</f>
        <v>0</v>
      </c>
      <c r="G470" s="394"/>
      <c r="H470" s="394"/>
      <c r="I470" s="394">
        <f>F470+H470</f>
        <v>0</v>
      </c>
    </row>
    <row r="471" spans="1:9">
      <c r="B471" s="442"/>
      <c r="C471" s="436"/>
      <c r="D471" s="571"/>
      <c r="E471" s="394"/>
      <c r="F471" s="394"/>
      <c r="G471" s="394"/>
      <c r="H471" s="394"/>
      <c r="I471" s="394"/>
    </row>
    <row r="472" spans="1:9">
      <c r="B472" s="442" t="s">
        <v>1574</v>
      </c>
      <c r="C472" s="436"/>
      <c r="D472" s="571"/>
      <c r="E472" s="394"/>
      <c r="F472" s="394"/>
      <c r="G472" s="394"/>
      <c r="H472" s="394"/>
      <c r="I472" s="394"/>
    </row>
    <row r="473" spans="1:9">
      <c r="B473" s="392" t="s">
        <v>1575</v>
      </c>
      <c r="C473" s="379">
        <v>2</v>
      </c>
      <c r="D473" s="380" t="s">
        <v>1181</v>
      </c>
      <c r="E473" s="389"/>
      <c r="F473" s="394">
        <f>C473*E473</f>
        <v>0</v>
      </c>
      <c r="G473" s="394"/>
      <c r="H473" s="394"/>
      <c r="I473" s="394">
        <f>F473+H473</f>
        <v>0</v>
      </c>
    </row>
    <row r="474" spans="1:9">
      <c r="B474" s="442"/>
      <c r="C474" s="379"/>
      <c r="D474" s="380"/>
      <c r="E474" s="394"/>
      <c r="F474" s="394"/>
      <c r="G474" s="394"/>
      <c r="H474" s="394"/>
      <c r="I474" s="394"/>
    </row>
    <row r="475" spans="1:9">
      <c r="B475" s="442" t="s">
        <v>1576</v>
      </c>
      <c r="C475" s="379"/>
      <c r="D475" s="380"/>
      <c r="E475" s="394"/>
      <c r="F475" s="394"/>
      <c r="G475" s="394"/>
      <c r="H475" s="394"/>
      <c r="I475" s="394"/>
    </row>
    <row r="476" spans="1:9">
      <c r="B476" s="392" t="s">
        <v>1534</v>
      </c>
      <c r="C476" s="379">
        <v>2</v>
      </c>
      <c r="D476" s="380" t="s">
        <v>1181</v>
      </c>
      <c r="E476" s="389"/>
      <c r="F476" s="394">
        <f>C476*E476</f>
        <v>0</v>
      </c>
      <c r="G476" s="394"/>
      <c r="H476" s="394"/>
      <c r="I476" s="394">
        <f>F476+H476</f>
        <v>0</v>
      </c>
    </row>
    <row r="477" spans="1:9">
      <c r="B477" s="442"/>
      <c r="C477" s="379"/>
      <c r="D477" s="380"/>
      <c r="E477" s="394"/>
      <c r="F477" s="394"/>
      <c r="G477" s="394"/>
      <c r="H477" s="394"/>
      <c r="I477" s="394"/>
    </row>
    <row r="478" spans="1:9">
      <c r="A478" s="415"/>
      <c r="B478" s="416" t="s">
        <v>1577</v>
      </c>
      <c r="C478" s="416"/>
      <c r="D478" s="417"/>
      <c r="E478" s="418"/>
      <c r="F478" s="419"/>
      <c r="G478" s="419"/>
      <c r="H478" s="416"/>
      <c r="I478" s="546"/>
    </row>
    <row r="479" spans="1:9">
      <c r="A479" s="425"/>
      <c r="B479" s="426" t="s">
        <v>1211</v>
      </c>
      <c r="C479" s="427" t="s">
        <v>1212</v>
      </c>
      <c r="D479" s="428" t="s">
        <v>133</v>
      </c>
      <c r="E479" s="429" t="s">
        <v>1213</v>
      </c>
      <c r="F479" s="430" t="s">
        <v>1214</v>
      </c>
      <c r="G479" s="429" t="s">
        <v>1215</v>
      </c>
      <c r="H479" s="430" t="s">
        <v>1216</v>
      </c>
      <c r="I479" s="431" t="s">
        <v>1217</v>
      </c>
    </row>
    <row r="480" spans="1:9">
      <c r="B480" s="392" t="s">
        <v>1578</v>
      </c>
      <c r="C480" s="379">
        <v>10</v>
      </c>
      <c r="D480" s="380" t="s">
        <v>1181</v>
      </c>
      <c r="E480" s="389"/>
      <c r="F480" s="394">
        <f t="shared" ref="F480:F486" si="6">C480*E480</f>
        <v>0</v>
      </c>
      <c r="G480" s="394"/>
      <c r="H480" s="394"/>
      <c r="I480" s="394">
        <f t="shared" ref="I480:I486" si="7">F480+H480</f>
        <v>0</v>
      </c>
    </row>
    <row r="481" spans="2:9">
      <c r="B481" s="388" t="s">
        <v>1579</v>
      </c>
      <c r="C481" s="395">
        <v>6</v>
      </c>
      <c r="D481" s="457" t="s">
        <v>1181</v>
      </c>
      <c r="E481" s="389"/>
      <c r="F481" s="390">
        <f t="shared" si="6"/>
        <v>0</v>
      </c>
      <c r="G481" s="394"/>
      <c r="H481" s="390"/>
      <c r="I481" s="390">
        <f t="shared" si="7"/>
        <v>0</v>
      </c>
    </row>
    <row r="482" spans="2:9">
      <c r="B482" s="388" t="s">
        <v>1580</v>
      </c>
      <c r="C482" s="395">
        <v>8</v>
      </c>
      <c r="D482" s="457" t="s">
        <v>1181</v>
      </c>
      <c r="E482" s="389"/>
      <c r="F482" s="390">
        <f t="shared" si="6"/>
        <v>0</v>
      </c>
      <c r="G482" s="390"/>
      <c r="H482" s="390"/>
      <c r="I482" s="390">
        <f t="shared" si="7"/>
        <v>0</v>
      </c>
    </row>
    <row r="483" spans="2:9">
      <c r="B483" s="392" t="s">
        <v>1581</v>
      </c>
      <c r="C483" s="379">
        <v>2</v>
      </c>
      <c r="D483" s="380" t="s">
        <v>1181</v>
      </c>
      <c r="E483" s="389"/>
      <c r="F483" s="394">
        <f t="shared" si="6"/>
        <v>0</v>
      </c>
      <c r="G483" s="394"/>
      <c r="H483" s="394"/>
      <c r="I483" s="394">
        <f t="shared" si="7"/>
        <v>0</v>
      </c>
    </row>
    <row r="484" spans="2:9">
      <c r="B484" s="392" t="s">
        <v>1582</v>
      </c>
      <c r="C484" s="379">
        <v>4</v>
      </c>
      <c r="D484" s="380" t="s">
        <v>1181</v>
      </c>
      <c r="E484" s="389"/>
      <c r="F484" s="394">
        <f t="shared" si="6"/>
        <v>0</v>
      </c>
      <c r="G484" s="394"/>
      <c r="H484" s="394"/>
      <c r="I484" s="394">
        <f t="shared" si="7"/>
        <v>0</v>
      </c>
    </row>
    <row r="485" spans="2:9">
      <c r="B485" s="392" t="s">
        <v>1583</v>
      </c>
      <c r="C485" s="379">
        <v>4</v>
      </c>
      <c r="D485" s="380" t="s">
        <v>1181</v>
      </c>
      <c r="E485" s="389"/>
      <c r="F485" s="394">
        <f t="shared" si="6"/>
        <v>0</v>
      </c>
      <c r="G485" s="394"/>
      <c r="H485" s="394"/>
      <c r="I485" s="394">
        <f t="shared" si="7"/>
        <v>0</v>
      </c>
    </row>
    <row r="486" spans="2:9" ht="24">
      <c r="B486" s="392" t="s">
        <v>1584</v>
      </c>
      <c r="C486" s="379">
        <v>2</v>
      </c>
      <c r="D486" s="380" t="s">
        <v>1181</v>
      </c>
      <c r="E486" s="389"/>
      <c r="F486" s="394">
        <f t="shared" si="6"/>
        <v>0</v>
      </c>
      <c r="G486" s="394"/>
      <c r="H486" s="394"/>
      <c r="I486" s="394">
        <f t="shared" si="7"/>
        <v>0</v>
      </c>
    </row>
    <row r="487" spans="2:9">
      <c r="B487" s="442"/>
      <c r="C487" s="436"/>
      <c r="D487" s="460"/>
      <c r="E487" s="394"/>
      <c r="F487" s="394"/>
      <c r="G487" s="394"/>
      <c r="H487" s="394"/>
      <c r="I487" s="394"/>
    </row>
    <row r="488" spans="2:9">
      <c r="B488" s="396" t="s">
        <v>1585</v>
      </c>
      <c r="C488" s="399"/>
      <c r="D488" s="399"/>
      <c r="E488" s="399"/>
      <c r="F488" s="400">
        <f>SUM(F402:F487)</f>
        <v>0</v>
      </c>
      <c r="G488" s="399"/>
      <c r="H488" s="400">
        <f>SUM(H402:H487)</f>
        <v>0</v>
      </c>
      <c r="I488" s="402">
        <f>SUM(I401:I487)</f>
        <v>0</v>
      </c>
    </row>
    <row r="489" spans="2:9" ht="13.5" thickBot="1">
      <c r="E489" s="405"/>
      <c r="F489" s="405"/>
      <c r="G489" s="405"/>
      <c r="H489" s="405"/>
    </row>
    <row r="490" spans="2:9" ht="13.5" thickBot="1">
      <c r="B490" s="406" t="s">
        <v>1409</v>
      </c>
      <c r="C490" s="407"/>
      <c r="D490" s="408"/>
      <c r="E490" s="409"/>
      <c r="F490" s="409"/>
      <c r="G490" s="409"/>
      <c r="H490" s="410">
        <f>SUM(I488)</f>
        <v>0</v>
      </c>
      <c r="I490" s="411"/>
    </row>
    <row r="491" spans="2:9">
      <c r="E491" s="405"/>
      <c r="F491" s="405"/>
      <c r="G491" s="405"/>
      <c r="H491" s="405"/>
    </row>
    <row r="492" spans="2:9">
      <c r="E492" s="405"/>
      <c r="F492" s="405"/>
      <c r="G492" s="405"/>
      <c r="H492" s="405"/>
    </row>
    <row r="493" spans="2:9">
      <c r="E493" s="405"/>
      <c r="F493" s="405"/>
      <c r="G493" s="405"/>
      <c r="H493" s="405"/>
    </row>
    <row r="494" spans="2:9">
      <c r="E494" s="405"/>
      <c r="F494" s="405"/>
      <c r="G494" s="405"/>
      <c r="H494" s="405"/>
    </row>
    <row r="495" spans="2:9">
      <c r="E495" s="405"/>
      <c r="F495" s="405"/>
      <c r="G495" s="405"/>
      <c r="H495" s="405"/>
    </row>
    <row r="496" spans="2:9">
      <c r="E496" s="405"/>
      <c r="F496" s="405"/>
      <c r="G496" s="405"/>
      <c r="H496" s="405"/>
    </row>
    <row r="497" spans="5:8">
      <c r="E497" s="405"/>
      <c r="F497" s="405"/>
      <c r="G497" s="405"/>
      <c r="H497" s="405"/>
    </row>
    <row r="498" spans="5:8">
      <c r="E498" s="405"/>
      <c r="F498" s="405"/>
      <c r="G498" s="405"/>
      <c r="H498" s="405"/>
    </row>
    <row r="499" spans="5:8">
      <c r="E499" s="405"/>
      <c r="F499" s="405"/>
      <c r="G499" s="405"/>
      <c r="H499" s="405"/>
    </row>
    <row r="500" spans="5:8">
      <c r="E500" s="405"/>
      <c r="F500" s="405"/>
      <c r="G500" s="405"/>
      <c r="H500" s="405"/>
    </row>
    <row r="501" spans="5:8">
      <c r="E501" s="405"/>
      <c r="F501" s="405"/>
      <c r="G501" s="405"/>
      <c r="H501" s="405"/>
    </row>
    <row r="502" spans="5:8">
      <c r="E502" s="405"/>
      <c r="F502" s="405"/>
      <c r="G502" s="405"/>
      <c r="H502" s="405"/>
    </row>
    <row r="503" spans="5:8">
      <c r="E503" s="405"/>
      <c r="F503" s="405"/>
      <c r="G503" s="405"/>
      <c r="H503" s="405"/>
    </row>
    <row r="504" spans="5:8">
      <c r="E504" s="405"/>
      <c r="F504" s="405"/>
      <c r="G504" s="405"/>
      <c r="H504" s="405"/>
    </row>
    <row r="505" spans="5:8">
      <c r="E505" s="405"/>
      <c r="F505" s="405"/>
      <c r="G505" s="405"/>
      <c r="H505" s="405"/>
    </row>
    <row r="506" spans="5:8">
      <c r="E506" s="405"/>
      <c r="F506" s="405"/>
      <c r="G506" s="405"/>
      <c r="H506" s="405"/>
    </row>
    <row r="507" spans="5:8">
      <c r="E507" s="405"/>
      <c r="F507" s="405"/>
      <c r="G507" s="405"/>
      <c r="H507" s="405"/>
    </row>
    <row r="508" spans="5:8">
      <c r="E508" s="405"/>
      <c r="F508" s="405"/>
      <c r="G508" s="405"/>
      <c r="H508" s="405"/>
    </row>
    <row r="509" spans="5:8">
      <c r="E509" s="405"/>
      <c r="F509" s="405"/>
      <c r="G509" s="405"/>
      <c r="H509" s="405"/>
    </row>
    <row r="510" spans="5:8">
      <c r="E510" s="405"/>
      <c r="F510" s="405"/>
      <c r="G510" s="405"/>
      <c r="H510" s="405"/>
    </row>
    <row r="511" spans="5:8">
      <c r="E511" s="405"/>
      <c r="F511" s="405"/>
      <c r="G511" s="405"/>
      <c r="H511" s="405"/>
    </row>
    <row r="512" spans="5:8">
      <c r="E512" s="405"/>
      <c r="F512" s="405"/>
      <c r="G512" s="405"/>
      <c r="H512" s="405"/>
    </row>
    <row r="513" spans="5:8">
      <c r="E513" s="405"/>
      <c r="F513" s="405"/>
      <c r="G513" s="405"/>
      <c r="H513" s="405"/>
    </row>
    <row r="514" spans="5:8">
      <c r="E514" s="405"/>
      <c r="F514" s="405"/>
      <c r="G514" s="405"/>
      <c r="H514" s="405"/>
    </row>
    <row r="515" spans="5:8">
      <c r="E515" s="405"/>
      <c r="F515" s="405"/>
      <c r="G515" s="405"/>
      <c r="H515" s="405"/>
    </row>
    <row r="516" spans="5:8">
      <c r="E516" s="405"/>
      <c r="F516" s="405"/>
      <c r="G516" s="405"/>
      <c r="H516" s="405"/>
    </row>
    <row r="517" spans="5:8">
      <c r="E517" s="405"/>
      <c r="F517" s="405"/>
      <c r="G517" s="405"/>
      <c r="H517" s="405"/>
    </row>
    <row r="518" spans="5:8">
      <c r="E518" s="405"/>
      <c r="F518" s="405"/>
      <c r="G518" s="405"/>
      <c r="H518" s="405"/>
    </row>
    <row r="519" spans="5:8">
      <c r="E519" s="405"/>
      <c r="F519" s="405"/>
      <c r="G519" s="405"/>
      <c r="H519" s="405"/>
    </row>
    <row r="520" spans="5:8">
      <c r="E520" s="405"/>
      <c r="F520" s="405"/>
      <c r="G520" s="405"/>
      <c r="H520" s="405"/>
    </row>
    <row r="521" spans="5:8">
      <c r="E521" s="405"/>
      <c r="F521" s="405"/>
      <c r="G521" s="405"/>
      <c r="H521" s="405"/>
    </row>
    <row r="522" spans="5:8">
      <c r="E522" s="405"/>
      <c r="F522" s="405"/>
      <c r="G522" s="405"/>
      <c r="H522" s="405"/>
    </row>
    <row r="523" spans="5:8">
      <c r="E523" s="405"/>
      <c r="F523" s="405"/>
      <c r="G523" s="405"/>
      <c r="H523" s="405"/>
    </row>
    <row r="524" spans="5:8">
      <c r="E524" s="405"/>
      <c r="F524" s="405"/>
      <c r="G524" s="405"/>
      <c r="H524" s="405"/>
    </row>
    <row r="525" spans="5:8">
      <c r="E525" s="405"/>
      <c r="F525" s="405"/>
      <c r="G525" s="405"/>
      <c r="H525" s="405"/>
    </row>
    <row r="526" spans="5:8">
      <c r="E526" s="405"/>
      <c r="F526" s="405"/>
      <c r="G526" s="405"/>
      <c r="H526" s="405"/>
    </row>
    <row r="527" spans="5:8">
      <c r="E527" s="405"/>
      <c r="F527" s="405"/>
      <c r="G527" s="405"/>
      <c r="H527" s="405"/>
    </row>
    <row r="528" spans="5:8">
      <c r="E528" s="405"/>
      <c r="F528" s="405"/>
      <c r="G528" s="405"/>
      <c r="H528" s="405"/>
    </row>
    <row r="529" spans="5:8">
      <c r="E529" s="405"/>
      <c r="F529" s="405"/>
      <c r="G529" s="405"/>
      <c r="H529" s="405"/>
    </row>
    <row r="530" spans="5:8" ht="12.75" customHeight="1">
      <c r="E530" s="405"/>
      <c r="F530" s="405"/>
      <c r="G530" s="405"/>
      <c r="H530" s="405"/>
    </row>
    <row r="531" spans="5:8">
      <c r="E531" s="405"/>
      <c r="F531" s="405"/>
      <c r="G531" s="405"/>
      <c r="H531" s="405"/>
    </row>
    <row r="532" spans="5:8">
      <c r="E532" s="405"/>
      <c r="F532" s="405"/>
      <c r="G532" s="405"/>
      <c r="H532" s="405"/>
    </row>
    <row r="533" spans="5:8">
      <c r="E533" s="405"/>
      <c r="F533" s="405"/>
      <c r="G533" s="405"/>
      <c r="H533" s="405"/>
    </row>
    <row r="534" spans="5:8">
      <c r="E534" s="405"/>
      <c r="F534" s="405"/>
      <c r="G534" s="405"/>
      <c r="H534" s="405"/>
    </row>
    <row r="535" spans="5:8">
      <c r="E535" s="405"/>
      <c r="F535" s="405"/>
      <c r="G535" s="405"/>
      <c r="H535" s="405"/>
    </row>
    <row r="536" spans="5:8">
      <c r="E536" s="405"/>
      <c r="F536" s="405"/>
      <c r="G536" s="405"/>
      <c r="H536" s="405"/>
    </row>
    <row r="537" spans="5:8">
      <c r="E537" s="405"/>
      <c r="F537" s="405"/>
      <c r="G537" s="405"/>
      <c r="H537" s="405"/>
    </row>
    <row r="538" spans="5:8">
      <c r="E538" s="405"/>
      <c r="F538" s="405"/>
      <c r="G538" s="405"/>
      <c r="H538" s="405"/>
    </row>
    <row r="539" spans="5:8">
      <c r="E539" s="405"/>
      <c r="F539" s="405"/>
      <c r="G539" s="405"/>
      <c r="H539" s="405"/>
    </row>
    <row r="540" spans="5:8">
      <c r="E540" s="405"/>
      <c r="F540" s="405"/>
      <c r="G540" s="405"/>
      <c r="H540" s="405"/>
    </row>
    <row r="541" spans="5:8">
      <c r="E541" s="405"/>
      <c r="F541" s="405"/>
      <c r="G541" s="405"/>
      <c r="H541" s="405"/>
    </row>
    <row r="542" spans="5:8">
      <c r="E542" s="405"/>
      <c r="F542" s="405"/>
      <c r="G542" s="405"/>
      <c r="H542" s="405"/>
    </row>
    <row r="543" spans="5:8">
      <c r="E543" s="405"/>
      <c r="F543" s="405"/>
      <c r="G543" s="405"/>
      <c r="H543" s="405"/>
    </row>
    <row r="544" spans="5:8">
      <c r="E544" s="405"/>
      <c r="F544" s="405"/>
      <c r="G544" s="405"/>
      <c r="H544" s="405"/>
    </row>
    <row r="545" spans="5:8">
      <c r="E545" s="405"/>
      <c r="F545" s="405"/>
      <c r="G545" s="405"/>
      <c r="H545" s="405"/>
    </row>
    <row r="546" spans="5:8">
      <c r="E546" s="405"/>
      <c r="F546" s="405"/>
      <c r="G546" s="405"/>
      <c r="H546" s="405"/>
    </row>
    <row r="547" spans="5:8">
      <c r="E547" s="405"/>
      <c r="F547" s="405"/>
      <c r="G547" s="405"/>
      <c r="H547" s="405"/>
    </row>
    <row r="548" spans="5:8">
      <c r="E548" s="405"/>
      <c r="F548" s="405"/>
      <c r="G548" s="405"/>
      <c r="H548" s="405"/>
    </row>
    <row r="549" spans="5:8">
      <c r="E549" s="405"/>
      <c r="F549" s="405"/>
      <c r="G549" s="405"/>
      <c r="H549" s="405"/>
    </row>
    <row r="550" spans="5:8">
      <c r="E550" s="405"/>
      <c r="F550" s="405"/>
      <c r="G550" s="405"/>
      <c r="H550" s="405"/>
    </row>
    <row r="551" spans="5:8">
      <c r="E551" s="405"/>
      <c r="F551" s="405"/>
      <c r="G551" s="405"/>
      <c r="H551" s="405"/>
    </row>
    <row r="552" spans="5:8">
      <c r="E552" s="405"/>
      <c r="F552" s="405"/>
      <c r="G552" s="405"/>
      <c r="H552" s="405"/>
    </row>
    <row r="553" spans="5:8">
      <c r="E553" s="405"/>
      <c r="F553" s="405"/>
      <c r="G553" s="405"/>
      <c r="H553" s="405"/>
    </row>
    <row r="554" spans="5:8">
      <c r="E554" s="405"/>
      <c r="F554" s="405"/>
      <c r="G554" s="405"/>
      <c r="H554" s="405"/>
    </row>
    <row r="555" spans="5:8">
      <c r="E555" s="405"/>
      <c r="F555" s="405"/>
      <c r="G555" s="405"/>
      <c r="H555" s="405"/>
    </row>
    <row r="556" spans="5:8">
      <c r="E556" s="405"/>
      <c r="F556" s="405"/>
      <c r="G556" s="405"/>
      <c r="H556" s="405"/>
    </row>
    <row r="557" spans="5:8">
      <c r="E557" s="405"/>
      <c r="F557" s="405"/>
      <c r="G557" s="405"/>
      <c r="H557" s="405"/>
    </row>
    <row r="558" spans="5:8">
      <c r="E558" s="405"/>
      <c r="F558" s="405"/>
      <c r="G558" s="405"/>
      <c r="H558" s="405"/>
    </row>
    <row r="559" spans="5:8">
      <c r="E559" s="405"/>
      <c r="F559" s="405"/>
      <c r="G559" s="405"/>
      <c r="H559" s="405"/>
    </row>
    <row r="560" spans="5:8">
      <c r="E560" s="405"/>
      <c r="F560" s="405"/>
      <c r="G560" s="405"/>
      <c r="H560" s="405"/>
    </row>
    <row r="561" spans="5:8">
      <c r="E561" s="405"/>
      <c r="F561" s="405"/>
      <c r="G561" s="405"/>
      <c r="H561" s="405"/>
    </row>
    <row r="562" spans="5:8">
      <c r="E562" s="405"/>
      <c r="F562" s="405"/>
      <c r="G562" s="405"/>
      <c r="H562" s="405"/>
    </row>
    <row r="563" spans="5:8">
      <c r="E563" s="405"/>
      <c r="F563" s="405"/>
      <c r="G563" s="405"/>
      <c r="H563" s="405"/>
    </row>
    <row r="564" spans="5:8">
      <c r="E564" s="405"/>
      <c r="F564" s="405"/>
      <c r="G564" s="405"/>
      <c r="H564" s="405"/>
    </row>
    <row r="565" spans="5:8">
      <c r="E565" s="405"/>
      <c r="F565" s="405"/>
      <c r="G565" s="405"/>
      <c r="H565" s="405"/>
    </row>
    <row r="566" spans="5:8">
      <c r="E566" s="405"/>
      <c r="F566" s="405"/>
      <c r="G566" s="405"/>
      <c r="H566" s="405"/>
    </row>
    <row r="567" spans="5:8">
      <c r="E567" s="405"/>
      <c r="F567" s="405"/>
      <c r="G567" s="405"/>
      <c r="H567" s="405"/>
    </row>
    <row r="568" spans="5:8">
      <c r="E568" s="405"/>
      <c r="F568" s="405"/>
      <c r="G568" s="405"/>
      <c r="H568" s="405"/>
    </row>
    <row r="569" spans="5:8">
      <c r="E569" s="405"/>
      <c r="F569" s="405"/>
      <c r="G569" s="405"/>
      <c r="H569" s="405"/>
    </row>
    <row r="570" spans="5:8">
      <c r="E570" s="405"/>
      <c r="F570" s="405"/>
      <c r="G570" s="405"/>
      <c r="H570" s="405"/>
    </row>
    <row r="571" spans="5:8">
      <c r="E571" s="405"/>
      <c r="F571" s="405"/>
      <c r="G571" s="405"/>
      <c r="H571" s="405"/>
    </row>
    <row r="572" spans="5:8">
      <c r="E572" s="405"/>
      <c r="F572" s="405"/>
      <c r="G572" s="405"/>
      <c r="H572" s="405"/>
    </row>
    <row r="573" spans="5:8">
      <c r="E573" s="405"/>
      <c r="F573" s="405"/>
      <c r="G573" s="405"/>
      <c r="H573" s="405"/>
    </row>
    <row r="574" spans="5:8">
      <c r="E574" s="405"/>
      <c r="F574" s="405"/>
      <c r="G574" s="405"/>
      <c r="H574" s="405"/>
    </row>
    <row r="575" spans="5:8">
      <c r="E575" s="405"/>
      <c r="F575" s="405"/>
      <c r="G575" s="405"/>
      <c r="H575" s="405"/>
    </row>
    <row r="576" spans="5:8">
      <c r="E576" s="405"/>
      <c r="F576" s="405"/>
      <c r="G576" s="405"/>
      <c r="H576" s="405"/>
    </row>
    <row r="577" spans="5:8">
      <c r="E577" s="405"/>
      <c r="F577" s="405"/>
      <c r="G577" s="405"/>
      <c r="H577" s="405"/>
    </row>
    <row r="578" spans="5:8">
      <c r="E578" s="405"/>
      <c r="F578" s="405"/>
      <c r="G578" s="405"/>
      <c r="H578" s="405"/>
    </row>
    <row r="579" spans="5:8">
      <c r="E579" s="405"/>
      <c r="F579" s="405"/>
      <c r="G579" s="405"/>
      <c r="H579" s="405"/>
    </row>
    <row r="580" spans="5:8">
      <c r="E580" s="405"/>
      <c r="F580" s="405"/>
      <c r="G580" s="405"/>
      <c r="H580" s="405"/>
    </row>
    <row r="581" spans="5:8">
      <c r="E581" s="405"/>
      <c r="F581" s="405"/>
      <c r="G581" s="405"/>
      <c r="H581" s="405"/>
    </row>
    <row r="582" spans="5:8">
      <c r="E582" s="405"/>
      <c r="F582" s="405"/>
      <c r="G582" s="405"/>
      <c r="H582" s="405"/>
    </row>
    <row r="583" spans="5:8">
      <c r="E583" s="405"/>
      <c r="F583" s="405"/>
      <c r="G583" s="405"/>
      <c r="H583" s="405"/>
    </row>
    <row r="584" spans="5:8">
      <c r="E584" s="405"/>
      <c r="F584" s="405"/>
      <c r="G584" s="405"/>
      <c r="H584" s="405"/>
    </row>
    <row r="585" spans="5:8">
      <c r="E585" s="405"/>
      <c r="F585" s="405"/>
      <c r="G585" s="405"/>
      <c r="H585" s="405"/>
    </row>
    <row r="586" spans="5:8">
      <c r="E586" s="405"/>
      <c r="F586" s="405"/>
      <c r="G586" s="405"/>
      <c r="H586" s="405"/>
    </row>
    <row r="587" spans="5:8">
      <c r="E587" s="405"/>
      <c r="F587" s="405"/>
      <c r="G587" s="405"/>
      <c r="H587" s="405"/>
    </row>
    <row r="588" spans="5:8">
      <c r="E588" s="405"/>
      <c r="F588" s="405"/>
      <c r="G588" s="405"/>
      <c r="H588" s="405"/>
    </row>
    <row r="589" spans="5:8">
      <c r="E589" s="405"/>
      <c r="F589" s="405"/>
      <c r="G589" s="405"/>
      <c r="H589" s="405"/>
    </row>
    <row r="590" spans="5:8">
      <c r="E590" s="405"/>
      <c r="F590" s="405"/>
      <c r="G590" s="405"/>
      <c r="H590" s="405"/>
    </row>
    <row r="591" spans="5:8">
      <c r="E591" s="405"/>
      <c r="F591" s="405"/>
      <c r="G591" s="405"/>
      <c r="H591" s="405"/>
    </row>
    <row r="592" spans="5:8">
      <c r="E592" s="405"/>
      <c r="F592" s="405"/>
      <c r="G592" s="405"/>
      <c r="H592" s="405"/>
    </row>
    <row r="593" spans="5:8">
      <c r="E593" s="405"/>
      <c r="F593" s="405"/>
      <c r="G593" s="405"/>
      <c r="H593" s="405"/>
    </row>
    <row r="594" spans="5:8">
      <c r="E594" s="405"/>
      <c r="F594" s="405"/>
      <c r="G594" s="405"/>
      <c r="H594" s="405"/>
    </row>
    <row r="595" spans="5:8">
      <c r="E595" s="405"/>
      <c r="F595" s="405"/>
      <c r="G595" s="405"/>
      <c r="H595" s="405"/>
    </row>
    <row r="596" spans="5:8">
      <c r="E596" s="405"/>
      <c r="F596" s="405"/>
      <c r="G596" s="405"/>
      <c r="H596" s="405"/>
    </row>
    <row r="597" spans="5:8">
      <c r="E597" s="405"/>
      <c r="F597" s="405"/>
      <c r="G597" s="405"/>
      <c r="H597" s="405"/>
    </row>
    <row r="598" spans="5:8">
      <c r="E598" s="405"/>
      <c r="F598" s="405"/>
      <c r="G598" s="405"/>
      <c r="H598" s="405"/>
    </row>
    <row r="599" spans="5:8">
      <c r="E599" s="405"/>
      <c r="F599" s="405"/>
      <c r="G599" s="405"/>
      <c r="H599" s="405"/>
    </row>
    <row r="600" spans="5:8">
      <c r="E600" s="405"/>
      <c r="F600" s="405"/>
      <c r="G600" s="405"/>
      <c r="H600" s="405"/>
    </row>
    <row r="601" spans="5:8">
      <c r="E601" s="405"/>
      <c r="F601" s="405"/>
      <c r="G601" s="405"/>
      <c r="H601" s="405"/>
    </row>
    <row r="602" spans="5:8">
      <c r="E602" s="405"/>
      <c r="F602" s="405"/>
      <c r="G602" s="405"/>
      <c r="H602" s="405"/>
    </row>
    <row r="603" spans="5:8">
      <c r="E603" s="405"/>
      <c r="F603" s="405"/>
      <c r="G603" s="405"/>
      <c r="H603" s="405"/>
    </row>
    <row r="604" spans="5:8">
      <c r="E604" s="405"/>
      <c r="F604" s="405"/>
      <c r="G604" s="405"/>
      <c r="H604" s="405"/>
    </row>
    <row r="605" spans="5:8">
      <c r="E605" s="405"/>
      <c r="F605" s="405"/>
      <c r="G605" s="405"/>
      <c r="H605" s="405"/>
    </row>
    <row r="606" spans="5:8">
      <c r="E606" s="405"/>
      <c r="F606" s="405"/>
      <c r="G606" s="405"/>
      <c r="H606" s="405"/>
    </row>
    <row r="607" spans="5:8">
      <c r="E607" s="405"/>
      <c r="F607" s="405"/>
      <c r="G607" s="405"/>
      <c r="H607" s="405"/>
    </row>
    <row r="608" spans="5:8">
      <c r="E608" s="405"/>
      <c r="F608" s="405"/>
      <c r="G608" s="405"/>
      <c r="H608" s="405"/>
    </row>
    <row r="609" spans="5:8">
      <c r="E609" s="405"/>
      <c r="F609" s="405"/>
      <c r="G609" s="405"/>
      <c r="H609" s="405"/>
    </row>
    <row r="610" spans="5:8">
      <c r="E610" s="405"/>
      <c r="F610" s="405"/>
      <c r="G610" s="405"/>
      <c r="H610" s="405"/>
    </row>
    <row r="611" spans="5:8">
      <c r="E611" s="405"/>
      <c r="F611" s="405"/>
      <c r="G611" s="405"/>
      <c r="H611" s="405"/>
    </row>
    <row r="612" spans="5:8">
      <c r="E612" s="405"/>
      <c r="F612" s="405"/>
      <c r="G612" s="405"/>
      <c r="H612" s="405"/>
    </row>
    <row r="613" spans="5:8">
      <c r="E613" s="405"/>
      <c r="F613" s="405"/>
      <c r="G613" s="405"/>
      <c r="H613" s="405"/>
    </row>
    <row r="614" spans="5:8">
      <c r="E614" s="405"/>
      <c r="F614" s="405"/>
      <c r="G614" s="405"/>
      <c r="H614" s="405"/>
    </row>
    <row r="615" spans="5:8">
      <c r="E615" s="405"/>
      <c r="F615" s="405"/>
      <c r="G615" s="405"/>
      <c r="H615" s="405"/>
    </row>
    <row r="616" spans="5:8">
      <c r="E616" s="405"/>
      <c r="F616" s="405"/>
      <c r="G616" s="405"/>
      <c r="H616" s="405"/>
    </row>
    <row r="617" spans="5:8">
      <c r="E617" s="405"/>
      <c r="F617" s="405"/>
      <c r="G617" s="405"/>
      <c r="H617" s="405"/>
    </row>
    <row r="618" spans="5:8">
      <c r="E618" s="405"/>
      <c r="F618" s="405"/>
      <c r="G618" s="405"/>
      <c r="H618" s="405"/>
    </row>
    <row r="619" spans="5:8">
      <c r="E619" s="405"/>
      <c r="F619" s="405"/>
      <c r="G619" s="405"/>
      <c r="H619" s="405"/>
    </row>
    <row r="620" spans="5:8">
      <c r="E620" s="405"/>
      <c r="F620" s="405"/>
      <c r="G620" s="405"/>
      <c r="H620" s="405"/>
    </row>
    <row r="621" spans="5:8">
      <c r="E621" s="405"/>
      <c r="F621" s="405"/>
      <c r="G621" s="405"/>
      <c r="H621" s="405"/>
    </row>
    <row r="622" spans="5:8">
      <c r="E622" s="405"/>
      <c r="F622" s="405"/>
      <c r="G622" s="405"/>
      <c r="H622" s="405"/>
    </row>
    <row r="623" spans="5:8">
      <c r="E623" s="405"/>
      <c r="F623" s="405"/>
      <c r="G623" s="405"/>
      <c r="H623" s="405"/>
    </row>
    <row r="624" spans="5:8">
      <c r="E624" s="405"/>
      <c r="F624" s="405"/>
      <c r="G624" s="405"/>
      <c r="H624" s="405"/>
    </row>
    <row r="625" spans="5:8">
      <c r="E625" s="405"/>
      <c r="F625" s="405"/>
      <c r="G625" s="405"/>
      <c r="H625" s="405"/>
    </row>
    <row r="626" spans="5:8">
      <c r="E626" s="405"/>
      <c r="F626" s="405"/>
      <c r="G626" s="405"/>
      <c r="H626" s="405"/>
    </row>
    <row r="627" spans="5:8">
      <c r="E627" s="405"/>
      <c r="F627" s="405"/>
      <c r="G627" s="405"/>
      <c r="H627" s="405"/>
    </row>
    <row r="628" spans="5:8">
      <c r="E628" s="405"/>
      <c r="F628" s="405"/>
      <c r="G628" s="405"/>
      <c r="H628" s="405"/>
    </row>
    <row r="629" spans="5:8">
      <c r="E629" s="405"/>
      <c r="F629" s="405"/>
      <c r="G629" s="405"/>
      <c r="H629" s="405"/>
    </row>
    <row r="630" spans="5:8">
      <c r="E630" s="405"/>
      <c r="F630" s="405"/>
      <c r="G630" s="405"/>
      <c r="H630" s="405"/>
    </row>
    <row r="631" spans="5:8">
      <c r="E631" s="405"/>
      <c r="F631" s="405"/>
      <c r="G631" s="405"/>
      <c r="H631" s="405"/>
    </row>
    <row r="632" spans="5:8">
      <c r="E632" s="405"/>
      <c r="F632" s="405"/>
      <c r="G632" s="405"/>
      <c r="H632" s="405"/>
    </row>
    <row r="633" spans="5:8">
      <c r="E633" s="405"/>
      <c r="F633" s="405"/>
      <c r="G633" s="405"/>
      <c r="H633" s="405"/>
    </row>
    <row r="634" spans="5:8">
      <c r="E634" s="405"/>
      <c r="F634" s="405"/>
      <c r="G634" s="405"/>
      <c r="H634" s="405"/>
    </row>
    <row r="635" spans="5:8">
      <c r="E635" s="405"/>
      <c r="F635" s="405"/>
      <c r="G635" s="405"/>
      <c r="H635" s="405"/>
    </row>
    <row r="636" spans="5:8">
      <c r="E636" s="405"/>
      <c r="F636" s="405"/>
      <c r="G636" s="405"/>
      <c r="H636" s="405"/>
    </row>
    <row r="637" spans="5:8">
      <c r="E637" s="405"/>
      <c r="F637" s="405"/>
      <c r="G637" s="405"/>
      <c r="H637" s="405"/>
    </row>
    <row r="638" spans="5:8">
      <c r="E638" s="405"/>
      <c r="F638" s="405"/>
      <c r="G638" s="405"/>
      <c r="H638" s="405"/>
    </row>
    <row r="639" spans="5:8">
      <c r="E639" s="405"/>
      <c r="F639" s="405"/>
      <c r="G639" s="405"/>
      <c r="H639" s="405"/>
    </row>
    <row r="640" spans="5:8">
      <c r="E640" s="405"/>
      <c r="F640" s="405"/>
      <c r="G640" s="405"/>
      <c r="H640" s="405"/>
    </row>
    <row r="641" spans="5:8">
      <c r="E641" s="405"/>
      <c r="F641" s="405"/>
      <c r="G641" s="405"/>
      <c r="H641" s="405"/>
    </row>
    <row r="642" spans="5:8">
      <c r="E642" s="405"/>
      <c r="F642" s="405"/>
      <c r="G642" s="405"/>
      <c r="H642" s="405"/>
    </row>
    <row r="643" spans="5:8">
      <c r="E643" s="405"/>
      <c r="F643" s="405"/>
      <c r="G643" s="405"/>
      <c r="H643" s="405"/>
    </row>
    <row r="644" spans="5:8">
      <c r="E644" s="405"/>
      <c r="F644" s="405"/>
      <c r="G644" s="405"/>
      <c r="H644" s="405"/>
    </row>
    <row r="645" spans="5:8">
      <c r="E645" s="405"/>
      <c r="F645" s="405"/>
      <c r="G645" s="405"/>
      <c r="H645" s="405"/>
    </row>
    <row r="646" spans="5:8">
      <c r="E646" s="405"/>
      <c r="F646" s="405"/>
      <c r="G646" s="405"/>
      <c r="H646" s="405"/>
    </row>
    <row r="647" spans="5:8">
      <c r="E647" s="405"/>
      <c r="F647" s="405"/>
      <c r="G647" s="405"/>
      <c r="H647" s="405"/>
    </row>
    <row r="648" spans="5:8">
      <c r="E648" s="405"/>
      <c r="F648" s="405"/>
      <c r="G648" s="405"/>
      <c r="H648" s="405"/>
    </row>
    <row r="649" spans="5:8">
      <c r="E649" s="405"/>
      <c r="F649" s="405"/>
      <c r="G649" s="405"/>
      <c r="H649" s="405"/>
    </row>
    <row r="650" spans="5:8">
      <c r="E650" s="405"/>
      <c r="F650" s="405"/>
      <c r="G650" s="405"/>
      <c r="H650" s="405"/>
    </row>
    <row r="651" spans="5:8">
      <c r="E651" s="405"/>
      <c r="F651" s="405"/>
      <c r="G651" s="405"/>
      <c r="H651" s="405"/>
    </row>
    <row r="652" spans="5:8">
      <c r="E652" s="405"/>
      <c r="F652" s="405"/>
      <c r="G652" s="405"/>
      <c r="H652" s="405"/>
    </row>
    <row r="653" spans="5:8">
      <c r="E653" s="405"/>
      <c r="F653" s="405"/>
      <c r="G653" s="405"/>
      <c r="H653" s="405"/>
    </row>
    <row r="654" spans="5:8">
      <c r="E654" s="405"/>
      <c r="F654" s="405"/>
      <c r="G654" s="405"/>
      <c r="H654" s="405"/>
    </row>
    <row r="655" spans="5:8">
      <c r="E655" s="405"/>
      <c r="F655" s="405"/>
      <c r="G655" s="405"/>
      <c r="H655" s="405"/>
    </row>
    <row r="656" spans="5:8">
      <c r="E656" s="405"/>
      <c r="F656" s="405"/>
      <c r="G656" s="405"/>
      <c r="H656" s="405"/>
    </row>
    <row r="657" spans="5:8">
      <c r="E657" s="405"/>
      <c r="F657" s="405"/>
      <c r="G657" s="405"/>
      <c r="H657" s="405"/>
    </row>
    <row r="658" spans="5:8">
      <c r="E658" s="405"/>
      <c r="F658" s="405"/>
      <c r="G658" s="405"/>
      <c r="H658" s="405"/>
    </row>
    <row r="659" spans="5:8">
      <c r="E659" s="405"/>
      <c r="F659" s="405"/>
      <c r="G659" s="405"/>
      <c r="H659" s="405"/>
    </row>
    <row r="660" spans="5:8">
      <c r="E660" s="405"/>
      <c r="F660" s="405"/>
      <c r="G660" s="405"/>
      <c r="H660" s="405"/>
    </row>
    <row r="661" spans="5:8">
      <c r="E661" s="405"/>
      <c r="F661" s="405"/>
      <c r="G661" s="405"/>
      <c r="H661" s="405"/>
    </row>
    <row r="662" spans="5:8">
      <c r="E662" s="405"/>
      <c r="F662" s="405"/>
      <c r="G662" s="405"/>
      <c r="H662" s="405"/>
    </row>
    <row r="663" spans="5:8">
      <c r="E663" s="405"/>
      <c r="F663" s="405"/>
      <c r="G663" s="405"/>
      <c r="H663" s="405"/>
    </row>
    <row r="664" spans="5:8">
      <c r="E664" s="405"/>
      <c r="F664" s="405"/>
      <c r="G664" s="405"/>
      <c r="H664" s="405"/>
    </row>
    <row r="665" spans="5:8">
      <c r="E665" s="405"/>
      <c r="F665" s="405"/>
      <c r="G665" s="405"/>
      <c r="H665" s="405"/>
    </row>
    <row r="666" spans="5:8">
      <c r="E666" s="405"/>
      <c r="F666" s="405"/>
      <c r="G666" s="405"/>
      <c r="H666" s="405"/>
    </row>
    <row r="667" spans="5:8">
      <c r="E667" s="405"/>
      <c r="F667" s="405"/>
      <c r="G667" s="405"/>
      <c r="H667" s="405"/>
    </row>
    <row r="668" spans="5:8">
      <c r="E668" s="405"/>
      <c r="F668" s="405"/>
      <c r="G668" s="405"/>
      <c r="H668" s="405"/>
    </row>
    <row r="669" spans="5:8">
      <c r="E669" s="405"/>
      <c r="F669" s="405"/>
      <c r="G669" s="405"/>
      <c r="H669" s="405"/>
    </row>
    <row r="670" spans="5:8">
      <c r="E670" s="405"/>
      <c r="F670" s="405"/>
      <c r="G670" s="405"/>
      <c r="H670" s="405"/>
    </row>
    <row r="671" spans="5:8">
      <c r="E671" s="405"/>
      <c r="F671" s="405"/>
      <c r="G671" s="405"/>
      <c r="H671" s="405"/>
    </row>
    <row r="672" spans="5:8">
      <c r="E672" s="405"/>
      <c r="F672" s="405"/>
      <c r="G672" s="405"/>
      <c r="H672" s="405"/>
    </row>
    <row r="673" spans="5:8">
      <c r="E673" s="405"/>
      <c r="F673" s="405"/>
      <c r="G673" s="405"/>
      <c r="H673" s="405"/>
    </row>
    <row r="674" spans="5:8">
      <c r="E674" s="405"/>
      <c r="F674" s="405"/>
      <c r="G674" s="405"/>
      <c r="H674" s="405"/>
    </row>
    <row r="675" spans="5:8">
      <c r="E675" s="405"/>
      <c r="F675" s="405"/>
      <c r="G675" s="405"/>
      <c r="H675" s="405"/>
    </row>
    <row r="676" spans="5:8">
      <c r="E676" s="405"/>
      <c r="F676" s="405"/>
      <c r="G676" s="405"/>
      <c r="H676" s="405"/>
    </row>
    <row r="677" spans="5:8">
      <c r="E677" s="405"/>
      <c r="F677" s="405"/>
      <c r="G677" s="405"/>
      <c r="H677" s="405"/>
    </row>
    <row r="678" spans="5:8">
      <c r="E678" s="405"/>
      <c r="F678" s="405"/>
      <c r="G678" s="405"/>
      <c r="H678" s="405"/>
    </row>
    <row r="679" spans="5:8">
      <c r="E679" s="405"/>
      <c r="F679" s="405"/>
      <c r="G679" s="405"/>
      <c r="H679" s="405"/>
    </row>
    <row r="680" spans="5:8">
      <c r="E680" s="405"/>
      <c r="F680" s="405"/>
      <c r="G680" s="405"/>
      <c r="H680" s="405"/>
    </row>
    <row r="681" spans="5:8">
      <c r="E681" s="405"/>
      <c r="F681" s="405"/>
      <c r="G681" s="405"/>
      <c r="H681" s="405"/>
    </row>
    <row r="682" spans="5:8">
      <c r="E682" s="405"/>
      <c r="F682" s="405"/>
      <c r="G682" s="405"/>
      <c r="H682" s="405"/>
    </row>
    <row r="683" spans="5:8">
      <c r="E683" s="405"/>
      <c r="F683" s="405"/>
      <c r="G683" s="405"/>
      <c r="H683" s="405"/>
    </row>
    <row r="684" spans="5:8">
      <c r="E684" s="405"/>
      <c r="F684" s="405"/>
      <c r="G684" s="405"/>
      <c r="H684" s="405"/>
    </row>
    <row r="685" spans="5:8">
      <c r="E685" s="405"/>
      <c r="F685" s="405"/>
      <c r="G685" s="405"/>
      <c r="H685" s="405"/>
    </row>
    <row r="686" spans="5:8">
      <c r="E686" s="405"/>
      <c r="F686" s="405"/>
      <c r="G686" s="405"/>
      <c r="H686" s="405"/>
    </row>
    <row r="687" spans="5:8">
      <c r="E687" s="405"/>
      <c r="F687" s="405"/>
      <c r="G687" s="405"/>
      <c r="H687" s="405"/>
    </row>
    <row r="688" spans="5:8">
      <c r="E688" s="405"/>
      <c r="F688" s="405"/>
      <c r="G688" s="405"/>
      <c r="H688" s="405"/>
    </row>
    <row r="689" spans="5:8">
      <c r="E689" s="405"/>
      <c r="F689" s="405"/>
      <c r="G689" s="405"/>
      <c r="H689" s="405"/>
    </row>
    <row r="690" spans="5:8">
      <c r="E690" s="405"/>
      <c r="F690" s="405"/>
      <c r="G690" s="405"/>
      <c r="H690" s="405"/>
    </row>
    <row r="691" spans="5:8">
      <c r="E691" s="405"/>
      <c r="F691" s="405"/>
      <c r="G691" s="405"/>
      <c r="H691" s="405"/>
    </row>
    <row r="692" spans="5:8">
      <c r="E692" s="405"/>
      <c r="F692" s="405"/>
      <c r="G692" s="405"/>
      <c r="H692" s="405"/>
    </row>
    <row r="693" spans="5:8">
      <c r="E693" s="405"/>
      <c r="F693" s="405"/>
      <c r="G693" s="405"/>
      <c r="H693" s="405"/>
    </row>
    <row r="694" spans="5:8">
      <c r="E694" s="405"/>
      <c r="F694" s="405"/>
      <c r="G694" s="405"/>
      <c r="H694" s="405"/>
    </row>
    <row r="695" spans="5:8">
      <c r="E695" s="405"/>
      <c r="F695" s="405"/>
      <c r="G695" s="405"/>
      <c r="H695" s="405"/>
    </row>
    <row r="696" spans="5:8">
      <c r="E696" s="405"/>
      <c r="F696" s="405"/>
      <c r="G696" s="405"/>
      <c r="H696" s="405"/>
    </row>
    <row r="697" spans="5:8">
      <c r="E697" s="405"/>
      <c r="F697" s="405"/>
      <c r="G697" s="405"/>
      <c r="H697" s="405"/>
    </row>
    <row r="698" spans="5:8">
      <c r="E698" s="405"/>
      <c r="F698" s="405"/>
      <c r="G698" s="405"/>
      <c r="H698" s="405"/>
    </row>
    <row r="699" spans="5:8">
      <c r="E699" s="405"/>
      <c r="F699" s="405"/>
      <c r="G699" s="405"/>
      <c r="H699" s="405"/>
    </row>
    <row r="700" spans="5:8">
      <c r="E700" s="405"/>
      <c r="F700" s="405"/>
      <c r="G700" s="405"/>
      <c r="H700" s="405"/>
    </row>
    <row r="701" spans="5:8">
      <c r="E701" s="405"/>
      <c r="F701" s="405"/>
      <c r="G701" s="405"/>
      <c r="H701" s="405"/>
    </row>
    <row r="702" spans="5:8">
      <c r="E702" s="405"/>
      <c r="F702" s="405"/>
      <c r="G702" s="405"/>
      <c r="H702" s="405"/>
    </row>
    <row r="703" spans="5:8">
      <c r="E703" s="405"/>
      <c r="F703" s="405"/>
      <c r="G703" s="405"/>
      <c r="H703" s="405"/>
    </row>
    <row r="704" spans="5:8">
      <c r="E704" s="405"/>
      <c r="F704" s="405"/>
      <c r="G704" s="405"/>
      <c r="H704" s="405"/>
    </row>
    <row r="705" spans="5:8">
      <c r="E705" s="405"/>
      <c r="F705" s="405"/>
      <c r="G705" s="405"/>
      <c r="H705" s="405"/>
    </row>
    <row r="706" spans="5:8">
      <c r="E706" s="405"/>
      <c r="F706" s="405"/>
      <c r="G706" s="405"/>
      <c r="H706" s="405"/>
    </row>
    <row r="707" spans="5:8">
      <c r="E707" s="405"/>
      <c r="F707" s="405"/>
      <c r="G707" s="405"/>
      <c r="H707" s="405"/>
    </row>
    <row r="708" spans="5:8">
      <c r="E708" s="405"/>
      <c r="F708" s="405"/>
      <c r="G708" s="405"/>
      <c r="H708" s="405"/>
    </row>
    <row r="709" spans="5:8">
      <c r="E709" s="405"/>
      <c r="F709" s="405"/>
      <c r="G709" s="405"/>
      <c r="H709" s="405"/>
    </row>
    <row r="710" spans="5:8">
      <c r="E710" s="405"/>
      <c r="F710" s="405"/>
      <c r="G710" s="405"/>
      <c r="H710" s="405"/>
    </row>
    <row r="711" spans="5:8">
      <c r="E711" s="405"/>
      <c r="F711" s="405"/>
      <c r="G711" s="405"/>
      <c r="H711" s="405"/>
    </row>
    <row r="712" spans="5:8">
      <c r="E712" s="405"/>
      <c r="F712" s="405"/>
      <c r="G712" s="405"/>
      <c r="H712" s="405"/>
    </row>
    <row r="713" spans="5:8">
      <c r="E713" s="405"/>
      <c r="F713" s="405"/>
      <c r="G713" s="405"/>
      <c r="H713" s="405"/>
    </row>
    <row r="714" spans="5:8">
      <c r="E714" s="405"/>
      <c r="F714" s="405"/>
      <c r="G714" s="405"/>
      <c r="H714" s="405"/>
    </row>
    <row r="715" spans="5:8">
      <c r="E715" s="405"/>
      <c r="F715" s="405"/>
      <c r="G715" s="405"/>
      <c r="H715" s="405"/>
    </row>
    <row r="716" spans="5:8">
      <c r="E716" s="405"/>
      <c r="F716" s="405"/>
      <c r="G716" s="405"/>
      <c r="H716" s="405"/>
    </row>
    <row r="717" spans="5:8">
      <c r="E717" s="405"/>
      <c r="F717" s="405"/>
      <c r="G717" s="405"/>
      <c r="H717" s="405"/>
    </row>
    <row r="718" spans="5:8">
      <c r="E718" s="405"/>
      <c r="F718" s="405"/>
      <c r="G718" s="405"/>
      <c r="H718" s="405"/>
    </row>
    <row r="719" spans="5:8">
      <c r="E719" s="405"/>
      <c r="F719" s="405"/>
      <c r="G719" s="405"/>
      <c r="H719" s="405"/>
    </row>
    <row r="720" spans="5:8">
      <c r="E720" s="405"/>
      <c r="F720" s="405"/>
      <c r="G720" s="405"/>
      <c r="H720" s="405"/>
    </row>
    <row r="721" spans="5:8">
      <c r="E721" s="405"/>
      <c r="F721" s="405"/>
      <c r="G721" s="405"/>
      <c r="H721" s="405"/>
    </row>
    <row r="722" spans="5:8">
      <c r="E722" s="405"/>
      <c r="F722" s="405"/>
      <c r="G722" s="405"/>
      <c r="H722" s="405"/>
    </row>
    <row r="723" spans="5:8">
      <c r="E723" s="405"/>
      <c r="F723" s="405"/>
      <c r="G723" s="405"/>
      <c r="H723" s="405"/>
    </row>
    <row r="724" spans="5:8">
      <c r="E724" s="405"/>
      <c r="F724" s="405"/>
      <c r="G724" s="405"/>
      <c r="H724" s="405"/>
    </row>
    <row r="725" spans="5:8">
      <c r="E725" s="405"/>
      <c r="F725" s="405"/>
      <c r="G725" s="405"/>
      <c r="H725" s="405"/>
    </row>
    <row r="726" spans="5:8">
      <c r="E726" s="405"/>
      <c r="F726" s="405"/>
      <c r="G726" s="405"/>
      <c r="H726" s="405"/>
    </row>
    <row r="727" spans="5:8">
      <c r="E727" s="405"/>
      <c r="F727" s="405"/>
      <c r="G727" s="405"/>
      <c r="H727" s="405"/>
    </row>
    <row r="728" spans="5:8">
      <c r="E728" s="405"/>
      <c r="F728" s="405"/>
      <c r="G728" s="405"/>
      <c r="H728" s="405"/>
    </row>
    <row r="729" spans="5:8">
      <c r="E729" s="405"/>
      <c r="F729" s="405"/>
      <c r="G729" s="405"/>
      <c r="H729" s="405"/>
    </row>
    <row r="730" spans="5:8">
      <c r="E730" s="405"/>
      <c r="F730" s="405"/>
      <c r="G730" s="405"/>
      <c r="H730" s="405"/>
    </row>
    <row r="731" spans="5:8">
      <c r="E731" s="405"/>
      <c r="F731" s="405"/>
      <c r="G731" s="405"/>
      <c r="H731" s="405"/>
    </row>
    <row r="732" spans="5:8">
      <c r="E732" s="405"/>
      <c r="F732" s="405"/>
      <c r="G732" s="405"/>
      <c r="H732" s="405"/>
    </row>
    <row r="733" spans="5:8">
      <c r="E733" s="405"/>
      <c r="F733" s="405"/>
      <c r="G733" s="405"/>
      <c r="H733" s="405"/>
    </row>
    <row r="734" spans="5:8">
      <c r="E734" s="405"/>
      <c r="F734" s="405"/>
      <c r="G734" s="405"/>
      <c r="H734" s="405"/>
    </row>
    <row r="735" spans="5:8">
      <c r="E735" s="405"/>
      <c r="F735" s="405"/>
      <c r="G735" s="405"/>
      <c r="H735" s="405"/>
    </row>
    <row r="736" spans="5:8">
      <c r="E736" s="405"/>
      <c r="F736" s="405"/>
      <c r="G736" s="405"/>
      <c r="H736" s="405"/>
    </row>
    <row r="737" spans="5:8">
      <c r="E737" s="405"/>
      <c r="F737" s="405"/>
      <c r="G737" s="405"/>
      <c r="H737" s="405"/>
    </row>
    <row r="738" spans="5:8">
      <c r="E738" s="405"/>
      <c r="F738" s="405"/>
      <c r="G738" s="405"/>
      <c r="H738" s="405"/>
    </row>
    <row r="739" spans="5:8">
      <c r="E739" s="405"/>
      <c r="F739" s="405"/>
      <c r="G739" s="405"/>
      <c r="H739" s="405"/>
    </row>
    <row r="740" spans="5:8">
      <c r="E740" s="405"/>
      <c r="F740" s="405"/>
      <c r="G740" s="405"/>
      <c r="H740" s="405"/>
    </row>
    <row r="741" spans="5:8">
      <c r="E741" s="405"/>
      <c r="F741" s="405"/>
      <c r="G741" s="405"/>
      <c r="H741" s="405"/>
    </row>
    <row r="742" spans="5:8">
      <c r="E742" s="405"/>
      <c r="F742" s="405"/>
      <c r="G742" s="405"/>
      <c r="H742" s="405"/>
    </row>
    <row r="743" spans="5:8">
      <c r="E743" s="405"/>
      <c r="F743" s="405"/>
      <c r="G743" s="405"/>
      <c r="H743" s="405"/>
    </row>
    <row r="744" spans="5:8">
      <c r="E744" s="405"/>
      <c r="F744" s="405"/>
      <c r="G744" s="405"/>
      <c r="H744" s="405"/>
    </row>
    <row r="745" spans="5:8">
      <c r="E745" s="405"/>
      <c r="F745" s="405"/>
      <c r="G745" s="405"/>
      <c r="H745" s="405"/>
    </row>
    <row r="746" spans="5:8">
      <c r="E746" s="405"/>
      <c r="F746" s="405"/>
      <c r="G746" s="405"/>
      <c r="H746" s="405"/>
    </row>
    <row r="747" spans="5:8">
      <c r="E747" s="405"/>
      <c r="F747" s="405"/>
      <c r="G747" s="405"/>
      <c r="H747" s="405"/>
    </row>
    <row r="748" spans="5:8">
      <c r="E748" s="405"/>
      <c r="F748" s="405"/>
      <c r="G748" s="405"/>
      <c r="H748" s="405"/>
    </row>
    <row r="749" spans="5:8">
      <c r="E749" s="405"/>
      <c r="F749" s="405"/>
      <c r="G749" s="405"/>
      <c r="H749" s="405"/>
    </row>
    <row r="750" spans="5:8">
      <c r="E750" s="405"/>
      <c r="F750" s="405"/>
      <c r="G750" s="405"/>
      <c r="H750" s="405"/>
    </row>
    <row r="751" spans="5:8">
      <c r="E751" s="405"/>
      <c r="F751" s="405"/>
      <c r="G751" s="405"/>
      <c r="H751" s="405"/>
    </row>
    <row r="752" spans="5:8">
      <c r="E752" s="405"/>
      <c r="F752" s="405"/>
      <c r="G752" s="405"/>
      <c r="H752" s="405"/>
    </row>
    <row r="753" spans="5:8">
      <c r="E753" s="405"/>
      <c r="F753" s="405"/>
      <c r="G753" s="405"/>
      <c r="H753" s="405"/>
    </row>
    <row r="754" spans="5:8">
      <c r="E754" s="405"/>
      <c r="F754" s="405"/>
      <c r="G754" s="405"/>
      <c r="H754" s="405"/>
    </row>
    <row r="755" spans="5:8">
      <c r="E755" s="405"/>
      <c r="F755" s="405"/>
      <c r="G755" s="405"/>
      <c r="H755" s="405"/>
    </row>
    <row r="756" spans="5:8">
      <c r="E756" s="405"/>
      <c r="F756" s="405"/>
      <c r="G756" s="405"/>
      <c r="H756" s="405"/>
    </row>
    <row r="757" spans="5:8">
      <c r="E757" s="405"/>
      <c r="F757" s="405"/>
      <c r="G757" s="405"/>
      <c r="H757" s="405"/>
    </row>
    <row r="758" spans="5:8">
      <c r="E758" s="405"/>
      <c r="F758" s="405"/>
      <c r="G758" s="405"/>
      <c r="H758" s="405"/>
    </row>
    <row r="759" spans="5:8">
      <c r="E759" s="405"/>
      <c r="F759" s="405"/>
      <c r="G759" s="405"/>
      <c r="H759" s="405"/>
    </row>
    <row r="760" spans="5:8">
      <c r="E760" s="405"/>
      <c r="F760" s="405"/>
      <c r="G760" s="405"/>
      <c r="H760" s="405"/>
    </row>
    <row r="761" spans="5:8">
      <c r="E761" s="405"/>
      <c r="F761" s="405"/>
      <c r="G761" s="405"/>
      <c r="H761" s="405"/>
    </row>
    <row r="762" spans="5:8">
      <c r="E762" s="405"/>
      <c r="F762" s="405"/>
      <c r="G762" s="405"/>
      <c r="H762" s="405"/>
    </row>
    <row r="763" spans="5:8">
      <c r="E763" s="405"/>
      <c r="F763" s="405"/>
      <c r="G763" s="405"/>
      <c r="H763" s="405"/>
    </row>
    <row r="764" spans="5:8">
      <c r="E764" s="405"/>
      <c r="F764" s="405"/>
      <c r="G764" s="405"/>
      <c r="H764" s="405"/>
    </row>
    <row r="765" spans="5:8">
      <c r="E765" s="405"/>
      <c r="F765" s="405"/>
      <c r="G765" s="405"/>
      <c r="H765" s="405"/>
    </row>
    <row r="766" spans="5:8">
      <c r="E766" s="405"/>
      <c r="F766" s="405"/>
      <c r="G766" s="405"/>
      <c r="H766" s="405"/>
    </row>
    <row r="767" spans="5:8">
      <c r="E767" s="405"/>
      <c r="F767" s="405"/>
      <c r="G767" s="405"/>
      <c r="H767" s="405"/>
    </row>
    <row r="768" spans="5:8">
      <c r="E768" s="405"/>
      <c r="F768" s="405"/>
      <c r="G768" s="405"/>
      <c r="H768" s="405"/>
    </row>
    <row r="769" spans="5:8">
      <c r="E769" s="405"/>
      <c r="F769" s="405"/>
      <c r="G769" s="405"/>
      <c r="H769" s="405"/>
    </row>
    <row r="770" spans="5:8">
      <c r="E770" s="405"/>
      <c r="F770" s="405"/>
      <c r="G770" s="405"/>
      <c r="H770" s="405"/>
    </row>
    <row r="771" spans="5:8">
      <c r="E771" s="405"/>
      <c r="F771" s="405"/>
      <c r="G771" s="405"/>
      <c r="H771" s="405"/>
    </row>
    <row r="772" spans="5:8">
      <c r="E772" s="405"/>
      <c r="F772" s="405"/>
      <c r="G772" s="405"/>
      <c r="H772" s="405"/>
    </row>
    <row r="773" spans="5:8">
      <c r="E773" s="405"/>
      <c r="F773" s="405"/>
      <c r="G773" s="405"/>
      <c r="H773" s="405"/>
    </row>
    <row r="774" spans="5:8">
      <c r="E774" s="405"/>
      <c r="F774" s="405"/>
      <c r="G774" s="405"/>
      <c r="H774" s="405"/>
    </row>
    <row r="775" spans="5:8">
      <c r="E775" s="405"/>
      <c r="F775" s="405"/>
      <c r="G775" s="405"/>
      <c r="H775" s="405"/>
    </row>
    <row r="776" spans="5:8">
      <c r="E776" s="405"/>
      <c r="F776" s="405"/>
      <c r="G776" s="405"/>
      <c r="H776" s="405"/>
    </row>
    <row r="777" spans="5:8">
      <c r="E777" s="405"/>
      <c r="F777" s="405"/>
      <c r="G777" s="405"/>
      <c r="H777" s="405"/>
    </row>
    <row r="778" spans="5:8">
      <c r="E778" s="405"/>
      <c r="F778" s="405"/>
      <c r="G778" s="405"/>
      <c r="H778" s="405"/>
    </row>
    <row r="779" spans="5:8">
      <c r="E779" s="405"/>
      <c r="F779" s="405"/>
      <c r="G779" s="405"/>
      <c r="H779" s="405"/>
    </row>
    <row r="780" spans="5:8">
      <c r="E780" s="405"/>
      <c r="F780" s="405"/>
      <c r="G780" s="405"/>
      <c r="H780" s="405"/>
    </row>
    <row r="781" spans="5:8">
      <c r="E781" s="405"/>
      <c r="F781" s="405"/>
      <c r="G781" s="405"/>
      <c r="H781" s="405"/>
    </row>
    <row r="782" spans="5:8">
      <c r="E782" s="405"/>
      <c r="F782" s="405"/>
      <c r="G782" s="405"/>
      <c r="H782" s="405"/>
    </row>
    <row r="783" spans="5:8">
      <c r="E783" s="405"/>
      <c r="F783" s="405"/>
      <c r="G783" s="405"/>
      <c r="H783" s="405"/>
    </row>
    <row r="784" spans="5:8">
      <c r="E784" s="405"/>
      <c r="F784" s="405"/>
      <c r="G784" s="405"/>
      <c r="H784" s="405"/>
    </row>
    <row r="785" spans="5:8">
      <c r="E785" s="405"/>
      <c r="F785" s="405"/>
      <c r="G785" s="405"/>
      <c r="H785" s="405"/>
    </row>
    <row r="786" spans="5:8">
      <c r="E786" s="405"/>
      <c r="F786" s="405"/>
      <c r="G786" s="405"/>
      <c r="H786" s="405"/>
    </row>
    <row r="787" spans="5:8">
      <c r="E787" s="405"/>
      <c r="F787" s="405"/>
      <c r="G787" s="405"/>
      <c r="H787" s="405"/>
    </row>
    <row r="788" spans="5:8">
      <c r="E788" s="405"/>
      <c r="F788" s="405"/>
      <c r="G788" s="405"/>
      <c r="H788" s="405"/>
    </row>
    <row r="789" spans="5:8">
      <c r="E789" s="405"/>
      <c r="F789" s="405"/>
      <c r="G789" s="405"/>
      <c r="H789" s="405"/>
    </row>
    <row r="790" spans="5:8">
      <c r="E790" s="405"/>
      <c r="F790" s="405"/>
      <c r="G790" s="405"/>
      <c r="H790" s="405"/>
    </row>
    <row r="791" spans="5:8">
      <c r="E791" s="405"/>
      <c r="F791" s="405"/>
      <c r="G791" s="405"/>
      <c r="H791" s="405"/>
    </row>
    <row r="792" spans="5:8">
      <c r="E792" s="405"/>
      <c r="F792" s="405"/>
      <c r="G792" s="405"/>
      <c r="H792" s="405"/>
    </row>
    <row r="793" spans="5:8">
      <c r="E793" s="405"/>
      <c r="F793" s="405"/>
      <c r="G793" s="405"/>
      <c r="H793" s="405"/>
    </row>
    <row r="794" spans="5:8">
      <c r="E794" s="405"/>
      <c r="F794" s="405"/>
      <c r="G794" s="405"/>
      <c r="H794" s="405"/>
    </row>
    <row r="795" spans="5:8">
      <c r="E795" s="405"/>
      <c r="F795" s="405"/>
      <c r="G795" s="405"/>
      <c r="H795" s="405"/>
    </row>
    <row r="796" spans="5:8">
      <c r="E796" s="405"/>
      <c r="F796" s="405"/>
      <c r="G796" s="405"/>
      <c r="H796" s="405"/>
    </row>
    <row r="797" spans="5:8">
      <c r="E797" s="405"/>
      <c r="F797" s="405"/>
      <c r="G797" s="405"/>
      <c r="H797" s="405"/>
    </row>
    <row r="798" spans="5:8">
      <c r="E798" s="405"/>
      <c r="F798" s="405"/>
      <c r="G798" s="405"/>
      <c r="H798" s="405"/>
    </row>
    <row r="799" spans="5:8">
      <c r="E799" s="405"/>
      <c r="F799" s="405"/>
      <c r="G799" s="405"/>
      <c r="H799" s="405"/>
    </row>
    <row r="800" spans="5:8">
      <c r="E800" s="405"/>
      <c r="F800" s="405"/>
      <c r="G800" s="405"/>
      <c r="H800" s="405"/>
    </row>
    <row r="801" spans="5:8">
      <c r="E801" s="405"/>
      <c r="F801" s="405"/>
      <c r="G801" s="405"/>
      <c r="H801" s="405"/>
    </row>
    <row r="802" spans="5:8">
      <c r="E802" s="405"/>
      <c r="F802" s="405"/>
      <c r="G802" s="405"/>
      <c r="H802" s="405"/>
    </row>
    <row r="803" spans="5:8">
      <c r="E803" s="405"/>
      <c r="F803" s="405"/>
      <c r="G803" s="405"/>
      <c r="H803" s="405"/>
    </row>
    <row r="804" spans="5:8">
      <c r="E804" s="405"/>
      <c r="F804" s="405"/>
      <c r="G804" s="405"/>
      <c r="H804" s="405"/>
    </row>
    <row r="805" spans="5:8">
      <c r="E805" s="405"/>
      <c r="F805" s="405"/>
      <c r="G805" s="405"/>
      <c r="H805" s="405"/>
    </row>
    <row r="806" spans="5:8">
      <c r="E806" s="405"/>
      <c r="F806" s="405"/>
      <c r="G806" s="405"/>
      <c r="H806" s="405"/>
    </row>
    <row r="807" spans="5:8">
      <c r="E807" s="405"/>
      <c r="F807" s="405"/>
      <c r="G807" s="405"/>
      <c r="H807" s="405"/>
    </row>
    <row r="808" spans="5:8">
      <c r="E808" s="405"/>
      <c r="F808" s="405"/>
      <c r="G808" s="405"/>
      <c r="H808" s="405"/>
    </row>
    <row r="809" spans="5:8">
      <c r="E809" s="405"/>
      <c r="F809" s="405"/>
      <c r="G809" s="405"/>
      <c r="H809" s="405"/>
    </row>
    <row r="810" spans="5:8">
      <c r="E810" s="405"/>
      <c r="F810" s="405"/>
      <c r="G810" s="405"/>
      <c r="H810" s="405"/>
    </row>
    <row r="811" spans="5:8">
      <c r="E811" s="405"/>
      <c r="F811" s="405"/>
      <c r="G811" s="405"/>
      <c r="H811" s="405"/>
    </row>
    <row r="812" spans="5:8">
      <c r="E812" s="405"/>
      <c r="F812" s="405"/>
      <c r="G812" s="405"/>
      <c r="H812" s="405"/>
    </row>
    <row r="813" spans="5:8">
      <c r="E813" s="405"/>
      <c r="F813" s="405"/>
      <c r="G813" s="405"/>
      <c r="H813" s="405"/>
    </row>
    <row r="814" spans="5:8">
      <c r="E814" s="405"/>
      <c r="F814" s="405"/>
      <c r="G814" s="405"/>
      <c r="H814" s="405"/>
    </row>
    <row r="815" spans="5:8">
      <c r="E815" s="405"/>
      <c r="F815" s="405"/>
      <c r="G815" s="405"/>
      <c r="H815" s="405"/>
    </row>
    <row r="816" spans="5:8">
      <c r="E816" s="405"/>
      <c r="F816" s="405"/>
      <c r="G816" s="405"/>
      <c r="H816" s="405"/>
    </row>
    <row r="817" spans="5:8">
      <c r="E817" s="405"/>
      <c r="F817" s="405"/>
      <c r="G817" s="405"/>
      <c r="H817" s="405"/>
    </row>
    <row r="818" spans="5:8">
      <c r="E818" s="405"/>
      <c r="F818" s="405"/>
      <c r="G818" s="405"/>
      <c r="H818" s="405"/>
    </row>
    <row r="819" spans="5:8">
      <c r="E819" s="405"/>
      <c r="F819" s="405"/>
      <c r="G819" s="405"/>
      <c r="H819" s="405"/>
    </row>
    <row r="820" spans="5:8">
      <c r="E820" s="405"/>
      <c r="F820" s="405"/>
      <c r="G820" s="405"/>
      <c r="H820" s="405"/>
    </row>
    <row r="821" spans="5:8">
      <c r="E821" s="405"/>
      <c r="F821" s="405"/>
      <c r="G821" s="405"/>
      <c r="H821" s="405"/>
    </row>
    <row r="822" spans="5:8">
      <c r="E822" s="405"/>
      <c r="F822" s="405"/>
      <c r="G822" s="405"/>
      <c r="H822" s="405"/>
    </row>
    <row r="823" spans="5:8">
      <c r="E823" s="405"/>
      <c r="F823" s="405"/>
      <c r="G823" s="405"/>
      <c r="H823" s="405"/>
    </row>
    <row r="824" spans="5:8">
      <c r="E824" s="405"/>
      <c r="F824" s="405"/>
      <c r="G824" s="405"/>
      <c r="H824" s="405"/>
    </row>
    <row r="825" spans="5:8">
      <c r="E825" s="405"/>
      <c r="F825" s="405"/>
      <c r="G825" s="405"/>
      <c r="H825" s="405"/>
    </row>
    <row r="826" spans="5:8">
      <c r="E826" s="405"/>
      <c r="F826" s="405"/>
      <c r="G826" s="405"/>
      <c r="H826" s="405"/>
    </row>
    <row r="827" spans="5:8">
      <c r="E827" s="405"/>
      <c r="F827" s="405"/>
      <c r="G827" s="405"/>
      <c r="H827" s="405"/>
    </row>
    <row r="828" spans="5:8">
      <c r="E828" s="405"/>
      <c r="F828" s="405"/>
      <c r="G828" s="405"/>
      <c r="H828" s="405"/>
    </row>
    <row r="829" spans="5:8">
      <c r="E829" s="405"/>
      <c r="F829" s="405"/>
      <c r="G829" s="405"/>
      <c r="H829" s="405"/>
    </row>
    <row r="830" spans="5:8">
      <c r="E830" s="405"/>
      <c r="F830" s="405"/>
      <c r="G830" s="405"/>
      <c r="H830" s="405"/>
    </row>
    <row r="831" spans="5:8">
      <c r="E831" s="405"/>
      <c r="F831" s="405"/>
      <c r="G831" s="405"/>
      <c r="H831" s="405"/>
    </row>
    <row r="832" spans="5:8">
      <c r="E832" s="405"/>
      <c r="F832" s="405"/>
      <c r="G832" s="405"/>
      <c r="H832" s="405"/>
    </row>
    <row r="833" spans="5:8">
      <c r="E833" s="405"/>
      <c r="F833" s="405"/>
      <c r="G833" s="405"/>
      <c r="H833" s="405"/>
    </row>
    <row r="834" spans="5:8">
      <c r="E834" s="405"/>
      <c r="F834" s="405"/>
      <c r="G834" s="405"/>
      <c r="H834" s="405"/>
    </row>
    <row r="835" spans="5:8">
      <c r="E835" s="405"/>
      <c r="F835" s="405"/>
      <c r="G835" s="405"/>
      <c r="H835" s="405"/>
    </row>
    <row r="836" spans="5:8">
      <c r="E836" s="405"/>
      <c r="F836" s="405"/>
      <c r="G836" s="405"/>
      <c r="H836" s="405"/>
    </row>
    <row r="837" spans="5:8">
      <c r="E837" s="405"/>
      <c r="F837" s="405"/>
      <c r="G837" s="405"/>
      <c r="H837" s="405"/>
    </row>
    <row r="838" spans="5:8">
      <c r="E838" s="405"/>
      <c r="F838" s="405"/>
      <c r="G838" s="405"/>
      <c r="H838" s="405"/>
    </row>
    <row r="839" spans="5:8">
      <c r="E839" s="405"/>
      <c r="F839" s="405"/>
      <c r="G839" s="405"/>
      <c r="H839" s="405"/>
    </row>
    <row r="840" spans="5:8">
      <c r="E840" s="405"/>
      <c r="F840" s="405"/>
      <c r="G840" s="405"/>
      <c r="H840" s="405"/>
    </row>
    <row r="841" spans="5:8">
      <c r="E841" s="405"/>
      <c r="F841" s="405"/>
      <c r="G841" s="405"/>
      <c r="H841" s="405"/>
    </row>
    <row r="842" spans="5:8">
      <c r="E842" s="405"/>
      <c r="F842" s="405"/>
      <c r="G842" s="405"/>
      <c r="H842" s="405"/>
    </row>
    <row r="843" spans="5:8">
      <c r="E843" s="405"/>
      <c r="F843" s="405"/>
      <c r="G843" s="405"/>
      <c r="H843" s="405"/>
    </row>
    <row r="844" spans="5:8">
      <c r="E844" s="405"/>
      <c r="F844" s="405"/>
      <c r="G844" s="405"/>
      <c r="H844" s="405"/>
    </row>
    <row r="845" spans="5:8">
      <c r="E845" s="405"/>
      <c r="F845" s="405"/>
      <c r="G845" s="405"/>
      <c r="H845" s="405"/>
    </row>
    <row r="846" spans="5:8">
      <c r="E846" s="405"/>
      <c r="F846" s="405"/>
      <c r="G846" s="405"/>
      <c r="H846" s="405"/>
    </row>
    <row r="847" spans="5:8">
      <c r="E847" s="405"/>
      <c r="F847" s="405"/>
      <c r="G847" s="405"/>
      <c r="H847" s="405"/>
    </row>
    <row r="848" spans="5:8">
      <c r="E848" s="405"/>
      <c r="F848" s="405"/>
      <c r="G848" s="405"/>
      <c r="H848" s="405"/>
    </row>
    <row r="849" spans="5:8">
      <c r="E849" s="405"/>
      <c r="F849" s="405"/>
      <c r="G849" s="405"/>
      <c r="H849" s="405"/>
    </row>
    <row r="850" spans="5:8">
      <c r="E850" s="405"/>
      <c r="F850" s="405"/>
      <c r="G850" s="405"/>
      <c r="H850" s="405"/>
    </row>
    <row r="851" spans="5:8">
      <c r="E851" s="405"/>
      <c r="F851" s="405"/>
      <c r="G851" s="405"/>
      <c r="H851" s="405"/>
    </row>
    <row r="852" spans="5:8">
      <c r="E852" s="405"/>
      <c r="F852" s="405"/>
      <c r="G852" s="405"/>
      <c r="H852" s="405"/>
    </row>
    <row r="853" spans="5:8">
      <c r="E853" s="405"/>
      <c r="F853" s="405"/>
      <c r="G853" s="405"/>
      <c r="H853" s="405"/>
    </row>
    <row r="854" spans="5:8">
      <c r="E854" s="405"/>
      <c r="F854" s="405"/>
      <c r="G854" s="405"/>
      <c r="H854" s="405"/>
    </row>
    <row r="855" spans="5:8">
      <c r="E855" s="405"/>
      <c r="F855" s="405"/>
      <c r="G855" s="405"/>
      <c r="H855" s="405"/>
    </row>
    <row r="856" spans="5:8">
      <c r="E856" s="405"/>
      <c r="F856" s="405"/>
      <c r="G856" s="405"/>
      <c r="H856" s="405"/>
    </row>
    <row r="857" spans="5:8">
      <c r="E857" s="405"/>
      <c r="F857" s="405"/>
      <c r="G857" s="405"/>
      <c r="H857" s="405"/>
    </row>
    <row r="858" spans="5:8">
      <c r="E858" s="405"/>
      <c r="F858" s="405"/>
      <c r="G858" s="405"/>
      <c r="H858" s="405"/>
    </row>
    <row r="859" spans="5:8">
      <c r="E859" s="405"/>
      <c r="F859" s="405"/>
      <c r="G859" s="405"/>
      <c r="H859" s="405"/>
    </row>
    <row r="860" spans="5:8">
      <c r="E860" s="405"/>
      <c r="F860" s="405"/>
      <c r="G860" s="405"/>
      <c r="H860" s="405"/>
    </row>
    <row r="861" spans="5:8">
      <c r="E861" s="405"/>
      <c r="F861" s="405"/>
      <c r="G861" s="405"/>
      <c r="H861" s="405"/>
    </row>
    <row r="862" spans="5:8">
      <c r="E862" s="405"/>
      <c r="F862" s="405"/>
      <c r="G862" s="405"/>
      <c r="H862" s="405"/>
    </row>
    <row r="863" spans="5:8">
      <c r="E863" s="405"/>
      <c r="F863" s="405"/>
      <c r="G863" s="405"/>
      <c r="H863" s="405"/>
    </row>
    <row r="864" spans="5:8">
      <c r="E864" s="405"/>
      <c r="F864" s="405"/>
      <c r="G864" s="405"/>
      <c r="H864" s="405"/>
    </row>
    <row r="865" spans="5:8">
      <c r="E865" s="405"/>
      <c r="F865" s="405"/>
      <c r="G865" s="405"/>
      <c r="H865" s="405"/>
    </row>
    <row r="866" spans="5:8">
      <c r="E866" s="405"/>
      <c r="F866" s="405"/>
      <c r="G866" s="405"/>
      <c r="H866" s="405"/>
    </row>
    <row r="867" spans="5:8">
      <c r="E867" s="405"/>
      <c r="F867" s="405"/>
      <c r="G867" s="405"/>
      <c r="H867" s="405"/>
    </row>
    <row r="868" spans="5:8">
      <c r="E868" s="405"/>
      <c r="F868" s="405"/>
      <c r="G868" s="405"/>
      <c r="H868" s="405"/>
    </row>
    <row r="869" spans="5:8">
      <c r="E869" s="405"/>
      <c r="F869" s="405"/>
      <c r="G869" s="405"/>
      <c r="H869" s="405"/>
    </row>
    <row r="870" spans="5:8">
      <c r="E870" s="405"/>
      <c r="F870" s="405"/>
      <c r="G870" s="405"/>
      <c r="H870" s="405"/>
    </row>
    <row r="871" spans="5:8">
      <c r="E871" s="405"/>
      <c r="F871" s="405"/>
      <c r="G871" s="405"/>
      <c r="H871" s="405"/>
    </row>
    <row r="872" spans="5:8">
      <c r="E872" s="405"/>
      <c r="F872" s="405"/>
      <c r="G872" s="405"/>
      <c r="H872" s="405"/>
    </row>
    <row r="873" spans="5:8">
      <c r="E873" s="405"/>
      <c r="F873" s="405"/>
      <c r="G873" s="405"/>
      <c r="H873" s="405"/>
    </row>
    <row r="874" spans="5:8">
      <c r="E874" s="405"/>
      <c r="F874" s="405"/>
      <c r="G874" s="405"/>
      <c r="H874" s="405"/>
    </row>
    <row r="875" spans="5:8">
      <c r="E875" s="405"/>
      <c r="F875" s="405"/>
      <c r="G875" s="405"/>
      <c r="H875" s="405"/>
    </row>
    <row r="876" spans="5:8">
      <c r="E876" s="405"/>
      <c r="F876" s="405"/>
      <c r="G876" s="405"/>
      <c r="H876" s="405"/>
    </row>
    <row r="877" spans="5:8">
      <c r="E877" s="405"/>
      <c r="F877" s="405"/>
      <c r="G877" s="405"/>
      <c r="H877" s="405"/>
    </row>
    <row r="878" spans="5:8">
      <c r="E878" s="405"/>
      <c r="F878" s="405"/>
      <c r="G878" s="405"/>
      <c r="H878" s="405"/>
    </row>
    <row r="879" spans="5:8">
      <c r="E879" s="405"/>
      <c r="F879" s="405"/>
      <c r="G879" s="405"/>
      <c r="H879" s="405"/>
    </row>
    <row r="880" spans="5:8">
      <c r="E880" s="405"/>
      <c r="F880" s="405"/>
      <c r="G880" s="405"/>
      <c r="H880" s="405"/>
    </row>
    <row r="881" spans="5:8">
      <c r="E881" s="405"/>
      <c r="F881" s="405"/>
      <c r="G881" s="405"/>
      <c r="H881" s="405"/>
    </row>
    <row r="882" spans="5:8">
      <c r="E882" s="405"/>
      <c r="F882" s="405"/>
      <c r="G882" s="405"/>
      <c r="H882" s="405"/>
    </row>
    <row r="883" spans="5:8">
      <c r="E883" s="405"/>
      <c r="F883" s="405"/>
      <c r="G883" s="405"/>
      <c r="H883" s="405"/>
    </row>
    <row r="884" spans="5:8">
      <c r="E884" s="405"/>
      <c r="F884" s="405"/>
      <c r="G884" s="405"/>
      <c r="H884" s="405"/>
    </row>
    <row r="885" spans="5:8">
      <c r="E885" s="405"/>
      <c r="F885" s="405"/>
      <c r="G885" s="405"/>
      <c r="H885" s="405"/>
    </row>
    <row r="886" spans="5:8">
      <c r="E886" s="405"/>
      <c r="F886" s="405"/>
      <c r="G886" s="405"/>
      <c r="H886" s="405"/>
    </row>
    <row r="887" spans="5:8">
      <c r="E887" s="405"/>
      <c r="F887" s="405"/>
      <c r="G887" s="405"/>
      <c r="H887" s="405"/>
    </row>
    <row r="888" spans="5:8">
      <c r="E888" s="405"/>
      <c r="F888" s="405"/>
      <c r="G888" s="405"/>
      <c r="H888" s="405"/>
    </row>
    <row r="889" spans="5:8">
      <c r="E889" s="405"/>
      <c r="F889" s="405"/>
      <c r="G889" s="405"/>
      <c r="H889" s="405"/>
    </row>
    <row r="890" spans="5:8">
      <c r="E890" s="405"/>
      <c r="F890" s="405"/>
      <c r="G890" s="405"/>
      <c r="H890" s="405"/>
    </row>
    <row r="891" spans="5:8">
      <c r="E891" s="405"/>
      <c r="F891" s="405"/>
      <c r="G891" s="405"/>
      <c r="H891" s="405"/>
    </row>
    <row r="892" spans="5:8">
      <c r="E892" s="405"/>
      <c r="F892" s="405"/>
      <c r="G892" s="405"/>
      <c r="H892" s="405"/>
    </row>
    <row r="893" spans="5:8">
      <c r="E893" s="405"/>
      <c r="F893" s="405"/>
      <c r="G893" s="405"/>
      <c r="H893" s="405"/>
    </row>
    <row r="894" spans="5:8">
      <c r="E894" s="405"/>
      <c r="F894" s="405"/>
      <c r="G894" s="405"/>
      <c r="H894" s="405"/>
    </row>
    <row r="895" spans="5:8">
      <c r="E895" s="405"/>
      <c r="F895" s="405"/>
      <c r="G895" s="405"/>
      <c r="H895" s="405"/>
    </row>
    <row r="896" spans="5:8">
      <c r="E896" s="405"/>
      <c r="F896" s="405"/>
      <c r="G896" s="405"/>
      <c r="H896" s="405"/>
    </row>
    <row r="897" spans="5:8">
      <c r="E897" s="405"/>
      <c r="F897" s="405"/>
      <c r="G897" s="405"/>
      <c r="H897" s="405"/>
    </row>
    <row r="898" spans="5:8">
      <c r="E898" s="405"/>
      <c r="F898" s="405"/>
      <c r="G898" s="405"/>
      <c r="H898" s="405"/>
    </row>
    <row r="899" spans="5:8">
      <c r="E899" s="405"/>
      <c r="F899" s="405"/>
      <c r="G899" s="405"/>
      <c r="H899" s="405"/>
    </row>
    <row r="900" spans="5:8">
      <c r="E900" s="405"/>
      <c r="F900" s="405"/>
      <c r="G900" s="405"/>
      <c r="H900" s="405"/>
    </row>
    <row r="901" spans="5:8">
      <c r="E901" s="405"/>
      <c r="F901" s="405"/>
      <c r="G901" s="405"/>
      <c r="H901" s="405"/>
    </row>
    <row r="902" spans="5:8">
      <c r="E902" s="405"/>
      <c r="F902" s="405"/>
      <c r="G902" s="405"/>
      <c r="H902" s="405"/>
    </row>
    <row r="903" spans="5:8">
      <c r="E903" s="405"/>
      <c r="F903" s="405"/>
      <c r="G903" s="405"/>
      <c r="H903" s="405"/>
    </row>
    <row r="904" spans="5:8">
      <c r="E904" s="405"/>
      <c r="F904" s="405"/>
      <c r="G904" s="405"/>
      <c r="H904" s="405"/>
    </row>
    <row r="905" spans="5:8">
      <c r="E905" s="405"/>
      <c r="F905" s="405"/>
      <c r="G905" s="405"/>
      <c r="H905" s="405"/>
    </row>
    <row r="906" spans="5:8">
      <c r="E906" s="405"/>
      <c r="F906" s="405"/>
      <c r="G906" s="405"/>
      <c r="H906" s="405"/>
    </row>
    <row r="907" spans="5:8">
      <c r="E907" s="405"/>
      <c r="F907" s="405"/>
      <c r="G907" s="405"/>
      <c r="H907" s="405"/>
    </row>
    <row r="908" spans="5:8">
      <c r="E908" s="405"/>
      <c r="F908" s="405"/>
      <c r="G908" s="405"/>
      <c r="H908" s="405"/>
    </row>
    <row r="909" spans="5:8">
      <c r="E909" s="405"/>
      <c r="F909" s="405"/>
      <c r="G909" s="405"/>
      <c r="H909" s="405"/>
    </row>
    <row r="910" spans="5:8">
      <c r="E910" s="405"/>
      <c r="F910" s="405"/>
      <c r="G910" s="405"/>
      <c r="H910" s="405"/>
    </row>
    <row r="911" spans="5:8">
      <c r="E911" s="405"/>
      <c r="F911" s="405"/>
      <c r="G911" s="405"/>
      <c r="H911" s="405"/>
    </row>
    <row r="912" spans="5:8">
      <c r="E912" s="405"/>
      <c r="F912" s="405"/>
      <c r="G912" s="405"/>
      <c r="H912" s="405"/>
    </row>
    <row r="913" spans="5:8">
      <c r="E913" s="405"/>
      <c r="F913" s="405"/>
      <c r="G913" s="405"/>
      <c r="H913" s="405"/>
    </row>
    <row r="914" spans="5:8">
      <c r="E914" s="405"/>
      <c r="F914" s="405"/>
      <c r="G914" s="405"/>
      <c r="H914" s="405"/>
    </row>
    <row r="915" spans="5:8">
      <c r="E915" s="405"/>
      <c r="F915" s="405"/>
      <c r="G915" s="405"/>
      <c r="H915" s="405"/>
    </row>
    <row r="916" spans="5:8">
      <c r="E916" s="405"/>
      <c r="F916" s="405"/>
      <c r="G916" s="405"/>
      <c r="H916" s="405"/>
    </row>
    <row r="917" spans="5:8">
      <c r="E917" s="405"/>
      <c r="F917" s="405"/>
      <c r="G917" s="405"/>
      <c r="H917" s="405"/>
    </row>
    <row r="918" spans="5:8">
      <c r="E918" s="405"/>
      <c r="F918" s="405"/>
      <c r="G918" s="405"/>
      <c r="H918" s="405"/>
    </row>
    <row r="919" spans="5:8">
      <c r="E919" s="405"/>
      <c r="F919" s="405"/>
      <c r="G919" s="405"/>
      <c r="H919" s="405"/>
    </row>
    <row r="920" spans="5:8">
      <c r="E920" s="405"/>
      <c r="F920" s="405"/>
      <c r="G920" s="405"/>
      <c r="H920" s="405"/>
    </row>
    <row r="921" spans="5:8">
      <c r="E921" s="405"/>
      <c r="F921" s="405"/>
      <c r="G921" s="405"/>
      <c r="H921" s="405"/>
    </row>
    <row r="922" spans="5:8">
      <c r="E922" s="405"/>
      <c r="F922" s="405"/>
      <c r="G922" s="405"/>
      <c r="H922" s="405"/>
    </row>
    <row r="923" spans="5:8">
      <c r="E923" s="405"/>
      <c r="F923" s="405"/>
      <c r="G923" s="405"/>
      <c r="H923" s="405"/>
    </row>
    <row r="924" spans="5:8">
      <c r="E924" s="405"/>
      <c r="F924" s="405"/>
      <c r="G924" s="405"/>
      <c r="H924" s="405"/>
    </row>
    <row r="925" spans="5:8">
      <c r="E925" s="405"/>
      <c r="F925" s="405"/>
      <c r="G925" s="405"/>
      <c r="H925" s="405"/>
    </row>
    <row r="926" spans="5:8">
      <c r="E926" s="405"/>
      <c r="F926" s="405"/>
      <c r="G926" s="405"/>
      <c r="H926" s="405"/>
    </row>
    <row r="927" spans="5:8">
      <c r="E927" s="405"/>
      <c r="F927" s="405"/>
      <c r="G927" s="405"/>
      <c r="H927" s="405"/>
    </row>
    <row r="928" spans="5:8">
      <c r="E928" s="405"/>
      <c r="F928" s="405"/>
      <c r="G928" s="405"/>
      <c r="H928" s="405"/>
    </row>
    <row r="929" spans="5:8">
      <c r="E929" s="405"/>
      <c r="F929" s="405"/>
      <c r="G929" s="405"/>
      <c r="H929" s="405"/>
    </row>
    <row r="930" spans="5:8">
      <c r="E930" s="405"/>
      <c r="F930" s="405"/>
      <c r="G930" s="405"/>
      <c r="H930" s="405"/>
    </row>
    <row r="931" spans="5:8">
      <c r="E931" s="405"/>
      <c r="F931" s="405"/>
      <c r="G931" s="405"/>
      <c r="H931" s="405"/>
    </row>
    <row r="932" spans="5:8">
      <c r="E932" s="405"/>
      <c r="F932" s="405"/>
      <c r="G932" s="405"/>
      <c r="H932" s="405"/>
    </row>
    <row r="933" spans="5:8">
      <c r="E933" s="405"/>
      <c r="F933" s="405"/>
      <c r="G933" s="405"/>
      <c r="H933" s="405"/>
    </row>
    <row r="934" spans="5:8">
      <c r="E934" s="405"/>
      <c r="F934" s="405"/>
      <c r="G934" s="405"/>
      <c r="H934" s="405"/>
    </row>
    <row r="935" spans="5:8">
      <c r="E935" s="405"/>
      <c r="F935" s="405"/>
      <c r="G935" s="405"/>
      <c r="H935" s="405"/>
    </row>
    <row r="936" spans="5:8">
      <c r="E936" s="405"/>
      <c r="F936" s="405"/>
      <c r="G936" s="405"/>
      <c r="H936" s="405"/>
    </row>
    <row r="937" spans="5:8">
      <c r="E937" s="405"/>
      <c r="F937" s="405"/>
      <c r="G937" s="405"/>
      <c r="H937" s="405"/>
    </row>
    <row r="938" spans="5:8">
      <c r="E938" s="405"/>
      <c r="F938" s="405"/>
      <c r="G938" s="405"/>
      <c r="H938" s="405"/>
    </row>
    <row r="939" spans="5:8">
      <c r="E939" s="405"/>
      <c r="F939" s="405"/>
      <c r="G939" s="405"/>
      <c r="H939" s="405"/>
    </row>
    <row r="940" spans="5:8">
      <c r="E940" s="405"/>
      <c r="F940" s="405"/>
      <c r="G940" s="405"/>
      <c r="H940" s="405"/>
    </row>
    <row r="941" spans="5:8">
      <c r="E941" s="405"/>
      <c r="F941" s="405"/>
      <c r="G941" s="405"/>
      <c r="H941" s="405"/>
    </row>
    <row r="942" spans="5:8">
      <c r="E942" s="405"/>
      <c r="F942" s="405"/>
      <c r="G942" s="405"/>
      <c r="H942" s="405"/>
    </row>
    <row r="943" spans="5:8">
      <c r="E943" s="405"/>
      <c r="F943" s="405"/>
      <c r="G943" s="405"/>
      <c r="H943" s="405"/>
    </row>
    <row r="944" spans="5:8">
      <c r="E944" s="405"/>
      <c r="F944" s="405"/>
      <c r="G944" s="405"/>
      <c r="H944" s="405"/>
    </row>
    <row r="945" spans="5:8">
      <c r="E945" s="405"/>
      <c r="F945" s="405"/>
      <c r="G945" s="405"/>
      <c r="H945" s="405"/>
    </row>
    <row r="946" spans="5:8">
      <c r="E946" s="405"/>
      <c r="F946" s="405"/>
      <c r="G946" s="405"/>
      <c r="H946" s="405"/>
    </row>
    <row r="947" spans="5:8">
      <c r="E947" s="405"/>
      <c r="F947" s="405"/>
      <c r="G947" s="405"/>
      <c r="H947" s="405"/>
    </row>
    <row r="948" spans="5:8">
      <c r="E948" s="405"/>
      <c r="F948" s="405"/>
      <c r="G948" s="405"/>
      <c r="H948" s="405"/>
    </row>
    <row r="949" spans="5:8">
      <c r="E949" s="405"/>
      <c r="F949" s="405"/>
      <c r="G949" s="405"/>
      <c r="H949" s="405"/>
    </row>
    <row r="950" spans="5:8">
      <c r="E950" s="405"/>
      <c r="F950" s="405"/>
      <c r="G950" s="405"/>
      <c r="H950" s="405"/>
    </row>
    <row r="951" spans="5:8">
      <c r="E951" s="405"/>
      <c r="F951" s="405"/>
      <c r="G951" s="405"/>
      <c r="H951" s="405"/>
    </row>
    <row r="952" spans="5:8">
      <c r="E952" s="405"/>
      <c r="F952" s="405"/>
      <c r="G952" s="405"/>
      <c r="H952" s="405"/>
    </row>
    <row r="953" spans="5:8">
      <c r="E953" s="405"/>
      <c r="F953" s="405"/>
      <c r="G953" s="405"/>
      <c r="H953" s="405"/>
    </row>
    <row r="954" spans="5:8">
      <c r="E954" s="405"/>
      <c r="F954" s="405"/>
      <c r="G954" s="405"/>
      <c r="H954" s="405"/>
    </row>
    <row r="955" spans="5:8">
      <c r="E955" s="405"/>
      <c r="F955" s="405"/>
      <c r="G955" s="405"/>
      <c r="H955" s="405"/>
    </row>
    <row r="956" spans="5:8">
      <c r="E956" s="405"/>
      <c r="F956" s="405"/>
      <c r="G956" s="405"/>
      <c r="H956" s="405"/>
    </row>
    <row r="957" spans="5:8">
      <c r="E957" s="405"/>
      <c r="F957" s="405"/>
      <c r="G957" s="405"/>
      <c r="H957" s="405"/>
    </row>
    <row r="958" spans="5:8">
      <c r="E958" s="405"/>
      <c r="F958" s="405"/>
      <c r="G958" s="405"/>
      <c r="H958" s="405"/>
    </row>
    <row r="959" spans="5:8">
      <c r="E959" s="405"/>
      <c r="F959" s="405"/>
      <c r="G959" s="405"/>
      <c r="H959" s="405"/>
    </row>
    <row r="960" spans="5:8">
      <c r="E960" s="405"/>
      <c r="F960" s="405"/>
      <c r="G960" s="405"/>
      <c r="H960" s="405"/>
    </row>
    <row r="961" spans="5:8">
      <c r="E961" s="405"/>
      <c r="F961" s="405"/>
      <c r="G961" s="405"/>
      <c r="H961" s="405"/>
    </row>
    <row r="962" spans="5:8">
      <c r="E962" s="405"/>
      <c r="F962" s="405"/>
      <c r="G962" s="405"/>
      <c r="H962" s="405"/>
    </row>
    <row r="963" spans="5:8">
      <c r="E963" s="405"/>
      <c r="F963" s="405"/>
      <c r="G963" s="405"/>
      <c r="H963" s="405"/>
    </row>
    <row r="964" spans="5:8">
      <c r="E964" s="405"/>
      <c r="F964" s="405"/>
      <c r="G964" s="405"/>
      <c r="H964" s="405"/>
    </row>
    <row r="965" spans="5:8">
      <c r="E965" s="405"/>
      <c r="F965" s="405"/>
      <c r="G965" s="405"/>
      <c r="H965" s="405"/>
    </row>
    <row r="966" spans="5:8">
      <c r="E966" s="405"/>
      <c r="F966" s="405"/>
      <c r="G966" s="405"/>
      <c r="H966" s="405"/>
    </row>
    <row r="967" spans="5:8">
      <c r="E967" s="405"/>
      <c r="F967" s="405"/>
      <c r="G967" s="405"/>
      <c r="H967" s="405"/>
    </row>
    <row r="968" spans="5:8">
      <c r="E968" s="405"/>
      <c r="F968" s="405"/>
      <c r="G968" s="405"/>
      <c r="H968" s="405"/>
    </row>
    <row r="969" spans="5:8">
      <c r="E969" s="405"/>
      <c r="F969" s="405"/>
      <c r="G969" s="405"/>
      <c r="H969" s="405"/>
    </row>
    <row r="970" spans="5:8">
      <c r="E970" s="405"/>
      <c r="F970" s="405"/>
      <c r="G970" s="405"/>
      <c r="H970" s="405"/>
    </row>
    <row r="971" spans="5:8">
      <c r="E971" s="405"/>
      <c r="F971" s="405"/>
      <c r="G971" s="405"/>
      <c r="H971" s="405"/>
    </row>
    <row r="972" spans="5:8">
      <c r="E972" s="405"/>
      <c r="F972" s="405"/>
      <c r="G972" s="405"/>
      <c r="H972" s="405"/>
    </row>
    <row r="973" spans="5:8">
      <c r="E973" s="405"/>
      <c r="F973" s="405"/>
      <c r="G973" s="405"/>
      <c r="H973" s="405"/>
    </row>
    <row r="974" spans="5:8">
      <c r="E974" s="405"/>
      <c r="F974" s="405"/>
      <c r="G974" s="405"/>
      <c r="H974" s="405"/>
    </row>
    <row r="975" spans="5:8">
      <c r="E975" s="405"/>
      <c r="F975" s="405"/>
      <c r="G975" s="405"/>
      <c r="H975" s="405"/>
    </row>
    <row r="976" spans="5:8">
      <c r="E976" s="405"/>
      <c r="F976" s="405"/>
      <c r="G976" s="405"/>
      <c r="H976" s="405"/>
    </row>
    <row r="977" spans="5:8">
      <c r="E977" s="405"/>
      <c r="F977" s="405"/>
      <c r="G977" s="405"/>
      <c r="H977" s="405"/>
    </row>
    <row r="978" spans="5:8">
      <c r="E978" s="405"/>
      <c r="F978" s="405"/>
      <c r="G978" s="405"/>
      <c r="H978" s="405"/>
    </row>
    <row r="979" spans="5:8">
      <c r="E979" s="405"/>
      <c r="F979" s="405"/>
      <c r="G979" s="405"/>
      <c r="H979" s="405"/>
    </row>
    <row r="980" spans="5:8">
      <c r="E980" s="405"/>
      <c r="F980" s="405"/>
      <c r="G980" s="405"/>
      <c r="H980" s="405"/>
    </row>
    <row r="981" spans="5:8">
      <c r="E981" s="405"/>
      <c r="F981" s="405"/>
      <c r="G981" s="405"/>
      <c r="H981" s="405"/>
    </row>
    <row r="982" spans="5:8">
      <c r="E982" s="405"/>
      <c r="F982" s="405"/>
      <c r="G982" s="405"/>
      <c r="H982" s="405"/>
    </row>
    <row r="983" spans="5:8">
      <c r="E983" s="405"/>
      <c r="F983" s="405"/>
      <c r="G983" s="405"/>
      <c r="H983" s="405"/>
    </row>
    <row r="984" spans="5:8">
      <c r="E984" s="405"/>
      <c r="F984" s="405"/>
      <c r="G984" s="405"/>
      <c r="H984" s="405"/>
    </row>
    <row r="985" spans="5:8">
      <c r="E985" s="405"/>
      <c r="F985" s="405"/>
      <c r="G985" s="405"/>
      <c r="H985" s="405"/>
    </row>
    <row r="986" spans="5:8" ht="12.75" customHeight="1">
      <c r="E986" s="405"/>
      <c r="F986" s="405"/>
      <c r="G986" s="405"/>
      <c r="H986" s="405"/>
    </row>
    <row r="987" spans="5:8">
      <c r="E987" s="405"/>
      <c r="F987" s="405"/>
      <c r="G987" s="405"/>
      <c r="H987" s="405"/>
    </row>
    <row r="988" spans="5:8">
      <c r="E988" s="405"/>
      <c r="F988" s="405"/>
      <c r="G988" s="405"/>
      <c r="H988" s="405"/>
    </row>
    <row r="989" spans="5:8">
      <c r="E989" s="405"/>
      <c r="F989" s="405"/>
      <c r="G989" s="405"/>
      <c r="H989" s="405"/>
    </row>
    <row r="990" spans="5:8">
      <c r="E990" s="405"/>
      <c r="F990" s="405"/>
      <c r="G990" s="405"/>
      <c r="H990" s="405"/>
    </row>
    <row r="991" spans="5:8">
      <c r="E991" s="405"/>
      <c r="F991" s="405"/>
      <c r="G991" s="405"/>
      <c r="H991" s="405"/>
    </row>
    <row r="992" spans="5:8">
      <c r="E992" s="405"/>
      <c r="F992" s="405"/>
      <c r="G992" s="405"/>
      <c r="H992" s="405"/>
    </row>
    <row r="993" spans="5:8">
      <c r="E993" s="405"/>
      <c r="F993" s="405"/>
      <c r="G993" s="405"/>
      <c r="H993" s="405"/>
    </row>
    <row r="994" spans="5:8">
      <c r="E994" s="405"/>
      <c r="F994" s="405"/>
      <c r="G994" s="405"/>
      <c r="H994" s="405"/>
    </row>
    <row r="995" spans="5:8">
      <c r="E995" s="405"/>
      <c r="F995" s="405"/>
      <c r="G995" s="405"/>
      <c r="H995" s="405"/>
    </row>
    <row r="996" spans="5:8">
      <c r="E996" s="405"/>
      <c r="F996" s="405"/>
      <c r="G996" s="405"/>
      <c r="H996" s="405"/>
    </row>
    <row r="997" spans="5:8">
      <c r="E997" s="405"/>
      <c r="F997" s="405"/>
      <c r="G997" s="405"/>
      <c r="H997" s="405"/>
    </row>
    <row r="998" spans="5:8">
      <c r="E998" s="405"/>
      <c r="F998" s="405"/>
      <c r="G998" s="405"/>
      <c r="H998" s="405"/>
    </row>
    <row r="999" spans="5:8">
      <c r="E999" s="405"/>
      <c r="F999" s="405"/>
      <c r="G999" s="405"/>
      <c r="H999" s="405"/>
    </row>
    <row r="1000" spans="5:8">
      <c r="E1000" s="405"/>
      <c r="F1000" s="405"/>
      <c r="G1000" s="405"/>
      <c r="H1000" s="405"/>
    </row>
    <row r="1001" spans="5:8">
      <c r="E1001" s="405"/>
      <c r="F1001" s="405"/>
      <c r="G1001" s="405"/>
      <c r="H1001" s="405"/>
    </row>
    <row r="1002" spans="5:8">
      <c r="E1002" s="405"/>
      <c r="F1002" s="405"/>
      <c r="G1002" s="405"/>
      <c r="H1002" s="405"/>
    </row>
    <row r="1003" spans="5:8">
      <c r="E1003" s="405"/>
      <c r="F1003" s="405"/>
      <c r="G1003" s="405"/>
      <c r="H1003" s="405"/>
    </row>
    <row r="1004" spans="5:8">
      <c r="E1004" s="405"/>
      <c r="F1004" s="405"/>
      <c r="G1004" s="405"/>
      <c r="H1004" s="405"/>
    </row>
    <row r="1005" spans="5:8">
      <c r="E1005" s="405"/>
      <c r="F1005" s="405"/>
      <c r="G1005" s="405"/>
      <c r="H1005" s="405"/>
    </row>
    <row r="1006" spans="5:8">
      <c r="E1006" s="405"/>
      <c r="F1006" s="405"/>
      <c r="G1006" s="405"/>
      <c r="H1006" s="405"/>
    </row>
    <row r="1007" spans="5:8">
      <c r="E1007" s="405"/>
      <c r="F1007" s="405"/>
      <c r="G1007" s="405"/>
      <c r="H1007" s="405"/>
    </row>
    <row r="1008" spans="5:8">
      <c r="E1008" s="405"/>
      <c r="F1008" s="405"/>
      <c r="G1008" s="405"/>
      <c r="H1008" s="405"/>
    </row>
    <row r="1009" spans="5:8">
      <c r="E1009" s="405"/>
      <c r="F1009" s="405"/>
      <c r="G1009" s="405"/>
      <c r="H1009" s="405"/>
    </row>
    <row r="1010" spans="5:8">
      <c r="E1010" s="405"/>
      <c r="F1010" s="405"/>
      <c r="G1010" s="405"/>
      <c r="H1010" s="405"/>
    </row>
    <row r="1011" spans="5:8">
      <c r="E1011" s="405"/>
      <c r="F1011" s="405"/>
      <c r="G1011" s="405"/>
      <c r="H1011" s="405"/>
    </row>
    <row r="1012" spans="5:8">
      <c r="E1012" s="405"/>
      <c r="F1012" s="405"/>
      <c r="G1012" s="405"/>
      <c r="H1012" s="405"/>
    </row>
    <row r="1013" spans="5:8">
      <c r="E1013" s="405"/>
      <c r="F1013" s="405"/>
      <c r="G1013" s="405"/>
      <c r="H1013" s="405"/>
    </row>
    <row r="1014" spans="5:8">
      <c r="E1014" s="405"/>
      <c r="F1014" s="405"/>
      <c r="G1014" s="405"/>
      <c r="H1014" s="405"/>
    </row>
    <row r="1015" spans="5:8">
      <c r="E1015" s="405"/>
      <c r="F1015" s="405"/>
      <c r="G1015" s="405"/>
      <c r="H1015" s="405"/>
    </row>
    <row r="1016" spans="5:8">
      <c r="E1016" s="405"/>
      <c r="F1016" s="405"/>
      <c r="G1016" s="405"/>
      <c r="H1016" s="405"/>
    </row>
    <row r="1017" spans="5:8">
      <c r="E1017" s="405"/>
      <c r="F1017" s="405"/>
      <c r="G1017" s="405"/>
      <c r="H1017" s="405"/>
    </row>
    <row r="1018" spans="5:8">
      <c r="E1018" s="405"/>
      <c r="F1018" s="405"/>
      <c r="G1018" s="405"/>
      <c r="H1018" s="405"/>
    </row>
    <row r="1019" spans="5:8">
      <c r="E1019" s="405"/>
      <c r="F1019" s="405"/>
      <c r="G1019" s="405"/>
      <c r="H1019" s="405"/>
    </row>
    <row r="1020" spans="5:8">
      <c r="E1020" s="405"/>
      <c r="F1020" s="405"/>
      <c r="G1020" s="405"/>
      <c r="H1020" s="405"/>
    </row>
    <row r="1021" spans="5:8">
      <c r="E1021" s="405"/>
      <c r="F1021" s="405"/>
      <c r="G1021" s="405"/>
      <c r="H1021" s="405"/>
    </row>
    <row r="1022" spans="5:8">
      <c r="E1022" s="405"/>
      <c r="F1022" s="405"/>
      <c r="G1022" s="405"/>
      <c r="H1022" s="405"/>
    </row>
    <row r="1023" spans="5:8">
      <c r="E1023" s="405"/>
      <c r="F1023" s="405"/>
      <c r="G1023" s="405"/>
      <c r="H1023" s="405"/>
    </row>
    <row r="1024" spans="5:8">
      <c r="E1024" s="405"/>
      <c r="F1024" s="405"/>
      <c r="G1024" s="405"/>
      <c r="H1024" s="405"/>
    </row>
    <row r="1025" spans="5:8">
      <c r="E1025" s="405"/>
      <c r="F1025" s="405"/>
      <c r="G1025" s="405"/>
      <c r="H1025" s="405"/>
    </row>
    <row r="1026" spans="5:8">
      <c r="E1026" s="405"/>
      <c r="F1026" s="405"/>
      <c r="G1026" s="405"/>
      <c r="H1026" s="405"/>
    </row>
    <row r="1027" spans="5:8">
      <c r="E1027" s="405"/>
      <c r="F1027" s="405"/>
      <c r="G1027" s="405"/>
      <c r="H1027" s="405"/>
    </row>
    <row r="1028" spans="5:8">
      <c r="E1028" s="405"/>
      <c r="F1028" s="405"/>
      <c r="G1028" s="405"/>
      <c r="H1028" s="405"/>
    </row>
    <row r="1029" spans="5:8">
      <c r="E1029" s="405"/>
      <c r="F1029" s="405"/>
      <c r="G1029" s="405"/>
      <c r="H1029" s="405"/>
    </row>
    <row r="1030" spans="5:8">
      <c r="E1030" s="405"/>
      <c r="F1030" s="405"/>
      <c r="G1030" s="405"/>
      <c r="H1030" s="405"/>
    </row>
    <row r="1031" spans="5:8">
      <c r="E1031" s="405"/>
      <c r="F1031" s="405"/>
      <c r="G1031" s="405"/>
      <c r="H1031" s="405"/>
    </row>
    <row r="1032" spans="5:8">
      <c r="E1032" s="405"/>
      <c r="F1032" s="405"/>
      <c r="G1032" s="405"/>
      <c r="H1032" s="405"/>
    </row>
    <row r="1033" spans="5:8">
      <c r="E1033" s="405"/>
      <c r="F1033" s="405"/>
      <c r="G1033" s="405"/>
      <c r="H1033" s="405"/>
    </row>
    <row r="1034" spans="5:8">
      <c r="E1034" s="405"/>
      <c r="F1034" s="405"/>
      <c r="G1034" s="405"/>
      <c r="H1034" s="405"/>
    </row>
    <row r="1035" spans="5:8">
      <c r="E1035" s="405"/>
      <c r="F1035" s="405"/>
      <c r="G1035" s="405"/>
      <c r="H1035" s="405"/>
    </row>
    <row r="1036" spans="5:8">
      <c r="E1036" s="405"/>
      <c r="F1036" s="405"/>
      <c r="G1036" s="405"/>
      <c r="H1036" s="405"/>
    </row>
    <row r="1037" spans="5:8">
      <c r="E1037" s="405"/>
      <c r="F1037" s="405"/>
      <c r="G1037" s="405"/>
      <c r="H1037" s="405"/>
    </row>
    <row r="1038" spans="5:8">
      <c r="E1038" s="405"/>
      <c r="F1038" s="405"/>
      <c r="G1038" s="405"/>
      <c r="H1038" s="405"/>
    </row>
    <row r="1039" spans="5:8">
      <c r="E1039" s="405"/>
      <c r="F1039" s="405"/>
      <c r="G1039" s="405"/>
      <c r="H1039" s="405"/>
    </row>
    <row r="1040" spans="5:8">
      <c r="E1040" s="405"/>
      <c r="F1040" s="405"/>
      <c r="G1040" s="405"/>
      <c r="H1040" s="405"/>
    </row>
    <row r="1041" spans="5:8">
      <c r="E1041" s="405"/>
      <c r="F1041" s="405"/>
      <c r="G1041" s="405"/>
      <c r="H1041" s="405"/>
    </row>
    <row r="1042" spans="5:8">
      <c r="E1042" s="405"/>
      <c r="F1042" s="405"/>
      <c r="G1042" s="405"/>
      <c r="H1042" s="405"/>
    </row>
    <row r="1043" spans="5:8">
      <c r="E1043" s="405"/>
      <c r="F1043" s="405"/>
      <c r="G1043" s="405"/>
      <c r="H1043" s="405"/>
    </row>
    <row r="1044" spans="5:8">
      <c r="E1044" s="405"/>
      <c r="F1044" s="405"/>
      <c r="G1044" s="405"/>
      <c r="H1044" s="405"/>
    </row>
    <row r="1045" spans="5:8">
      <c r="E1045" s="405"/>
      <c r="F1045" s="405"/>
      <c r="G1045" s="405"/>
      <c r="H1045" s="405"/>
    </row>
    <row r="1046" spans="5:8">
      <c r="E1046" s="405"/>
      <c r="F1046" s="405"/>
      <c r="G1046" s="405"/>
      <c r="H1046" s="405"/>
    </row>
    <row r="1047" spans="5:8">
      <c r="E1047" s="405"/>
      <c r="F1047" s="405"/>
      <c r="G1047" s="405"/>
      <c r="H1047" s="405"/>
    </row>
    <row r="1048" spans="5:8">
      <c r="E1048" s="405"/>
      <c r="F1048" s="405"/>
      <c r="G1048" s="405"/>
      <c r="H1048" s="405"/>
    </row>
    <row r="1049" spans="5:8">
      <c r="E1049" s="405"/>
      <c r="F1049" s="405"/>
      <c r="G1049" s="405"/>
      <c r="H1049" s="405"/>
    </row>
    <row r="1050" spans="5:8">
      <c r="E1050" s="405"/>
      <c r="F1050" s="405"/>
      <c r="G1050" s="405"/>
      <c r="H1050" s="405"/>
    </row>
    <row r="1051" spans="5:8">
      <c r="E1051" s="405"/>
      <c r="F1051" s="405"/>
      <c r="G1051" s="405"/>
      <c r="H1051" s="405"/>
    </row>
    <row r="1052" spans="5:8">
      <c r="E1052" s="405"/>
      <c r="F1052" s="405"/>
      <c r="G1052" s="405"/>
      <c r="H1052" s="405"/>
    </row>
    <row r="1053" spans="5:8">
      <c r="E1053" s="405"/>
      <c r="F1053" s="405"/>
      <c r="G1053" s="405"/>
      <c r="H1053" s="405"/>
    </row>
    <row r="1054" spans="5:8">
      <c r="E1054" s="405"/>
      <c r="F1054" s="405"/>
      <c r="G1054" s="405"/>
      <c r="H1054" s="405"/>
    </row>
    <row r="1055" spans="5:8">
      <c r="E1055" s="405"/>
      <c r="F1055" s="405"/>
      <c r="G1055" s="405"/>
      <c r="H1055" s="405"/>
    </row>
    <row r="1056" spans="5:8">
      <c r="E1056" s="405"/>
      <c r="F1056" s="405"/>
      <c r="G1056" s="405"/>
      <c r="H1056" s="405"/>
    </row>
    <row r="1057" spans="5:8">
      <c r="E1057" s="405"/>
      <c r="F1057" s="405"/>
      <c r="G1057" s="405"/>
      <c r="H1057" s="405"/>
    </row>
    <row r="1058" spans="5:8">
      <c r="E1058" s="405"/>
      <c r="F1058" s="405"/>
      <c r="G1058" s="405"/>
      <c r="H1058" s="405"/>
    </row>
    <row r="1059" spans="5:8">
      <c r="E1059" s="405"/>
      <c r="F1059" s="405"/>
      <c r="G1059" s="405"/>
      <c r="H1059" s="405"/>
    </row>
    <row r="1060" spans="5:8">
      <c r="E1060" s="405"/>
      <c r="F1060" s="405"/>
      <c r="G1060" s="405"/>
      <c r="H1060" s="405"/>
    </row>
    <row r="1061" spans="5:8">
      <c r="E1061" s="405"/>
      <c r="F1061" s="405"/>
      <c r="G1061" s="405"/>
      <c r="H1061" s="405"/>
    </row>
    <row r="1062" spans="5:8">
      <c r="E1062" s="405"/>
      <c r="F1062" s="405"/>
      <c r="G1062" s="405"/>
      <c r="H1062" s="405"/>
    </row>
    <row r="1063" spans="5:8">
      <c r="E1063" s="405"/>
      <c r="F1063" s="405"/>
      <c r="G1063" s="405"/>
      <c r="H1063" s="405"/>
    </row>
    <row r="1064" spans="5:8">
      <c r="E1064" s="405"/>
      <c r="F1064" s="405"/>
      <c r="G1064" s="405"/>
      <c r="H1064" s="405"/>
    </row>
    <row r="1065" spans="5:8">
      <c r="E1065" s="405"/>
      <c r="F1065" s="405"/>
      <c r="G1065" s="405"/>
      <c r="H1065" s="405"/>
    </row>
    <row r="1066" spans="5:8">
      <c r="E1066" s="405"/>
      <c r="F1066" s="405"/>
      <c r="G1066" s="405"/>
      <c r="H1066" s="405"/>
    </row>
    <row r="1067" spans="5:8">
      <c r="E1067" s="405"/>
      <c r="F1067" s="405"/>
      <c r="G1067" s="405"/>
      <c r="H1067" s="405"/>
    </row>
    <row r="1068" spans="5:8">
      <c r="E1068" s="405"/>
      <c r="F1068" s="405"/>
      <c r="G1068" s="405"/>
      <c r="H1068" s="405"/>
    </row>
    <row r="1069" spans="5:8">
      <c r="E1069" s="405"/>
      <c r="F1069" s="405"/>
      <c r="G1069" s="405"/>
      <c r="H1069" s="405"/>
    </row>
    <row r="1070" spans="5:8">
      <c r="E1070" s="405"/>
      <c r="F1070" s="405"/>
      <c r="G1070" s="405"/>
      <c r="H1070" s="405"/>
    </row>
    <row r="1071" spans="5:8">
      <c r="E1071" s="405"/>
      <c r="F1071" s="405"/>
      <c r="G1071" s="405"/>
      <c r="H1071" s="405"/>
    </row>
    <row r="1072" spans="5:8">
      <c r="E1072" s="405"/>
      <c r="F1072" s="405"/>
      <c r="G1072" s="405"/>
      <c r="H1072" s="405"/>
    </row>
    <row r="1073" spans="5:8">
      <c r="E1073" s="405"/>
      <c r="F1073" s="405"/>
      <c r="G1073" s="405"/>
      <c r="H1073" s="405"/>
    </row>
    <row r="1074" spans="5:8">
      <c r="E1074" s="405"/>
      <c r="F1074" s="405"/>
      <c r="G1074" s="405"/>
      <c r="H1074" s="405"/>
    </row>
    <row r="1075" spans="5:8">
      <c r="E1075" s="405"/>
      <c r="F1075" s="405"/>
      <c r="G1075" s="405"/>
      <c r="H1075" s="405"/>
    </row>
    <row r="1076" spans="5:8">
      <c r="E1076" s="405"/>
      <c r="F1076" s="405"/>
      <c r="G1076" s="405"/>
      <c r="H1076" s="405"/>
    </row>
    <row r="1077" spans="5:8">
      <c r="E1077" s="405"/>
      <c r="F1077" s="405"/>
      <c r="G1077" s="405"/>
      <c r="H1077" s="405"/>
    </row>
    <row r="1078" spans="5:8">
      <c r="E1078" s="405"/>
      <c r="F1078" s="405"/>
      <c r="G1078" s="405"/>
      <c r="H1078" s="405"/>
    </row>
    <row r="1079" spans="5:8">
      <c r="E1079" s="405"/>
      <c r="F1079" s="405"/>
      <c r="G1079" s="405"/>
      <c r="H1079" s="405"/>
    </row>
    <row r="1080" spans="5:8">
      <c r="E1080" s="405"/>
      <c r="F1080" s="405"/>
      <c r="G1080" s="405"/>
      <c r="H1080" s="405"/>
    </row>
    <row r="1081" spans="5:8">
      <c r="E1081" s="405"/>
      <c r="F1081" s="405"/>
      <c r="G1081" s="405"/>
      <c r="H1081" s="405"/>
    </row>
    <row r="1082" spans="5:8">
      <c r="E1082" s="405"/>
      <c r="F1082" s="405"/>
      <c r="G1082" s="405"/>
      <c r="H1082" s="405"/>
    </row>
    <row r="1083" spans="5:8">
      <c r="E1083" s="405"/>
      <c r="F1083" s="405"/>
      <c r="G1083" s="405"/>
      <c r="H1083" s="405"/>
    </row>
    <row r="1084" spans="5:8">
      <c r="E1084" s="405"/>
      <c r="F1084" s="405"/>
      <c r="G1084" s="405"/>
      <c r="H1084" s="405"/>
    </row>
    <row r="1085" spans="5:8">
      <c r="E1085" s="405"/>
      <c r="F1085" s="405"/>
      <c r="G1085" s="405"/>
      <c r="H1085" s="405"/>
    </row>
    <row r="1086" spans="5:8">
      <c r="E1086" s="405"/>
      <c r="F1086" s="405"/>
      <c r="G1086" s="405"/>
      <c r="H1086" s="405"/>
    </row>
    <row r="1087" spans="5:8">
      <c r="E1087" s="405"/>
      <c r="F1087" s="405"/>
      <c r="G1087" s="405"/>
      <c r="H1087" s="405"/>
    </row>
    <row r="1088" spans="5:8">
      <c r="E1088" s="405"/>
      <c r="F1088" s="405"/>
      <c r="G1088" s="405"/>
      <c r="H1088" s="405"/>
    </row>
    <row r="1089" spans="5:8">
      <c r="E1089" s="405"/>
      <c r="F1089" s="405"/>
      <c r="G1089" s="405"/>
      <c r="H1089" s="405"/>
    </row>
    <row r="1090" spans="5:8">
      <c r="E1090" s="405"/>
      <c r="F1090" s="405"/>
      <c r="G1090" s="405"/>
      <c r="H1090" s="405"/>
    </row>
    <row r="1091" spans="5:8">
      <c r="E1091" s="405"/>
      <c r="F1091" s="405"/>
      <c r="G1091" s="405"/>
      <c r="H1091" s="405"/>
    </row>
    <row r="1092" spans="5:8">
      <c r="E1092" s="405"/>
      <c r="F1092" s="405"/>
      <c r="G1092" s="405"/>
      <c r="H1092" s="405"/>
    </row>
    <row r="1093" spans="5:8">
      <c r="E1093" s="405"/>
      <c r="F1093" s="405"/>
      <c r="G1093" s="405"/>
      <c r="H1093" s="405"/>
    </row>
    <row r="1094" spans="5:8">
      <c r="E1094" s="405"/>
      <c r="F1094" s="405"/>
      <c r="G1094" s="405"/>
      <c r="H1094" s="405"/>
    </row>
    <row r="1095" spans="5:8">
      <c r="E1095" s="405"/>
      <c r="F1095" s="405"/>
      <c r="G1095" s="405"/>
      <c r="H1095" s="405"/>
    </row>
    <row r="1096" spans="5:8">
      <c r="E1096" s="405"/>
      <c r="F1096" s="405"/>
      <c r="G1096" s="405"/>
      <c r="H1096" s="405"/>
    </row>
    <row r="1097" spans="5:8">
      <c r="E1097" s="405"/>
      <c r="F1097" s="405"/>
      <c r="G1097" s="405"/>
      <c r="H1097" s="405"/>
    </row>
    <row r="1098" spans="5:8">
      <c r="E1098" s="405"/>
      <c r="F1098" s="405"/>
      <c r="G1098" s="405"/>
      <c r="H1098" s="405"/>
    </row>
    <row r="1099" spans="5:8">
      <c r="E1099" s="405"/>
      <c r="F1099" s="405"/>
      <c r="G1099" s="405"/>
      <c r="H1099" s="405"/>
    </row>
    <row r="1100" spans="5:8">
      <c r="E1100" s="405"/>
      <c r="F1100" s="405"/>
      <c r="G1100" s="405"/>
      <c r="H1100" s="405"/>
    </row>
    <row r="1101" spans="5:8">
      <c r="E1101" s="405"/>
      <c r="F1101" s="405"/>
      <c r="G1101" s="405"/>
      <c r="H1101" s="405"/>
    </row>
    <row r="1102" spans="5:8">
      <c r="E1102" s="405"/>
      <c r="F1102" s="405"/>
      <c r="G1102" s="405"/>
      <c r="H1102" s="405"/>
    </row>
    <row r="1103" spans="5:8">
      <c r="E1103" s="405"/>
      <c r="F1103" s="405"/>
      <c r="G1103" s="405"/>
      <c r="H1103" s="405"/>
    </row>
    <row r="1104" spans="5:8">
      <c r="E1104" s="405"/>
      <c r="F1104" s="405"/>
      <c r="G1104" s="405"/>
      <c r="H1104" s="405"/>
    </row>
    <row r="1105" spans="5:8">
      <c r="E1105" s="405"/>
      <c r="F1105" s="405"/>
      <c r="G1105" s="405"/>
      <c r="H1105" s="405"/>
    </row>
    <row r="1106" spans="5:8">
      <c r="E1106" s="405"/>
      <c r="F1106" s="405"/>
      <c r="G1106" s="405"/>
      <c r="H1106" s="405"/>
    </row>
    <row r="1107" spans="5:8">
      <c r="E1107" s="405"/>
      <c r="F1107" s="405"/>
      <c r="G1107" s="405"/>
      <c r="H1107" s="405"/>
    </row>
    <row r="1108" spans="5:8">
      <c r="E1108" s="405"/>
      <c r="F1108" s="405"/>
      <c r="G1108" s="405"/>
      <c r="H1108" s="405"/>
    </row>
    <row r="1109" spans="5:8">
      <c r="E1109" s="405"/>
      <c r="F1109" s="405"/>
      <c r="G1109" s="405"/>
      <c r="H1109" s="405"/>
    </row>
    <row r="1110" spans="5:8">
      <c r="E1110" s="405"/>
      <c r="F1110" s="405"/>
      <c r="G1110" s="405"/>
      <c r="H1110" s="405"/>
    </row>
    <row r="1111" spans="5:8">
      <c r="E1111" s="405"/>
      <c r="F1111" s="405"/>
      <c r="G1111" s="405"/>
      <c r="H1111" s="405"/>
    </row>
    <row r="1112" spans="5:8">
      <c r="E1112" s="405"/>
      <c r="F1112" s="405"/>
      <c r="G1112" s="405"/>
      <c r="H1112" s="405"/>
    </row>
    <row r="1113" spans="5:8">
      <c r="E1113" s="405"/>
      <c r="F1113" s="405"/>
      <c r="G1113" s="405"/>
      <c r="H1113" s="405"/>
    </row>
    <row r="1114" spans="5:8">
      <c r="E1114" s="405"/>
      <c r="F1114" s="405"/>
      <c r="G1114" s="405"/>
      <c r="H1114" s="405"/>
    </row>
    <row r="1115" spans="5:8">
      <c r="E1115" s="405"/>
      <c r="F1115" s="405"/>
      <c r="G1115" s="405"/>
      <c r="H1115" s="405"/>
    </row>
    <row r="1116" spans="5:8">
      <c r="E1116" s="405"/>
      <c r="F1116" s="405"/>
      <c r="G1116" s="405"/>
      <c r="H1116" s="405"/>
    </row>
    <row r="1117" spans="5:8">
      <c r="E1117" s="405"/>
      <c r="F1117" s="405"/>
      <c r="G1117" s="405"/>
      <c r="H1117" s="405"/>
    </row>
    <row r="1118" spans="5:8">
      <c r="E1118" s="405"/>
      <c r="F1118" s="405"/>
      <c r="G1118" s="405"/>
      <c r="H1118" s="405"/>
    </row>
    <row r="1119" spans="5:8">
      <c r="E1119" s="405"/>
      <c r="F1119" s="405"/>
      <c r="G1119" s="405"/>
      <c r="H1119" s="405"/>
    </row>
    <row r="1120" spans="5:8">
      <c r="E1120" s="405"/>
      <c r="F1120" s="405"/>
      <c r="G1120" s="405"/>
      <c r="H1120" s="405"/>
    </row>
    <row r="1121" spans="5:8">
      <c r="E1121" s="405"/>
      <c r="F1121" s="405"/>
      <c r="G1121" s="405"/>
      <c r="H1121" s="405"/>
    </row>
    <row r="1122" spans="5:8">
      <c r="E1122" s="405"/>
      <c r="F1122" s="405"/>
      <c r="G1122" s="405"/>
      <c r="H1122" s="405"/>
    </row>
    <row r="1123" spans="5:8">
      <c r="E1123" s="405"/>
      <c r="F1123" s="405"/>
      <c r="G1123" s="405"/>
      <c r="H1123" s="405"/>
    </row>
    <row r="1124" spans="5:8">
      <c r="E1124" s="405"/>
      <c r="F1124" s="405"/>
      <c r="G1124" s="405"/>
      <c r="H1124" s="405"/>
    </row>
    <row r="1125" spans="5:8">
      <c r="E1125" s="405"/>
      <c r="F1125" s="405"/>
      <c r="G1125" s="405"/>
      <c r="H1125" s="405"/>
    </row>
    <row r="1126" spans="5:8">
      <c r="E1126" s="405"/>
      <c r="F1126" s="405"/>
      <c r="G1126" s="405"/>
      <c r="H1126" s="405"/>
    </row>
    <row r="1127" spans="5:8">
      <c r="E1127" s="405"/>
      <c r="F1127" s="405"/>
      <c r="G1127" s="405"/>
      <c r="H1127" s="405"/>
    </row>
    <row r="1128" spans="5:8">
      <c r="E1128" s="405"/>
      <c r="F1128" s="405"/>
      <c r="G1128" s="405"/>
      <c r="H1128" s="405"/>
    </row>
    <row r="1129" spans="5:8">
      <c r="E1129" s="405"/>
      <c r="F1129" s="405"/>
      <c r="G1129" s="405"/>
      <c r="H1129" s="405"/>
    </row>
    <row r="1130" spans="5:8">
      <c r="E1130" s="405"/>
      <c r="F1130" s="405"/>
      <c r="G1130" s="405"/>
      <c r="H1130" s="405"/>
    </row>
    <row r="1131" spans="5:8">
      <c r="E1131" s="405"/>
      <c r="F1131" s="405"/>
      <c r="G1131" s="405"/>
      <c r="H1131" s="405"/>
    </row>
    <row r="1132" spans="5:8">
      <c r="E1132" s="405"/>
      <c r="F1132" s="405"/>
      <c r="G1132" s="405"/>
      <c r="H1132" s="405"/>
    </row>
    <row r="1133" spans="5:8">
      <c r="E1133" s="405"/>
      <c r="F1133" s="405"/>
      <c r="G1133" s="405"/>
      <c r="H1133" s="405"/>
    </row>
    <row r="1134" spans="5:8">
      <c r="E1134" s="405"/>
      <c r="F1134" s="405"/>
      <c r="G1134" s="405"/>
      <c r="H1134" s="405"/>
    </row>
    <row r="1135" spans="5:8">
      <c r="E1135" s="405"/>
      <c r="F1135" s="405"/>
      <c r="G1135" s="405"/>
      <c r="H1135" s="405"/>
    </row>
    <row r="1136" spans="5:8">
      <c r="E1136" s="405"/>
      <c r="F1136" s="405"/>
      <c r="G1136" s="405"/>
      <c r="H1136" s="405"/>
    </row>
    <row r="1137" spans="5:8">
      <c r="E1137" s="405"/>
      <c r="F1137" s="405"/>
      <c r="G1137" s="405"/>
      <c r="H1137" s="405"/>
    </row>
    <row r="1138" spans="5:8">
      <c r="E1138" s="405"/>
      <c r="F1138" s="405"/>
      <c r="G1138" s="405"/>
      <c r="H1138" s="405"/>
    </row>
    <row r="1139" spans="5:8">
      <c r="E1139" s="405"/>
      <c r="F1139" s="405"/>
      <c r="G1139" s="405"/>
      <c r="H1139" s="405"/>
    </row>
    <row r="1140" spans="5:8">
      <c r="E1140" s="405"/>
      <c r="F1140" s="405"/>
      <c r="G1140" s="405"/>
      <c r="H1140" s="405"/>
    </row>
    <row r="1141" spans="5:8">
      <c r="E1141" s="405"/>
      <c r="F1141" s="405"/>
      <c r="G1141" s="405"/>
      <c r="H1141" s="405"/>
    </row>
    <row r="1142" spans="5:8">
      <c r="E1142" s="405"/>
      <c r="F1142" s="405"/>
      <c r="G1142" s="405"/>
      <c r="H1142" s="405"/>
    </row>
    <row r="1143" spans="5:8">
      <c r="E1143" s="405"/>
      <c r="F1143" s="405"/>
      <c r="G1143" s="405"/>
      <c r="H1143" s="405"/>
    </row>
    <row r="1144" spans="5:8">
      <c r="E1144" s="405"/>
      <c r="F1144" s="405"/>
      <c r="G1144" s="405"/>
      <c r="H1144" s="405"/>
    </row>
    <row r="1145" spans="5:8">
      <c r="E1145" s="405"/>
      <c r="F1145" s="405"/>
      <c r="G1145" s="405"/>
      <c r="H1145" s="405"/>
    </row>
    <row r="1146" spans="5:8">
      <c r="E1146" s="405"/>
      <c r="F1146" s="405"/>
      <c r="G1146" s="405"/>
      <c r="H1146" s="405"/>
    </row>
    <row r="1147" spans="5:8">
      <c r="E1147" s="405"/>
      <c r="F1147" s="405"/>
      <c r="G1147" s="405"/>
      <c r="H1147" s="405"/>
    </row>
    <row r="1148" spans="5:8">
      <c r="E1148" s="405"/>
      <c r="F1148" s="405"/>
      <c r="G1148" s="405"/>
      <c r="H1148" s="405"/>
    </row>
    <row r="1149" spans="5:8">
      <c r="E1149" s="405"/>
      <c r="F1149" s="405"/>
      <c r="G1149" s="405"/>
      <c r="H1149" s="405"/>
    </row>
    <row r="1150" spans="5:8">
      <c r="E1150" s="405"/>
      <c r="F1150" s="405"/>
      <c r="G1150" s="405"/>
      <c r="H1150" s="405"/>
    </row>
    <row r="1151" spans="5:8">
      <c r="E1151" s="405"/>
      <c r="F1151" s="405"/>
      <c r="G1151" s="405"/>
      <c r="H1151" s="405"/>
    </row>
    <row r="1152" spans="5:8">
      <c r="E1152" s="405"/>
      <c r="F1152" s="405"/>
      <c r="G1152" s="405"/>
      <c r="H1152" s="405"/>
    </row>
    <row r="1153" spans="5:8">
      <c r="E1153" s="405"/>
      <c r="F1153" s="405"/>
      <c r="G1153" s="405"/>
      <c r="H1153" s="405"/>
    </row>
    <row r="1154" spans="5:8">
      <c r="E1154" s="405"/>
      <c r="F1154" s="405"/>
      <c r="G1154" s="405"/>
      <c r="H1154" s="405"/>
    </row>
    <row r="1155" spans="5:8">
      <c r="E1155" s="405"/>
      <c r="F1155" s="405"/>
      <c r="G1155" s="405"/>
      <c r="H1155" s="405"/>
    </row>
    <row r="1156" spans="5:8">
      <c r="E1156" s="405"/>
      <c r="F1156" s="405"/>
      <c r="G1156" s="405"/>
      <c r="H1156" s="405"/>
    </row>
    <row r="1157" spans="5:8">
      <c r="E1157" s="405"/>
      <c r="F1157" s="405"/>
      <c r="G1157" s="405"/>
      <c r="H1157" s="405"/>
    </row>
    <row r="1158" spans="5:8">
      <c r="E1158" s="405"/>
      <c r="F1158" s="405"/>
      <c r="G1158" s="405"/>
      <c r="H1158" s="405"/>
    </row>
    <row r="1159" spans="5:8">
      <c r="E1159" s="405"/>
      <c r="F1159" s="405"/>
      <c r="G1159" s="405"/>
      <c r="H1159" s="405"/>
    </row>
    <row r="1160" spans="5:8">
      <c r="E1160" s="405"/>
      <c r="F1160" s="405"/>
      <c r="G1160" s="405"/>
      <c r="H1160" s="405"/>
    </row>
    <row r="1161" spans="5:8">
      <c r="E1161" s="405"/>
      <c r="F1161" s="405"/>
      <c r="G1161" s="405"/>
      <c r="H1161" s="405"/>
    </row>
    <row r="1162" spans="5:8">
      <c r="E1162" s="405"/>
      <c r="F1162" s="405"/>
      <c r="G1162" s="405"/>
      <c r="H1162" s="405"/>
    </row>
    <row r="1163" spans="5:8">
      <c r="E1163" s="405"/>
      <c r="F1163" s="405"/>
      <c r="G1163" s="405"/>
      <c r="H1163" s="405"/>
    </row>
    <row r="1164" spans="5:8">
      <c r="E1164" s="405"/>
      <c r="F1164" s="405"/>
      <c r="G1164" s="405"/>
      <c r="H1164" s="405"/>
    </row>
    <row r="1165" spans="5:8">
      <c r="E1165" s="405"/>
      <c r="F1165" s="405"/>
      <c r="G1165" s="405"/>
      <c r="H1165" s="405"/>
    </row>
    <row r="1166" spans="5:8">
      <c r="E1166" s="405"/>
      <c r="F1166" s="405"/>
      <c r="G1166" s="405"/>
      <c r="H1166" s="405"/>
    </row>
    <row r="1167" spans="5:8">
      <c r="E1167" s="405"/>
      <c r="F1167" s="405"/>
      <c r="G1167" s="405"/>
      <c r="H1167" s="405"/>
    </row>
    <row r="1168" spans="5:8">
      <c r="E1168" s="405"/>
      <c r="F1168" s="405"/>
      <c r="G1168" s="405"/>
      <c r="H1168" s="405"/>
    </row>
    <row r="1169" spans="5:8">
      <c r="E1169" s="405"/>
      <c r="F1169" s="405"/>
      <c r="G1169" s="405"/>
      <c r="H1169" s="405"/>
    </row>
    <row r="1170" spans="5:8">
      <c r="E1170" s="405"/>
      <c r="F1170" s="405"/>
      <c r="G1170" s="405"/>
      <c r="H1170" s="405"/>
    </row>
    <row r="1171" spans="5:8">
      <c r="E1171" s="405"/>
      <c r="F1171" s="405"/>
      <c r="G1171" s="405"/>
      <c r="H1171" s="405"/>
    </row>
    <row r="1172" spans="5:8">
      <c r="E1172" s="405"/>
      <c r="F1172" s="405"/>
      <c r="G1172" s="405"/>
      <c r="H1172" s="405"/>
    </row>
    <row r="1173" spans="5:8">
      <c r="E1173" s="405"/>
      <c r="F1173" s="405"/>
      <c r="G1173" s="405"/>
      <c r="H1173" s="405"/>
    </row>
    <row r="1174" spans="5:8">
      <c r="E1174" s="405"/>
      <c r="F1174" s="405"/>
      <c r="G1174" s="405"/>
      <c r="H1174" s="405"/>
    </row>
    <row r="1175" spans="5:8">
      <c r="E1175" s="405"/>
      <c r="F1175" s="405"/>
      <c r="G1175" s="405"/>
      <c r="H1175" s="405"/>
    </row>
    <row r="1176" spans="5:8">
      <c r="E1176" s="405"/>
      <c r="F1176" s="405"/>
      <c r="G1176" s="405"/>
      <c r="H1176" s="405"/>
    </row>
    <row r="1177" spans="5:8">
      <c r="E1177" s="405"/>
      <c r="F1177" s="405"/>
      <c r="G1177" s="405"/>
      <c r="H1177" s="405"/>
    </row>
    <row r="1178" spans="5:8">
      <c r="E1178" s="405"/>
      <c r="F1178" s="405"/>
      <c r="G1178" s="405"/>
      <c r="H1178" s="405"/>
    </row>
    <row r="1179" spans="5:8">
      <c r="E1179" s="405"/>
      <c r="F1179" s="405"/>
      <c r="G1179" s="405"/>
      <c r="H1179" s="405"/>
    </row>
    <row r="1180" spans="5:8">
      <c r="E1180" s="405"/>
      <c r="F1180" s="405"/>
      <c r="G1180" s="405"/>
      <c r="H1180" s="405"/>
    </row>
    <row r="1181" spans="5:8">
      <c r="E1181" s="405"/>
      <c r="F1181" s="405"/>
      <c r="G1181" s="405"/>
      <c r="H1181" s="405"/>
    </row>
    <row r="1182" spans="5:8">
      <c r="E1182" s="405"/>
      <c r="F1182" s="405"/>
      <c r="G1182" s="405"/>
      <c r="H1182" s="405"/>
    </row>
    <row r="1183" spans="5:8">
      <c r="E1183" s="405"/>
      <c r="F1183" s="405"/>
      <c r="G1183" s="405"/>
      <c r="H1183" s="405"/>
    </row>
    <row r="1184" spans="5:8">
      <c r="E1184" s="405"/>
      <c r="F1184" s="405"/>
      <c r="G1184" s="405"/>
      <c r="H1184" s="405"/>
    </row>
    <row r="1185" spans="5:8">
      <c r="E1185" s="405"/>
      <c r="F1185" s="405"/>
      <c r="G1185" s="405"/>
      <c r="H1185" s="405"/>
    </row>
    <row r="1186" spans="5:8">
      <c r="E1186" s="405"/>
      <c r="F1186" s="405"/>
      <c r="G1186" s="405"/>
      <c r="H1186" s="405"/>
    </row>
    <row r="1187" spans="5:8">
      <c r="E1187" s="405"/>
      <c r="F1187" s="405"/>
      <c r="G1187" s="405"/>
      <c r="H1187" s="405"/>
    </row>
    <row r="1188" spans="5:8">
      <c r="E1188" s="405"/>
      <c r="F1188" s="405"/>
      <c r="G1188" s="405"/>
      <c r="H1188" s="405"/>
    </row>
    <row r="1189" spans="5:8">
      <c r="E1189" s="405"/>
      <c r="F1189" s="405"/>
      <c r="G1189" s="405"/>
      <c r="H1189" s="405"/>
    </row>
    <row r="1190" spans="5:8">
      <c r="E1190" s="405"/>
      <c r="F1190" s="405"/>
      <c r="G1190" s="405"/>
      <c r="H1190" s="405"/>
    </row>
    <row r="1191" spans="5:8">
      <c r="E1191" s="405"/>
      <c r="F1191" s="405"/>
      <c r="G1191" s="405"/>
      <c r="H1191" s="405"/>
    </row>
    <row r="1192" spans="5:8">
      <c r="E1192" s="405"/>
      <c r="F1192" s="405"/>
      <c r="G1192" s="405"/>
      <c r="H1192" s="405"/>
    </row>
    <row r="1193" spans="5:8">
      <c r="E1193" s="405"/>
      <c r="F1193" s="405"/>
      <c r="G1193" s="405"/>
      <c r="H1193" s="405"/>
    </row>
    <row r="1194" spans="5:8">
      <c r="E1194" s="405"/>
      <c r="F1194" s="405"/>
      <c r="G1194" s="405"/>
      <c r="H1194" s="405"/>
    </row>
    <row r="1195" spans="5:8">
      <c r="E1195" s="405"/>
      <c r="F1195" s="405"/>
      <c r="G1195" s="405"/>
      <c r="H1195" s="405"/>
    </row>
    <row r="1196" spans="5:8">
      <c r="E1196" s="405"/>
      <c r="F1196" s="405"/>
      <c r="G1196" s="405"/>
      <c r="H1196" s="405"/>
    </row>
    <row r="1197" spans="5:8">
      <c r="E1197" s="405"/>
      <c r="F1197" s="405"/>
      <c r="G1197" s="405"/>
      <c r="H1197" s="405"/>
    </row>
    <row r="1198" spans="5:8">
      <c r="E1198" s="405"/>
      <c r="F1198" s="405"/>
      <c r="G1198" s="405"/>
      <c r="H1198" s="405"/>
    </row>
    <row r="1199" spans="5:8">
      <c r="E1199" s="405"/>
      <c r="F1199" s="405"/>
      <c r="G1199" s="405"/>
      <c r="H1199" s="405"/>
    </row>
    <row r="1200" spans="5:8">
      <c r="E1200" s="405"/>
      <c r="F1200" s="405"/>
      <c r="G1200" s="405"/>
      <c r="H1200" s="405"/>
    </row>
    <row r="1201" spans="5:8">
      <c r="E1201" s="405"/>
      <c r="F1201" s="405"/>
      <c r="G1201" s="405"/>
      <c r="H1201" s="405"/>
    </row>
    <row r="1202" spans="5:8">
      <c r="E1202" s="405"/>
      <c r="F1202" s="405"/>
      <c r="G1202" s="405"/>
      <c r="H1202" s="405"/>
    </row>
    <row r="1203" spans="5:8">
      <c r="E1203" s="405"/>
      <c r="F1203" s="405"/>
      <c r="G1203" s="405"/>
      <c r="H1203" s="405"/>
    </row>
    <row r="1204" spans="5:8">
      <c r="E1204" s="405"/>
      <c r="F1204" s="405"/>
      <c r="G1204" s="405"/>
      <c r="H1204" s="405"/>
    </row>
    <row r="1205" spans="5:8">
      <c r="E1205" s="405"/>
      <c r="F1205" s="405"/>
      <c r="G1205" s="405"/>
      <c r="H1205" s="405"/>
    </row>
    <row r="1206" spans="5:8">
      <c r="E1206" s="405"/>
      <c r="F1206" s="405"/>
      <c r="G1206" s="405"/>
      <c r="H1206" s="405"/>
    </row>
    <row r="1207" spans="5:8">
      <c r="E1207" s="405"/>
      <c r="F1207" s="405"/>
      <c r="G1207" s="405"/>
      <c r="H1207" s="405"/>
    </row>
    <row r="1208" spans="5:8">
      <c r="E1208" s="405"/>
      <c r="F1208" s="405"/>
      <c r="G1208" s="405"/>
      <c r="H1208" s="405"/>
    </row>
    <row r="1209" spans="5:8">
      <c r="E1209" s="405"/>
      <c r="F1209" s="405"/>
      <c r="G1209" s="405"/>
      <c r="H1209" s="405"/>
    </row>
    <row r="1210" spans="5:8">
      <c r="E1210" s="405"/>
      <c r="F1210" s="405"/>
      <c r="G1210" s="405"/>
      <c r="H1210" s="405"/>
    </row>
    <row r="1211" spans="5:8">
      <c r="E1211" s="405"/>
      <c r="F1211" s="405"/>
      <c r="G1211" s="405"/>
      <c r="H1211" s="405"/>
    </row>
    <row r="1212" spans="5:8">
      <c r="E1212" s="405"/>
      <c r="F1212" s="405"/>
      <c r="G1212" s="405"/>
      <c r="H1212" s="405"/>
    </row>
    <row r="1213" spans="5:8">
      <c r="E1213" s="405"/>
      <c r="F1213" s="405"/>
      <c r="G1213" s="405"/>
      <c r="H1213" s="405"/>
    </row>
    <row r="1214" spans="5:8">
      <c r="E1214" s="405"/>
      <c r="F1214" s="405"/>
      <c r="G1214" s="405"/>
      <c r="H1214" s="405"/>
    </row>
    <row r="1215" spans="5:8">
      <c r="E1215" s="405"/>
      <c r="F1215" s="405"/>
      <c r="G1215" s="405"/>
      <c r="H1215" s="405"/>
    </row>
    <row r="1216" spans="5:8">
      <c r="E1216" s="405"/>
      <c r="F1216" s="405"/>
      <c r="G1216" s="405"/>
      <c r="H1216" s="405"/>
    </row>
    <row r="1217" spans="5:8">
      <c r="E1217" s="405"/>
      <c r="F1217" s="405"/>
      <c r="G1217" s="405"/>
      <c r="H1217" s="405"/>
    </row>
    <row r="1218" spans="5:8">
      <c r="E1218" s="405"/>
      <c r="F1218" s="405"/>
      <c r="G1218" s="405"/>
      <c r="H1218" s="405"/>
    </row>
    <row r="1219" spans="5:8">
      <c r="E1219" s="405"/>
      <c r="F1219" s="405"/>
      <c r="G1219" s="405"/>
      <c r="H1219" s="405"/>
    </row>
    <row r="1220" spans="5:8">
      <c r="E1220" s="405"/>
      <c r="F1220" s="405"/>
      <c r="G1220" s="405"/>
      <c r="H1220" s="405"/>
    </row>
    <row r="1221" spans="5:8">
      <c r="E1221" s="405"/>
      <c r="F1221" s="405"/>
      <c r="G1221" s="405"/>
      <c r="H1221" s="405"/>
    </row>
    <row r="1222" spans="5:8">
      <c r="E1222" s="405"/>
      <c r="F1222" s="405"/>
      <c r="G1222" s="405"/>
      <c r="H1222" s="405"/>
    </row>
    <row r="1223" spans="5:8">
      <c r="E1223" s="405"/>
      <c r="F1223" s="405"/>
      <c r="G1223" s="405"/>
      <c r="H1223" s="405"/>
    </row>
    <row r="1224" spans="5:8">
      <c r="E1224" s="405"/>
      <c r="F1224" s="405"/>
      <c r="G1224" s="405"/>
      <c r="H1224" s="405"/>
    </row>
    <row r="1225" spans="5:8">
      <c r="E1225" s="405"/>
      <c r="F1225" s="405"/>
      <c r="G1225" s="405"/>
      <c r="H1225" s="405"/>
    </row>
    <row r="1226" spans="5:8">
      <c r="E1226" s="405"/>
      <c r="F1226" s="405"/>
      <c r="G1226" s="405"/>
      <c r="H1226" s="405"/>
    </row>
    <row r="1227" spans="5:8">
      <c r="E1227" s="405"/>
      <c r="F1227" s="405"/>
      <c r="G1227" s="405"/>
      <c r="H1227" s="405"/>
    </row>
    <row r="1228" spans="5:8">
      <c r="E1228" s="405"/>
      <c r="F1228" s="405"/>
      <c r="G1228" s="405"/>
      <c r="H1228" s="405"/>
    </row>
    <row r="1229" spans="5:8">
      <c r="E1229" s="405"/>
      <c r="F1229" s="405"/>
      <c r="G1229" s="405"/>
      <c r="H1229" s="405"/>
    </row>
    <row r="1230" spans="5:8">
      <c r="E1230" s="405"/>
      <c r="F1230" s="405"/>
      <c r="G1230" s="405"/>
      <c r="H1230" s="405"/>
    </row>
    <row r="1231" spans="5:8">
      <c r="E1231" s="405"/>
      <c r="F1231" s="405"/>
      <c r="G1231" s="405"/>
      <c r="H1231" s="405"/>
    </row>
    <row r="1232" spans="5:8">
      <c r="E1232" s="405"/>
      <c r="F1232" s="405"/>
      <c r="G1232" s="405"/>
      <c r="H1232" s="405"/>
    </row>
    <row r="1233" spans="5:8">
      <c r="E1233" s="405"/>
      <c r="F1233" s="405"/>
      <c r="G1233" s="405"/>
      <c r="H1233" s="405"/>
    </row>
    <row r="1234" spans="5:8">
      <c r="E1234" s="405"/>
      <c r="F1234" s="405"/>
      <c r="G1234" s="405"/>
      <c r="H1234" s="405"/>
    </row>
    <row r="1235" spans="5:8">
      <c r="E1235" s="405"/>
      <c r="F1235" s="405"/>
      <c r="G1235" s="405"/>
      <c r="H1235" s="405"/>
    </row>
    <row r="1236" spans="5:8">
      <c r="E1236" s="405"/>
      <c r="F1236" s="405"/>
      <c r="G1236" s="405"/>
      <c r="H1236" s="405"/>
    </row>
    <row r="1237" spans="5:8">
      <c r="E1237" s="405"/>
      <c r="F1237" s="405"/>
      <c r="G1237" s="405"/>
      <c r="H1237" s="405"/>
    </row>
    <row r="1238" spans="5:8">
      <c r="E1238" s="405"/>
      <c r="F1238" s="405"/>
      <c r="G1238" s="405"/>
      <c r="H1238" s="405"/>
    </row>
    <row r="1239" spans="5:8">
      <c r="E1239" s="405"/>
      <c r="F1239" s="405"/>
      <c r="G1239" s="405"/>
      <c r="H1239" s="405"/>
    </row>
    <row r="1240" spans="5:8">
      <c r="E1240" s="405"/>
      <c r="F1240" s="405"/>
      <c r="G1240" s="405"/>
      <c r="H1240" s="405"/>
    </row>
    <row r="1241" spans="5:8">
      <c r="E1241" s="405"/>
      <c r="F1241" s="405"/>
      <c r="G1241" s="405"/>
      <c r="H1241" s="405"/>
    </row>
    <row r="1242" spans="5:8">
      <c r="E1242" s="405"/>
      <c r="F1242" s="405"/>
      <c r="G1242" s="405"/>
      <c r="H1242" s="405"/>
    </row>
    <row r="1243" spans="5:8">
      <c r="E1243" s="405"/>
      <c r="F1243" s="405"/>
      <c r="G1243" s="405"/>
      <c r="H1243" s="405"/>
    </row>
    <row r="1244" spans="5:8">
      <c r="E1244" s="405"/>
      <c r="F1244" s="405"/>
      <c r="G1244" s="405"/>
      <c r="H1244" s="405"/>
    </row>
    <row r="1245" spans="5:8">
      <c r="E1245" s="405"/>
      <c r="F1245" s="405"/>
      <c r="G1245" s="405"/>
      <c r="H1245" s="405"/>
    </row>
    <row r="1246" spans="5:8">
      <c r="E1246" s="405"/>
      <c r="F1246" s="405"/>
      <c r="G1246" s="405"/>
      <c r="H1246" s="405"/>
    </row>
    <row r="1247" spans="5:8">
      <c r="E1247" s="405"/>
      <c r="F1247" s="405"/>
      <c r="G1247" s="405"/>
      <c r="H1247" s="405"/>
    </row>
    <row r="1248" spans="5:8">
      <c r="E1248" s="405"/>
      <c r="F1248" s="405"/>
      <c r="G1248" s="405"/>
      <c r="H1248" s="405"/>
    </row>
    <row r="1249" spans="5:8">
      <c r="E1249" s="405"/>
      <c r="F1249" s="405"/>
      <c r="G1249" s="405"/>
      <c r="H1249" s="405"/>
    </row>
    <row r="1250" spans="5:8">
      <c r="E1250" s="405"/>
      <c r="F1250" s="405"/>
      <c r="G1250" s="405"/>
      <c r="H1250" s="405"/>
    </row>
    <row r="1251" spans="5:8">
      <c r="E1251" s="405"/>
      <c r="F1251" s="405"/>
      <c r="G1251" s="405"/>
      <c r="H1251" s="405"/>
    </row>
    <row r="1252" spans="5:8">
      <c r="E1252" s="405"/>
      <c r="F1252" s="405"/>
      <c r="G1252" s="405"/>
      <c r="H1252" s="405"/>
    </row>
    <row r="1253" spans="5:8">
      <c r="E1253" s="405"/>
      <c r="F1253" s="405"/>
      <c r="G1253" s="405"/>
      <c r="H1253" s="405"/>
    </row>
    <row r="1254" spans="5:8">
      <c r="E1254" s="405"/>
      <c r="F1254" s="405"/>
      <c r="G1254" s="405"/>
      <c r="H1254" s="405"/>
    </row>
    <row r="1255" spans="5:8">
      <c r="E1255" s="405"/>
      <c r="F1255" s="405"/>
      <c r="G1255" s="405"/>
      <c r="H1255" s="405"/>
    </row>
    <row r="1256" spans="5:8">
      <c r="E1256" s="405"/>
      <c r="F1256" s="405"/>
      <c r="G1256" s="405"/>
      <c r="H1256" s="405"/>
    </row>
    <row r="1257" spans="5:8">
      <c r="E1257" s="405"/>
      <c r="F1257" s="405"/>
      <c r="G1257" s="405"/>
      <c r="H1257" s="405"/>
    </row>
    <row r="1258" spans="5:8">
      <c r="E1258" s="405"/>
      <c r="F1258" s="405"/>
      <c r="G1258" s="405"/>
      <c r="H1258" s="405"/>
    </row>
    <row r="1259" spans="5:8">
      <c r="E1259" s="405"/>
      <c r="F1259" s="405"/>
      <c r="G1259" s="405"/>
      <c r="H1259" s="405"/>
    </row>
    <row r="1260" spans="5:8">
      <c r="E1260" s="405"/>
      <c r="F1260" s="405"/>
      <c r="G1260" s="405"/>
      <c r="H1260" s="405"/>
    </row>
    <row r="1261" spans="5:8">
      <c r="E1261" s="405"/>
      <c r="F1261" s="405"/>
      <c r="G1261" s="405"/>
      <c r="H1261" s="405"/>
    </row>
    <row r="1262" spans="5:8">
      <c r="E1262" s="405"/>
      <c r="F1262" s="405"/>
      <c r="G1262" s="405"/>
      <c r="H1262" s="405"/>
    </row>
    <row r="1263" spans="5:8">
      <c r="E1263" s="405"/>
      <c r="F1263" s="405"/>
      <c r="G1263" s="405"/>
      <c r="H1263" s="405"/>
    </row>
    <row r="1264" spans="5:8">
      <c r="E1264" s="405"/>
      <c r="F1264" s="405"/>
      <c r="G1264" s="405"/>
      <c r="H1264" s="405"/>
    </row>
    <row r="1265" spans="5:8">
      <c r="E1265" s="405"/>
      <c r="F1265" s="405"/>
      <c r="G1265" s="405"/>
      <c r="H1265" s="405"/>
    </row>
    <row r="1266" spans="5:8">
      <c r="E1266" s="405"/>
      <c r="F1266" s="405"/>
      <c r="G1266" s="405"/>
      <c r="H1266" s="405"/>
    </row>
    <row r="1267" spans="5:8">
      <c r="E1267" s="405"/>
      <c r="F1267" s="405"/>
      <c r="G1267" s="405"/>
      <c r="H1267" s="405"/>
    </row>
    <row r="1268" spans="5:8">
      <c r="E1268" s="405"/>
      <c r="F1268" s="405"/>
      <c r="G1268" s="405"/>
      <c r="H1268" s="405"/>
    </row>
    <row r="1269" spans="5:8">
      <c r="E1269" s="405"/>
      <c r="F1269" s="405"/>
      <c r="G1269" s="405"/>
      <c r="H1269" s="405"/>
    </row>
    <row r="1270" spans="5:8">
      <c r="E1270" s="405"/>
      <c r="F1270" s="405"/>
      <c r="G1270" s="405"/>
      <c r="H1270" s="405"/>
    </row>
    <row r="1271" spans="5:8">
      <c r="E1271" s="405"/>
      <c r="F1271" s="405"/>
      <c r="G1271" s="405"/>
      <c r="H1271" s="405"/>
    </row>
    <row r="1272" spans="5:8">
      <c r="E1272" s="405"/>
      <c r="F1272" s="405"/>
      <c r="G1272" s="405"/>
      <c r="H1272" s="405"/>
    </row>
    <row r="1273" spans="5:8">
      <c r="E1273" s="405"/>
      <c r="F1273" s="405"/>
      <c r="G1273" s="405"/>
      <c r="H1273" s="405"/>
    </row>
    <row r="1274" spans="5:8">
      <c r="E1274" s="405"/>
      <c r="F1274" s="405"/>
      <c r="G1274" s="405"/>
      <c r="H1274" s="405"/>
    </row>
    <row r="1275" spans="5:8">
      <c r="E1275" s="405"/>
      <c r="F1275" s="405"/>
      <c r="G1275" s="405"/>
      <c r="H1275" s="405"/>
    </row>
    <row r="1276" spans="5:8">
      <c r="E1276" s="405"/>
      <c r="F1276" s="405"/>
      <c r="G1276" s="405"/>
      <c r="H1276" s="405"/>
    </row>
    <row r="1277" spans="5:8">
      <c r="E1277" s="405"/>
      <c r="F1277" s="405"/>
      <c r="G1277" s="405"/>
      <c r="H1277" s="405"/>
    </row>
    <row r="1278" spans="5:8">
      <c r="E1278" s="405"/>
      <c r="F1278" s="405"/>
      <c r="G1278" s="405"/>
      <c r="H1278" s="405"/>
    </row>
    <row r="1279" spans="5:8">
      <c r="E1279" s="405"/>
      <c r="F1279" s="405"/>
      <c r="G1279" s="405"/>
      <c r="H1279" s="405"/>
    </row>
    <row r="1280" spans="5:8">
      <c r="E1280" s="405"/>
      <c r="F1280" s="405"/>
      <c r="G1280" s="405"/>
      <c r="H1280" s="405"/>
    </row>
    <row r="1281" spans="5:8">
      <c r="E1281" s="405"/>
      <c r="F1281" s="405"/>
      <c r="G1281" s="405"/>
      <c r="H1281" s="405"/>
    </row>
    <row r="1282" spans="5:8">
      <c r="E1282" s="405"/>
      <c r="F1282" s="405"/>
      <c r="G1282" s="405"/>
      <c r="H1282" s="405"/>
    </row>
    <row r="1283" spans="5:8">
      <c r="E1283" s="405"/>
      <c r="F1283" s="405"/>
      <c r="G1283" s="405"/>
      <c r="H1283" s="405"/>
    </row>
    <row r="1284" spans="5:8">
      <c r="E1284" s="405"/>
      <c r="F1284" s="405"/>
      <c r="G1284" s="405"/>
      <c r="H1284" s="405"/>
    </row>
    <row r="1285" spans="5:8">
      <c r="E1285" s="405"/>
      <c r="F1285" s="405"/>
      <c r="G1285" s="405"/>
      <c r="H1285" s="405"/>
    </row>
    <row r="1286" spans="5:8">
      <c r="E1286" s="405"/>
      <c r="F1286" s="405"/>
      <c r="G1286" s="405"/>
      <c r="H1286" s="405"/>
    </row>
    <row r="1287" spans="5:8">
      <c r="E1287" s="405"/>
      <c r="F1287" s="405"/>
      <c r="G1287" s="405"/>
      <c r="H1287" s="405"/>
    </row>
    <row r="1288" spans="5:8">
      <c r="E1288" s="405"/>
      <c r="F1288" s="405"/>
      <c r="G1288" s="405"/>
      <c r="H1288" s="405"/>
    </row>
    <row r="1289" spans="5:8">
      <c r="E1289" s="405"/>
      <c r="F1289" s="405"/>
      <c r="G1289" s="405"/>
      <c r="H1289" s="405"/>
    </row>
    <row r="1290" spans="5:8">
      <c r="E1290" s="405"/>
      <c r="F1290" s="405"/>
      <c r="G1290" s="405"/>
      <c r="H1290" s="405"/>
    </row>
    <row r="1291" spans="5:8">
      <c r="E1291" s="405"/>
      <c r="F1291" s="405"/>
      <c r="G1291" s="405"/>
      <c r="H1291" s="405"/>
    </row>
    <row r="1292" spans="5:8">
      <c r="E1292" s="405"/>
      <c r="F1292" s="405"/>
      <c r="G1292" s="405"/>
      <c r="H1292" s="405"/>
    </row>
    <row r="1293" spans="5:8">
      <c r="E1293" s="405"/>
      <c r="F1293" s="405"/>
      <c r="G1293" s="405"/>
      <c r="H1293" s="405"/>
    </row>
    <row r="1294" spans="5:8">
      <c r="E1294" s="405"/>
      <c r="F1294" s="405"/>
      <c r="G1294" s="405"/>
      <c r="H1294" s="405"/>
    </row>
    <row r="1295" spans="5:8">
      <c r="E1295" s="405"/>
      <c r="F1295" s="405"/>
      <c r="G1295" s="405"/>
      <c r="H1295" s="405"/>
    </row>
    <row r="1296" spans="5:8">
      <c r="E1296" s="405"/>
      <c r="F1296" s="405"/>
      <c r="G1296" s="405"/>
      <c r="H1296" s="405"/>
    </row>
    <row r="1297" spans="5:8">
      <c r="E1297" s="405"/>
      <c r="F1297" s="405"/>
      <c r="G1297" s="405"/>
      <c r="H1297" s="405"/>
    </row>
    <row r="1298" spans="5:8">
      <c r="E1298" s="405"/>
      <c r="F1298" s="405"/>
      <c r="G1298" s="405"/>
      <c r="H1298" s="405"/>
    </row>
    <row r="1299" spans="5:8">
      <c r="E1299" s="405"/>
      <c r="F1299" s="405"/>
      <c r="G1299" s="405"/>
      <c r="H1299" s="405"/>
    </row>
    <row r="1300" spans="5:8">
      <c r="E1300" s="405"/>
      <c r="F1300" s="405"/>
      <c r="G1300" s="405"/>
      <c r="H1300" s="405"/>
    </row>
    <row r="1301" spans="5:8">
      <c r="E1301" s="405"/>
      <c r="F1301" s="405"/>
      <c r="G1301" s="405"/>
      <c r="H1301" s="405"/>
    </row>
    <row r="1302" spans="5:8">
      <c r="E1302" s="405"/>
      <c r="F1302" s="405"/>
      <c r="G1302" s="405"/>
      <c r="H1302" s="405"/>
    </row>
    <row r="1303" spans="5:8">
      <c r="E1303" s="405"/>
      <c r="F1303" s="405"/>
      <c r="G1303" s="405"/>
      <c r="H1303" s="405"/>
    </row>
    <row r="1304" spans="5:8">
      <c r="E1304" s="405"/>
      <c r="F1304" s="405"/>
      <c r="G1304" s="405"/>
      <c r="H1304" s="405"/>
    </row>
    <row r="1305" spans="5:8">
      <c r="E1305" s="405"/>
      <c r="F1305" s="405"/>
      <c r="G1305" s="405"/>
      <c r="H1305" s="405"/>
    </row>
    <row r="1306" spans="5:8">
      <c r="E1306" s="405"/>
      <c r="F1306" s="405"/>
      <c r="G1306" s="405"/>
      <c r="H1306" s="405"/>
    </row>
    <row r="1307" spans="5:8">
      <c r="E1307" s="405"/>
      <c r="F1307" s="405"/>
      <c r="G1307" s="405"/>
      <c r="H1307" s="405"/>
    </row>
    <row r="1308" spans="5:8">
      <c r="E1308" s="405"/>
      <c r="F1308" s="405"/>
      <c r="G1308" s="405"/>
      <c r="H1308" s="405"/>
    </row>
    <row r="1309" spans="5:8">
      <c r="E1309" s="405"/>
      <c r="F1309" s="405"/>
      <c r="G1309" s="405"/>
      <c r="H1309" s="405"/>
    </row>
    <row r="1310" spans="5:8">
      <c r="E1310" s="405"/>
      <c r="F1310" s="405"/>
      <c r="G1310" s="405"/>
      <c r="H1310" s="405"/>
    </row>
    <row r="1311" spans="5:8">
      <c r="E1311" s="405"/>
      <c r="F1311" s="405"/>
      <c r="G1311" s="405"/>
      <c r="H1311" s="405"/>
    </row>
    <row r="1312" spans="5:8">
      <c r="E1312" s="405"/>
      <c r="F1312" s="405"/>
      <c r="G1312" s="405"/>
      <c r="H1312" s="405"/>
    </row>
    <row r="1313" spans="5:8">
      <c r="E1313" s="405"/>
      <c r="F1313" s="405"/>
      <c r="G1313" s="405"/>
      <c r="H1313" s="405"/>
    </row>
    <row r="1314" spans="5:8">
      <c r="E1314" s="405"/>
      <c r="F1314" s="405"/>
      <c r="G1314" s="405"/>
      <c r="H1314" s="405"/>
    </row>
    <row r="1315" spans="5:8">
      <c r="E1315" s="405"/>
      <c r="F1315" s="405"/>
      <c r="G1315" s="405"/>
      <c r="H1315" s="405"/>
    </row>
    <row r="1316" spans="5:8">
      <c r="E1316" s="405"/>
      <c r="F1316" s="405"/>
      <c r="G1316" s="405"/>
      <c r="H1316" s="405"/>
    </row>
    <row r="1317" spans="5:8">
      <c r="E1317" s="405"/>
      <c r="F1317" s="405"/>
      <c r="G1317" s="405"/>
      <c r="H1317" s="405"/>
    </row>
    <row r="1318" spans="5:8">
      <c r="E1318" s="405"/>
      <c r="F1318" s="405"/>
      <c r="G1318" s="405"/>
      <c r="H1318" s="405"/>
    </row>
    <row r="1319" spans="5:8">
      <c r="E1319" s="405"/>
      <c r="F1319" s="405"/>
      <c r="G1319" s="405"/>
      <c r="H1319" s="405"/>
    </row>
    <row r="1320" spans="5:8">
      <c r="E1320" s="405"/>
      <c r="F1320" s="405"/>
      <c r="G1320" s="405"/>
      <c r="H1320" s="405"/>
    </row>
    <row r="1321" spans="5:8">
      <c r="E1321" s="405"/>
      <c r="F1321" s="405"/>
      <c r="G1321" s="405"/>
      <c r="H1321" s="405"/>
    </row>
    <row r="1322" spans="5:8">
      <c r="E1322" s="405"/>
      <c r="F1322" s="405"/>
      <c r="G1322" s="405"/>
      <c r="H1322" s="405"/>
    </row>
    <row r="1323" spans="5:8">
      <c r="E1323" s="405"/>
      <c r="F1323" s="405"/>
      <c r="G1323" s="405"/>
      <c r="H1323" s="405"/>
    </row>
    <row r="1324" spans="5:8">
      <c r="E1324" s="405"/>
      <c r="F1324" s="405"/>
      <c r="G1324" s="405"/>
      <c r="H1324" s="405"/>
    </row>
    <row r="1325" spans="5:8">
      <c r="E1325" s="405"/>
      <c r="F1325" s="405"/>
      <c r="G1325" s="405"/>
      <c r="H1325" s="405"/>
    </row>
    <row r="1326" spans="5:8">
      <c r="E1326" s="405"/>
      <c r="F1326" s="405"/>
      <c r="G1326" s="405"/>
      <c r="H1326" s="405"/>
    </row>
    <row r="1327" spans="5:8">
      <c r="E1327" s="405"/>
      <c r="F1327" s="405"/>
      <c r="G1327" s="405"/>
      <c r="H1327" s="405"/>
    </row>
    <row r="1328" spans="5:8">
      <c r="E1328" s="405"/>
      <c r="F1328" s="405"/>
      <c r="G1328" s="405"/>
      <c r="H1328" s="405"/>
    </row>
    <row r="1329" spans="5:8">
      <c r="E1329" s="405"/>
      <c r="F1329" s="405"/>
      <c r="G1329" s="405"/>
      <c r="H1329" s="405"/>
    </row>
    <row r="1330" spans="5:8">
      <c r="E1330" s="405"/>
      <c r="F1330" s="405"/>
      <c r="G1330" s="405"/>
      <c r="H1330" s="405"/>
    </row>
    <row r="1331" spans="5:8">
      <c r="E1331" s="405"/>
      <c r="F1331" s="405"/>
      <c r="G1331" s="405"/>
      <c r="H1331" s="405"/>
    </row>
    <row r="1332" spans="5:8">
      <c r="E1332" s="405"/>
      <c r="F1332" s="405"/>
      <c r="G1332" s="405"/>
      <c r="H1332" s="405"/>
    </row>
    <row r="1333" spans="5:8">
      <c r="E1333" s="405"/>
      <c r="F1333" s="405"/>
      <c r="G1333" s="405"/>
      <c r="H1333" s="405"/>
    </row>
    <row r="1334" spans="5:8">
      <c r="E1334" s="405"/>
      <c r="F1334" s="405"/>
      <c r="G1334" s="405"/>
      <c r="H1334" s="405"/>
    </row>
    <row r="1335" spans="5:8">
      <c r="E1335" s="405"/>
      <c r="F1335" s="405"/>
      <c r="G1335" s="405"/>
      <c r="H1335" s="405"/>
    </row>
    <row r="1336" spans="5:8">
      <c r="E1336" s="405"/>
      <c r="F1336" s="405"/>
      <c r="G1336" s="405"/>
      <c r="H1336" s="405"/>
    </row>
    <row r="1337" spans="5:8">
      <c r="E1337" s="405"/>
      <c r="F1337" s="405"/>
      <c r="G1337" s="405"/>
      <c r="H1337" s="405"/>
    </row>
    <row r="1338" spans="5:8">
      <c r="E1338" s="405"/>
      <c r="F1338" s="405"/>
      <c r="G1338" s="405"/>
      <c r="H1338" s="405"/>
    </row>
    <row r="1339" spans="5:8">
      <c r="E1339" s="405"/>
      <c r="F1339" s="405"/>
      <c r="G1339" s="405"/>
      <c r="H1339" s="405"/>
    </row>
    <row r="1340" spans="5:8">
      <c r="E1340" s="405"/>
      <c r="F1340" s="405"/>
      <c r="G1340" s="405"/>
      <c r="H1340" s="405"/>
    </row>
    <row r="1341" spans="5:8">
      <c r="E1341" s="405"/>
      <c r="F1341" s="405"/>
      <c r="G1341" s="405"/>
      <c r="H1341" s="405"/>
    </row>
    <row r="1342" spans="5:8">
      <c r="E1342" s="405"/>
      <c r="F1342" s="405"/>
      <c r="G1342" s="405"/>
      <c r="H1342" s="405"/>
    </row>
    <row r="1343" spans="5:8">
      <c r="E1343" s="405"/>
      <c r="F1343" s="405"/>
      <c r="G1343" s="405"/>
      <c r="H1343" s="405"/>
    </row>
    <row r="1344" spans="5:8">
      <c r="E1344" s="405"/>
      <c r="F1344" s="405"/>
      <c r="G1344" s="405"/>
      <c r="H1344" s="405"/>
    </row>
    <row r="1345" spans="5:8">
      <c r="E1345" s="405"/>
      <c r="F1345" s="405"/>
      <c r="G1345" s="405"/>
      <c r="H1345" s="405"/>
    </row>
    <row r="1346" spans="5:8">
      <c r="E1346" s="405"/>
      <c r="F1346" s="405"/>
      <c r="G1346" s="405"/>
      <c r="H1346" s="405"/>
    </row>
    <row r="1347" spans="5:8">
      <c r="E1347" s="405"/>
      <c r="F1347" s="405"/>
      <c r="G1347" s="405"/>
      <c r="H1347" s="405"/>
    </row>
    <row r="1348" spans="5:8">
      <c r="E1348" s="405"/>
      <c r="F1348" s="405"/>
      <c r="G1348" s="405"/>
      <c r="H1348" s="405"/>
    </row>
    <row r="1349" spans="5:8">
      <c r="E1349" s="405"/>
      <c r="F1349" s="405"/>
      <c r="G1349" s="405"/>
      <c r="H1349" s="405"/>
    </row>
    <row r="1350" spans="5:8">
      <c r="E1350" s="405"/>
      <c r="F1350" s="405"/>
      <c r="G1350" s="405"/>
      <c r="H1350" s="405"/>
    </row>
    <row r="1351" spans="5:8">
      <c r="E1351" s="405"/>
      <c r="F1351" s="405"/>
      <c r="G1351" s="405"/>
      <c r="H1351" s="405"/>
    </row>
    <row r="1352" spans="5:8">
      <c r="E1352" s="405"/>
      <c r="F1352" s="405"/>
      <c r="G1352" s="405"/>
      <c r="H1352" s="405"/>
    </row>
    <row r="1353" spans="5:8">
      <c r="E1353" s="405"/>
      <c r="F1353" s="405"/>
      <c r="G1353" s="405"/>
      <c r="H1353" s="405"/>
    </row>
    <row r="1354" spans="5:8">
      <c r="E1354" s="405"/>
      <c r="F1354" s="405"/>
      <c r="G1354" s="405"/>
      <c r="H1354" s="405"/>
    </row>
    <row r="1355" spans="5:8">
      <c r="E1355" s="405"/>
      <c r="F1355" s="405"/>
      <c r="G1355" s="405"/>
      <c r="H1355" s="405"/>
    </row>
    <row r="1356" spans="5:8">
      <c r="E1356" s="405"/>
      <c r="F1356" s="405"/>
      <c r="G1356" s="405"/>
      <c r="H1356" s="405"/>
    </row>
    <row r="1357" spans="5:8">
      <c r="E1357" s="405"/>
      <c r="F1357" s="405"/>
      <c r="G1357" s="405"/>
      <c r="H1357" s="405"/>
    </row>
    <row r="1358" spans="5:8">
      <c r="E1358" s="405"/>
      <c r="F1358" s="405"/>
      <c r="G1358" s="405"/>
      <c r="H1358" s="405"/>
    </row>
    <row r="1359" spans="5:8">
      <c r="E1359" s="405"/>
      <c r="F1359" s="405"/>
      <c r="G1359" s="405"/>
      <c r="H1359" s="405"/>
    </row>
    <row r="1360" spans="5:8">
      <c r="E1360" s="405"/>
      <c r="F1360" s="405"/>
      <c r="G1360" s="405"/>
      <c r="H1360" s="405"/>
    </row>
    <row r="1361" spans="5:8">
      <c r="E1361" s="405"/>
      <c r="F1361" s="405"/>
      <c r="G1361" s="405"/>
      <c r="H1361" s="405"/>
    </row>
    <row r="1362" spans="5:8">
      <c r="E1362" s="405"/>
      <c r="F1362" s="405"/>
      <c r="G1362" s="405"/>
      <c r="H1362" s="405"/>
    </row>
    <row r="1363" spans="5:8">
      <c r="E1363" s="405"/>
      <c r="F1363" s="405"/>
      <c r="G1363" s="405"/>
      <c r="H1363" s="405"/>
    </row>
    <row r="1364" spans="5:8">
      <c r="E1364" s="405"/>
      <c r="F1364" s="405"/>
      <c r="G1364" s="405"/>
      <c r="H1364" s="405"/>
    </row>
    <row r="1365" spans="5:8">
      <c r="E1365" s="405"/>
      <c r="F1365" s="405"/>
      <c r="G1365" s="405"/>
      <c r="H1365" s="405"/>
    </row>
    <row r="1366" spans="5:8">
      <c r="E1366" s="405"/>
      <c r="F1366" s="405"/>
      <c r="G1366" s="405"/>
      <c r="H1366" s="405"/>
    </row>
    <row r="1367" spans="5:8">
      <c r="E1367" s="405"/>
      <c r="F1367" s="405"/>
      <c r="G1367" s="405"/>
      <c r="H1367" s="405"/>
    </row>
    <row r="1368" spans="5:8">
      <c r="E1368" s="405"/>
      <c r="F1368" s="405"/>
      <c r="G1368" s="405"/>
      <c r="H1368" s="405"/>
    </row>
    <row r="1369" spans="5:8">
      <c r="E1369" s="405"/>
      <c r="F1369" s="405"/>
      <c r="G1369" s="405"/>
      <c r="H1369" s="405"/>
    </row>
    <row r="1370" spans="5:8">
      <c r="E1370" s="405"/>
      <c r="F1370" s="405"/>
      <c r="G1370" s="405"/>
      <c r="H1370" s="405"/>
    </row>
    <row r="1371" spans="5:8">
      <c r="E1371" s="405"/>
      <c r="F1371" s="405"/>
      <c r="G1371" s="405"/>
      <c r="H1371" s="405"/>
    </row>
    <row r="1372" spans="5:8">
      <c r="E1372" s="405"/>
      <c r="F1372" s="405"/>
      <c r="G1372" s="405"/>
      <c r="H1372" s="405"/>
    </row>
    <row r="1373" spans="5:8">
      <c r="E1373" s="405"/>
      <c r="F1373" s="405"/>
      <c r="G1373" s="405"/>
      <c r="H1373" s="405"/>
    </row>
    <row r="1374" spans="5:8">
      <c r="E1374" s="405"/>
      <c r="F1374" s="405"/>
      <c r="G1374" s="405"/>
      <c r="H1374" s="405"/>
    </row>
    <row r="1375" spans="5:8">
      <c r="E1375" s="405"/>
      <c r="F1375" s="405"/>
      <c r="G1375" s="405"/>
      <c r="H1375" s="405"/>
    </row>
    <row r="1376" spans="5:8">
      <c r="E1376" s="405"/>
      <c r="F1376" s="405"/>
      <c r="G1376" s="405"/>
      <c r="H1376" s="405"/>
    </row>
    <row r="1377" spans="5:8">
      <c r="E1377" s="405"/>
      <c r="F1377" s="405"/>
      <c r="G1377" s="405"/>
      <c r="H1377" s="405"/>
    </row>
    <row r="1378" spans="5:8">
      <c r="E1378" s="405"/>
      <c r="F1378" s="405"/>
      <c r="G1378" s="405"/>
      <c r="H1378" s="405"/>
    </row>
    <row r="1379" spans="5:8">
      <c r="E1379" s="405"/>
      <c r="F1379" s="405"/>
      <c r="G1379" s="405"/>
      <c r="H1379" s="405"/>
    </row>
    <row r="1380" spans="5:8">
      <c r="E1380" s="405"/>
      <c r="F1380" s="405"/>
      <c r="G1380" s="405"/>
      <c r="H1380" s="405"/>
    </row>
    <row r="1381" spans="5:8">
      <c r="E1381" s="405"/>
      <c r="F1381" s="405"/>
      <c r="G1381" s="405"/>
      <c r="H1381" s="405"/>
    </row>
    <row r="1382" spans="5:8">
      <c r="E1382" s="405"/>
      <c r="F1382" s="405"/>
      <c r="G1382" s="405"/>
      <c r="H1382" s="405"/>
    </row>
    <row r="1383" spans="5:8">
      <c r="E1383" s="405"/>
      <c r="F1383" s="405"/>
      <c r="G1383" s="405"/>
      <c r="H1383" s="405"/>
    </row>
    <row r="1384" spans="5:8">
      <c r="E1384" s="405"/>
      <c r="F1384" s="405"/>
      <c r="G1384" s="405"/>
      <c r="H1384" s="405"/>
    </row>
    <row r="1385" spans="5:8">
      <c r="E1385" s="405"/>
      <c r="F1385" s="405"/>
      <c r="G1385" s="405"/>
      <c r="H1385" s="405"/>
    </row>
    <row r="1386" spans="5:8">
      <c r="E1386" s="405"/>
      <c r="F1386" s="405"/>
      <c r="G1386" s="405"/>
      <c r="H1386" s="405"/>
    </row>
    <row r="1387" spans="5:8">
      <c r="E1387" s="405"/>
      <c r="F1387" s="405"/>
      <c r="G1387" s="405"/>
      <c r="H1387" s="405"/>
    </row>
    <row r="1388" spans="5:8">
      <c r="E1388" s="405"/>
      <c r="F1388" s="405"/>
      <c r="G1388" s="405"/>
      <c r="H1388" s="405"/>
    </row>
    <row r="1389" spans="5:8">
      <c r="E1389" s="405"/>
      <c r="F1389" s="405"/>
      <c r="G1389" s="405"/>
      <c r="H1389" s="405"/>
    </row>
    <row r="1390" spans="5:8">
      <c r="E1390" s="405"/>
      <c r="F1390" s="405"/>
      <c r="G1390" s="405"/>
      <c r="H1390" s="405"/>
    </row>
    <row r="1391" spans="5:8">
      <c r="E1391" s="405"/>
      <c r="F1391" s="405"/>
      <c r="G1391" s="405"/>
      <c r="H1391" s="405"/>
    </row>
    <row r="1392" spans="5:8">
      <c r="E1392" s="405"/>
      <c r="F1392" s="405"/>
      <c r="G1392" s="405"/>
      <c r="H1392" s="405"/>
    </row>
    <row r="1393" spans="5:8">
      <c r="E1393" s="405"/>
      <c r="F1393" s="405"/>
      <c r="G1393" s="405"/>
      <c r="H1393" s="405"/>
    </row>
    <row r="1394" spans="5:8">
      <c r="E1394" s="405"/>
      <c r="F1394" s="405"/>
      <c r="G1394" s="405"/>
      <c r="H1394" s="405"/>
    </row>
    <row r="1395" spans="5:8">
      <c r="E1395" s="405"/>
      <c r="F1395" s="405"/>
      <c r="G1395" s="405"/>
      <c r="H1395" s="405"/>
    </row>
    <row r="1396" spans="5:8">
      <c r="E1396" s="405"/>
      <c r="F1396" s="405"/>
      <c r="G1396" s="405"/>
      <c r="H1396" s="405"/>
    </row>
    <row r="1397" spans="5:8">
      <c r="E1397" s="405"/>
      <c r="F1397" s="405"/>
      <c r="G1397" s="405"/>
      <c r="H1397" s="405"/>
    </row>
    <row r="1398" spans="5:8">
      <c r="E1398" s="405"/>
      <c r="F1398" s="405"/>
      <c r="G1398" s="405"/>
      <c r="H1398" s="405"/>
    </row>
    <row r="1399" spans="5:8">
      <c r="E1399" s="405"/>
      <c r="F1399" s="405"/>
      <c r="G1399" s="405"/>
      <c r="H1399" s="405"/>
    </row>
    <row r="1400" spans="5:8">
      <c r="E1400" s="405"/>
      <c r="F1400" s="405"/>
      <c r="G1400" s="405"/>
      <c r="H1400" s="405"/>
    </row>
    <row r="1401" spans="5:8">
      <c r="E1401" s="405"/>
      <c r="F1401" s="405"/>
      <c r="G1401" s="405"/>
      <c r="H1401" s="405"/>
    </row>
    <row r="1402" spans="5:8">
      <c r="E1402" s="405"/>
      <c r="F1402" s="405"/>
      <c r="G1402" s="405"/>
      <c r="H1402" s="405"/>
    </row>
    <row r="1403" spans="5:8">
      <c r="E1403" s="405"/>
      <c r="F1403" s="405"/>
      <c r="G1403" s="405"/>
      <c r="H1403" s="405"/>
    </row>
    <row r="1404" spans="5:8">
      <c r="E1404" s="405"/>
      <c r="F1404" s="405"/>
      <c r="G1404" s="405"/>
      <c r="H1404" s="405"/>
    </row>
    <row r="1405" spans="5:8">
      <c r="E1405" s="405"/>
      <c r="F1405" s="405"/>
      <c r="G1405" s="405"/>
      <c r="H1405" s="405"/>
    </row>
    <row r="1406" spans="5:8">
      <c r="E1406" s="405"/>
      <c r="F1406" s="405"/>
      <c r="G1406" s="405"/>
      <c r="H1406" s="405"/>
    </row>
    <row r="1407" spans="5:8">
      <c r="E1407" s="405"/>
      <c r="F1407" s="405"/>
      <c r="G1407" s="405"/>
      <c r="H1407" s="405"/>
    </row>
    <row r="1408" spans="5:8">
      <c r="E1408" s="405"/>
      <c r="F1408" s="405"/>
      <c r="G1408" s="405"/>
      <c r="H1408" s="405"/>
    </row>
    <row r="1409" spans="5:8">
      <c r="E1409" s="405"/>
      <c r="F1409" s="405"/>
      <c r="G1409" s="405"/>
      <c r="H1409" s="405"/>
    </row>
    <row r="1410" spans="5:8">
      <c r="E1410" s="405"/>
      <c r="F1410" s="405"/>
      <c r="G1410" s="405"/>
      <c r="H1410" s="405"/>
    </row>
    <row r="1411" spans="5:8">
      <c r="E1411" s="405"/>
      <c r="F1411" s="405"/>
      <c r="G1411" s="405"/>
      <c r="H1411" s="405"/>
    </row>
    <row r="1412" spans="5:8">
      <c r="E1412" s="405"/>
      <c r="F1412" s="405"/>
      <c r="G1412" s="405"/>
      <c r="H1412" s="405"/>
    </row>
    <row r="1413" spans="5:8">
      <c r="E1413" s="405"/>
      <c r="F1413" s="405"/>
      <c r="G1413" s="405"/>
      <c r="H1413" s="405"/>
    </row>
    <row r="1414" spans="5:8">
      <c r="E1414" s="405"/>
      <c r="F1414" s="405"/>
      <c r="G1414" s="405"/>
      <c r="H1414" s="405"/>
    </row>
    <row r="1415" spans="5:8">
      <c r="E1415" s="405"/>
      <c r="F1415" s="405"/>
      <c r="G1415" s="405"/>
      <c r="H1415" s="405"/>
    </row>
    <row r="1416" spans="5:8">
      <c r="E1416" s="405"/>
      <c r="F1416" s="405"/>
      <c r="G1416" s="405"/>
      <c r="H1416" s="405"/>
    </row>
    <row r="1417" spans="5:8">
      <c r="E1417" s="405"/>
      <c r="F1417" s="405"/>
      <c r="G1417" s="405"/>
      <c r="H1417" s="405"/>
    </row>
    <row r="1418" spans="5:8">
      <c r="E1418" s="405"/>
      <c r="F1418" s="405"/>
      <c r="G1418" s="405"/>
      <c r="H1418" s="405"/>
    </row>
    <row r="1419" spans="5:8">
      <c r="E1419" s="405"/>
      <c r="F1419" s="405"/>
      <c r="G1419" s="405"/>
      <c r="H1419" s="405"/>
    </row>
    <row r="1420" spans="5:8">
      <c r="E1420" s="405"/>
      <c r="F1420" s="405"/>
      <c r="G1420" s="405"/>
      <c r="H1420" s="405"/>
    </row>
    <row r="1421" spans="5:8">
      <c r="E1421" s="405"/>
      <c r="F1421" s="405"/>
      <c r="G1421" s="405"/>
      <c r="H1421" s="405"/>
    </row>
    <row r="1422" spans="5:8">
      <c r="E1422" s="405"/>
      <c r="F1422" s="405"/>
      <c r="G1422" s="405"/>
      <c r="H1422" s="405"/>
    </row>
    <row r="1423" spans="5:8">
      <c r="E1423" s="405"/>
      <c r="F1423" s="405"/>
      <c r="G1423" s="405"/>
      <c r="H1423" s="405"/>
    </row>
    <row r="1424" spans="5:8">
      <c r="E1424" s="405"/>
      <c r="F1424" s="405"/>
      <c r="G1424" s="405"/>
      <c r="H1424" s="405"/>
    </row>
    <row r="1425" spans="5:8">
      <c r="E1425" s="405"/>
      <c r="F1425" s="405"/>
      <c r="G1425" s="405"/>
      <c r="H1425" s="405"/>
    </row>
    <row r="1426" spans="5:8">
      <c r="E1426" s="405"/>
      <c r="F1426" s="405"/>
      <c r="G1426" s="405"/>
      <c r="H1426" s="405"/>
    </row>
    <row r="1427" spans="5:8">
      <c r="E1427" s="405"/>
      <c r="F1427" s="405"/>
      <c r="G1427" s="405"/>
      <c r="H1427" s="405"/>
    </row>
    <row r="1428" spans="5:8">
      <c r="E1428" s="405"/>
      <c r="F1428" s="405"/>
      <c r="G1428" s="405"/>
      <c r="H1428" s="405"/>
    </row>
    <row r="1429" spans="5:8">
      <c r="E1429" s="405"/>
      <c r="F1429" s="405"/>
      <c r="G1429" s="405"/>
      <c r="H1429" s="405"/>
    </row>
    <row r="1430" spans="5:8">
      <c r="E1430" s="405"/>
      <c r="F1430" s="405"/>
      <c r="G1430" s="405"/>
      <c r="H1430" s="405"/>
    </row>
    <row r="1431" spans="5:8">
      <c r="E1431" s="405"/>
      <c r="F1431" s="405"/>
      <c r="G1431" s="405"/>
      <c r="H1431" s="405"/>
    </row>
    <row r="1432" spans="5:8">
      <c r="E1432" s="405"/>
      <c r="F1432" s="405"/>
      <c r="G1432" s="405"/>
      <c r="H1432" s="405"/>
    </row>
    <row r="1433" spans="5:8">
      <c r="E1433" s="405"/>
      <c r="F1433" s="405"/>
      <c r="G1433" s="405"/>
      <c r="H1433" s="405"/>
    </row>
    <row r="1434" spans="5:8">
      <c r="E1434" s="405"/>
      <c r="F1434" s="405"/>
      <c r="G1434" s="405"/>
      <c r="H1434" s="405"/>
    </row>
    <row r="1435" spans="5:8">
      <c r="E1435" s="405"/>
      <c r="F1435" s="405"/>
      <c r="G1435" s="405"/>
      <c r="H1435" s="405"/>
    </row>
    <row r="1436" spans="5:8">
      <c r="E1436" s="405"/>
      <c r="F1436" s="405"/>
      <c r="G1436" s="405"/>
      <c r="H1436" s="405"/>
    </row>
    <row r="1437" spans="5:8">
      <c r="E1437" s="405"/>
      <c r="F1437" s="405"/>
      <c r="G1437" s="405"/>
      <c r="H1437" s="405"/>
    </row>
    <row r="1438" spans="5:8">
      <c r="E1438" s="405"/>
      <c r="F1438" s="405"/>
      <c r="G1438" s="405"/>
      <c r="H1438" s="405"/>
    </row>
    <row r="1439" spans="5:8">
      <c r="E1439" s="405"/>
      <c r="F1439" s="405"/>
      <c r="G1439" s="405"/>
      <c r="H1439" s="405"/>
    </row>
    <row r="1440" spans="5:8">
      <c r="E1440" s="405"/>
      <c r="F1440" s="405"/>
      <c r="G1440" s="405"/>
      <c r="H1440" s="405"/>
    </row>
    <row r="1441" spans="5:8">
      <c r="E1441" s="405"/>
      <c r="F1441" s="405"/>
      <c r="G1441" s="405"/>
      <c r="H1441" s="405"/>
    </row>
    <row r="1442" spans="5:8">
      <c r="E1442" s="405"/>
      <c r="F1442" s="405"/>
      <c r="G1442" s="405"/>
      <c r="H1442" s="405"/>
    </row>
    <row r="1443" spans="5:8">
      <c r="E1443" s="405"/>
      <c r="F1443" s="405"/>
      <c r="G1443" s="405"/>
      <c r="H1443" s="405"/>
    </row>
    <row r="1444" spans="5:8">
      <c r="E1444" s="405"/>
      <c r="F1444" s="405"/>
      <c r="G1444" s="405"/>
      <c r="H1444" s="405"/>
    </row>
    <row r="1445" spans="5:8">
      <c r="E1445" s="405"/>
      <c r="F1445" s="405"/>
      <c r="G1445" s="405"/>
      <c r="H1445" s="405"/>
    </row>
    <row r="1446" spans="5:8">
      <c r="E1446" s="405"/>
      <c r="F1446" s="405"/>
      <c r="G1446" s="405"/>
      <c r="H1446" s="405"/>
    </row>
    <row r="1447" spans="5:8">
      <c r="E1447" s="405"/>
      <c r="F1447" s="405"/>
      <c r="G1447" s="405"/>
      <c r="H1447" s="405"/>
    </row>
    <row r="1448" spans="5:8">
      <c r="E1448" s="405"/>
      <c r="F1448" s="405"/>
      <c r="G1448" s="405"/>
      <c r="H1448" s="405"/>
    </row>
    <row r="1449" spans="5:8">
      <c r="E1449" s="405"/>
      <c r="F1449" s="405"/>
      <c r="G1449" s="405"/>
      <c r="H1449" s="405"/>
    </row>
    <row r="1450" spans="5:8">
      <c r="E1450" s="405"/>
      <c r="F1450" s="405"/>
      <c r="G1450" s="405"/>
      <c r="H1450" s="405"/>
    </row>
    <row r="1451" spans="5:8">
      <c r="E1451" s="405"/>
      <c r="F1451" s="405"/>
      <c r="G1451" s="405"/>
      <c r="H1451" s="405"/>
    </row>
    <row r="1452" spans="5:8">
      <c r="E1452" s="405"/>
      <c r="F1452" s="405"/>
      <c r="G1452" s="405"/>
      <c r="H1452" s="405"/>
    </row>
    <row r="1453" spans="5:8">
      <c r="E1453" s="405"/>
      <c r="F1453" s="405"/>
      <c r="G1453" s="405"/>
      <c r="H1453" s="405"/>
    </row>
    <row r="1454" spans="5:8">
      <c r="E1454" s="405"/>
      <c r="F1454" s="405"/>
      <c r="G1454" s="405"/>
      <c r="H1454" s="405"/>
    </row>
    <row r="1455" spans="5:8">
      <c r="E1455" s="405"/>
      <c r="F1455" s="405"/>
      <c r="G1455" s="405"/>
      <c r="H1455" s="405"/>
    </row>
    <row r="1456" spans="5:8">
      <c r="E1456" s="405"/>
      <c r="F1456" s="405"/>
      <c r="G1456" s="405"/>
      <c r="H1456" s="405"/>
    </row>
    <row r="1457" spans="5:8">
      <c r="E1457" s="405"/>
      <c r="F1457" s="405"/>
      <c r="G1457" s="405"/>
      <c r="H1457" s="405"/>
    </row>
    <row r="1458" spans="5:8">
      <c r="E1458" s="405"/>
      <c r="F1458" s="405"/>
      <c r="G1458" s="405"/>
      <c r="H1458" s="405"/>
    </row>
    <row r="1459" spans="5:8">
      <c r="E1459" s="405"/>
      <c r="F1459" s="405"/>
      <c r="G1459" s="405"/>
      <c r="H1459" s="405"/>
    </row>
    <row r="1460" spans="5:8">
      <c r="E1460" s="405"/>
      <c r="F1460" s="405"/>
      <c r="G1460" s="405"/>
      <c r="H1460" s="405"/>
    </row>
    <row r="1461" spans="5:8">
      <c r="E1461" s="405"/>
      <c r="F1461" s="405"/>
      <c r="G1461" s="405"/>
      <c r="H1461" s="405"/>
    </row>
    <row r="1462" spans="5:8">
      <c r="E1462" s="405"/>
      <c r="F1462" s="405"/>
      <c r="G1462" s="405"/>
      <c r="H1462" s="405"/>
    </row>
    <row r="1463" spans="5:8">
      <c r="E1463" s="405"/>
      <c r="F1463" s="405"/>
      <c r="G1463" s="405"/>
      <c r="H1463" s="405"/>
    </row>
    <row r="1464" spans="5:8">
      <c r="E1464" s="405"/>
      <c r="F1464" s="405"/>
      <c r="G1464" s="405"/>
      <c r="H1464" s="405"/>
    </row>
    <row r="1465" spans="5:8">
      <c r="E1465" s="405"/>
      <c r="F1465" s="405"/>
      <c r="G1465" s="405"/>
      <c r="H1465" s="405"/>
    </row>
    <row r="1466" spans="5:8">
      <c r="E1466" s="405"/>
      <c r="F1466" s="405"/>
      <c r="G1466" s="405"/>
      <c r="H1466" s="405"/>
    </row>
    <row r="1467" spans="5:8">
      <c r="E1467" s="405"/>
      <c r="F1467" s="405"/>
      <c r="G1467" s="405"/>
      <c r="H1467" s="405"/>
    </row>
    <row r="1468" spans="5:8">
      <c r="E1468" s="405"/>
      <c r="F1468" s="405"/>
      <c r="G1468" s="405"/>
      <c r="H1468" s="405"/>
    </row>
    <row r="1469" spans="5:8">
      <c r="E1469" s="405"/>
      <c r="F1469" s="405"/>
      <c r="G1469" s="405"/>
      <c r="H1469" s="405"/>
    </row>
    <row r="1470" spans="5:8">
      <c r="E1470" s="405"/>
      <c r="F1470" s="405"/>
      <c r="G1470" s="405"/>
      <c r="H1470" s="405"/>
    </row>
    <row r="1471" spans="5:8">
      <c r="E1471" s="405"/>
      <c r="F1471" s="405"/>
      <c r="G1471" s="405"/>
      <c r="H1471" s="405"/>
    </row>
    <row r="1472" spans="5:8">
      <c r="E1472" s="405"/>
      <c r="F1472" s="405"/>
      <c r="G1472" s="405"/>
      <c r="H1472" s="405"/>
    </row>
    <row r="1473" spans="5:8">
      <c r="E1473" s="405"/>
      <c r="F1473" s="405"/>
      <c r="G1473" s="405"/>
      <c r="H1473" s="405"/>
    </row>
    <row r="1474" spans="5:8">
      <c r="E1474" s="405"/>
      <c r="F1474" s="405"/>
      <c r="G1474" s="405"/>
      <c r="H1474" s="405"/>
    </row>
    <row r="1475" spans="5:8">
      <c r="E1475" s="405"/>
      <c r="F1475" s="405"/>
      <c r="G1475" s="405"/>
      <c r="H1475" s="405"/>
    </row>
    <row r="1476" spans="5:8">
      <c r="E1476" s="405"/>
      <c r="F1476" s="405"/>
      <c r="G1476" s="405"/>
      <c r="H1476" s="405"/>
    </row>
    <row r="1477" spans="5:8">
      <c r="E1477" s="405"/>
      <c r="F1477" s="405"/>
      <c r="G1477" s="405"/>
      <c r="H1477" s="405"/>
    </row>
    <row r="1478" spans="5:8">
      <c r="E1478" s="405"/>
      <c r="F1478" s="405"/>
      <c r="G1478" s="405"/>
      <c r="H1478" s="405"/>
    </row>
    <row r="1479" spans="5:8">
      <c r="E1479" s="405"/>
      <c r="F1479" s="405"/>
      <c r="G1479" s="405"/>
      <c r="H1479" s="405"/>
    </row>
    <row r="1480" spans="5:8">
      <c r="E1480" s="405"/>
      <c r="F1480" s="405"/>
      <c r="G1480" s="405"/>
      <c r="H1480" s="405"/>
    </row>
    <row r="1481" spans="5:8">
      <c r="E1481" s="405"/>
      <c r="F1481" s="405"/>
      <c r="G1481" s="405"/>
      <c r="H1481" s="405"/>
    </row>
    <row r="1482" spans="5:8">
      <c r="E1482" s="405"/>
      <c r="F1482" s="405"/>
      <c r="G1482" s="405"/>
      <c r="H1482" s="405"/>
    </row>
    <row r="1483" spans="5:8">
      <c r="E1483" s="405"/>
      <c r="F1483" s="405"/>
      <c r="G1483" s="405"/>
      <c r="H1483" s="405"/>
    </row>
    <row r="1484" spans="5:8">
      <c r="E1484" s="405"/>
      <c r="F1484" s="405"/>
      <c r="G1484" s="405"/>
      <c r="H1484" s="405"/>
    </row>
    <row r="1485" spans="5:8">
      <c r="E1485" s="405"/>
      <c r="F1485" s="405"/>
      <c r="G1485" s="405"/>
      <c r="H1485" s="405"/>
    </row>
    <row r="1486" spans="5:8">
      <c r="E1486" s="405"/>
      <c r="F1486" s="405"/>
      <c r="G1486" s="405"/>
      <c r="H1486" s="405"/>
    </row>
    <row r="1487" spans="5:8">
      <c r="E1487" s="405"/>
      <c r="F1487" s="405"/>
      <c r="G1487" s="405"/>
      <c r="H1487" s="405"/>
    </row>
    <row r="1488" spans="5:8">
      <c r="E1488" s="405"/>
      <c r="F1488" s="405"/>
      <c r="G1488" s="405"/>
      <c r="H1488" s="405"/>
    </row>
    <row r="1489" spans="5:8">
      <c r="E1489" s="405"/>
      <c r="F1489" s="405"/>
      <c r="G1489" s="405"/>
      <c r="H1489" s="405"/>
    </row>
    <row r="1490" spans="5:8">
      <c r="E1490" s="405"/>
      <c r="F1490" s="405"/>
      <c r="G1490" s="405"/>
      <c r="H1490" s="405"/>
    </row>
    <row r="1491" spans="5:8">
      <c r="E1491" s="405"/>
      <c r="F1491" s="405"/>
      <c r="G1491" s="405"/>
      <c r="H1491" s="405"/>
    </row>
    <row r="1492" spans="5:8">
      <c r="E1492" s="405"/>
      <c r="F1492" s="405"/>
      <c r="G1492" s="405"/>
      <c r="H1492" s="405"/>
    </row>
    <row r="1493" spans="5:8">
      <c r="E1493" s="405"/>
      <c r="F1493" s="405"/>
      <c r="G1493" s="405"/>
      <c r="H1493" s="405"/>
    </row>
    <row r="1494" spans="5:8">
      <c r="E1494" s="405"/>
      <c r="F1494" s="405"/>
      <c r="G1494" s="405"/>
      <c r="H1494" s="405"/>
    </row>
    <row r="1495" spans="5:8">
      <c r="E1495" s="405"/>
      <c r="F1495" s="405"/>
      <c r="G1495" s="405"/>
      <c r="H1495" s="405"/>
    </row>
    <row r="1496" spans="5:8">
      <c r="E1496" s="405"/>
      <c r="F1496" s="405"/>
      <c r="G1496" s="405"/>
      <c r="H1496" s="405"/>
    </row>
    <row r="1497" spans="5:8">
      <c r="E1497" s="405"/>
      <c r="F1497" s="405"/>
      <c r="G1497" s="405"/>
      <c r="H1497" s="405"/>
    </row>
    <row r="1498" spans="5:8">
      <c r="E1498" s="405"/>
      <c r="F1498" s="405"/>
      <c r="G1498" s="405"/>
      <c r="H1498" s="405"/>
    </row>
    <row r="1499" spans="5:8">
      <c r="E1499" s="405"/>
      <c r="F1499" s="405"/>
      <c r="G1499" s="405"/>
      <c r="H1499" s="405"/>
    </row>
    <row r="1500" spans="5:8">
      <c r="E1500" s="405"/>
      <c r="F1500" s="405"/>
      <c r="G1500" s="405"/>
      <c r="H1500" s="405"/>
    </row>
    <row r="1501" spans="5:8">
      <c r="E1501" s="405"/>
      <c r="F1501" s="405"/>
      <c r="G1501" s="405"/>
      <c r="H1501" s="405"/>
    </row>
    <row r="1502" spans="5:8">
      <c r="E1502" s="405"/>
      <c r="F1502" s="405"/>
      <c r="G1502" s="405"/>
      <c r="H1502" s="405"/>
    </row>
    <row r="1503" spans="5:8">
      <c r="E1503" s="405"/>
      <c r="F1503" s="405"/>
      <c r="G1503" s="405"/>
      <c r="H1503" s="405"/>
    </row>
    <row r="1504" spans="5:8">
      <c r="E1504" s="405"/>
      <c r="F1504" s="405"/>
      <c r="G1504" s="405"/>
      <c r="H1504" s="405"/>
    </row>
    <row r="1505" spans="5:8">
      <c r="E1505" s="405"/>
      <c r="F1505" s="405"/>
      <c r="G1505" s="405"/>
      <c r="H1505" s="405"/>
    </row>
    <row r="1506" spans="5:8">
      <c r="E1506" s="405"/>
      <c r="F1506" s="405"/>
      <c r="G1506" s="405"/>
      <c r="H1506" s="405"/>
    </row>
    <row r="1507" spans="5:8">
      <c r="E1507" s="405"/>
      <c r="F1507" s="405"/>
      <c r="G1507" s="405"/>
      <c r="H1507" s="405"/>
    </row>
    <row r="1508" spans="5:8">
      <c r="E1508" s="405"/>
      <c r="F1508" s="405"/>
      <c r="G1508" s="405"/>
      <c r="H1508" s="405"/>
    </row>
    <row r="1509" spans="5:8">
      <c r="E1509" s="405"/>
      <c r="F1509" s="405"/>
      <c r="G1509" s="405"/>
      <c r="H1509" s="405"/>
    </row>
    <row r="1510" spans="5:8">
      <c r="E1510" s="405"/>
      <c r="F1510" s="405"/>
      <c r="G1510" s="405"/>
      <c r="H1510" s="405"/>
    </row>
    <row r="1511" spans="5:8">
      <c r="E1511" s="405"/>
      <c r="F1511" s="405"/>
      <c r="G1511" s="405"/>
      <c r="H1511" s="405"/>
    </row>
    <row r="1512" spans="5:8">
      <c r="E1512" s="405"/>
      <c r="F1512" s="405"/>
      <c r="G1512" s="405"/>
      <c r="H1512" s="405"/>
    </row>
    <row r="1513" spans="5:8">
      <c r="E1513" s="405"/>
      <c r="F1513" s="405"/>
      <c r="G1513" s="405"/>
      <c r="H1513" s="405"/>
    </row>
    <row r="1514" spans="5:8">
      <c r="E1514" s="405"/>
      <c r="F1514" s="405"/>
      <c r="G1514" s="405"/>
      <c r="H1514" s="405"/>
    </row>
    <row r="1515" spans="5:8">
      <c r="E1515" s="405"/>
      <c r="F1515" s="405"/>
      <c r="G1515" s="405"/>
      <c r="H1515" s="405"/>
    </row>
    <row r="1516" spans="5:8">
      <c r="E1516" s="405"/>
      <c r="F1516" s="405"/>
      <c r="G1516" s="405"/>
      <c r="H1516" s="405"/>
    </row>
    <row r="1517" spans="5:8">
      <c r="E1517" s="405"/>
      <c r="F1517" s="405"/>
      <c r="G1517" s="405"/>
      <c r="H1517" s="405"/>
    </row>
    <row r="1518" spans="5:8">
      <c r="E1518" s="405"/>
      <c r="F1518" s="405"/>
      <c r="G1518" s="405"/>
      <c r="H1518" s="405"/>
    </row>
    <row r="1519" spans="5:8">
      <c r="E1519" s="405"/>
      <c r="F1519" s="405"/>
      <c r="G1519" s="405"/>
      <c r="H1519" s="405"/>
    </row>
    <row r="1520" spans="5:8">
      <c r="E1520" s="405"/>
      <c r="F1520" s="405"/>
      <c r="G1520" s="405"/>
      <c r="H1520" s="405"/>
    </row>
    <row r="1521" spans="5:8">
      <c r="E1521" s="405"/>
      <c r="F1521" s="405"/>
      <c r="G1521" s="405"/>
      <c r="H1521" s="405"/>
    </row>
    <row r="1522" spans="5:8">
      <c r="E1522" s="405"/>
      <c r="F1522" s="405"/>
      <c r="G1522" s="405"/>
      <c r="H1522" s="405"/>
    </row>
    <row r="1523" spans="5:8">
      <c r="E1523" s="405"/>
      <c r="F1523" s="405"/>
      <c r="G1523" s="405"/>
      <c r="H1523" s="405"/>
    </row>
    <row r="1524" spans="5:8">
      <c r="E1524" s="405"/>
      <c r="F1524" s="405"/>
      <c r="G1524" s="405"/>
      <c r="H1524" s="405"/>
    </row>
    <row r="1525" spans="5:8">
      <c r="E1525" s="405"/>
      <c r="F1525" s="405"/>
      <c r="G1525" s="405"/>
      <c r="H1525" s="405"/>
    </row>
    <row r="1526" spans="5:8">
      <c r="E1526" s="405"/>
      <c r="F1526" s="405"/>
      <c r="G1526" s="405"/>
      <c r="H1526" s="405"/>
    </row>
    <row r="1527" spans="5:8">
      <c r="E1527" s="405"/>
      <c r="F1527" s="405"/>
      <c r="G1527" s="405"/>
      <c r="H1527" s="405"/>
    </row>
    <row r="1528" spans="5:8">
      <c r="E1528" s="405"/>
      <c r="F1528" s="405"/>
      <c r="G1528" s="405"/>
      <c r="H1528" s="405"/>
    </row>
    <row r="1529" spans="5:8">
      <c r="E1529" s="405"/>
      <c r="F1529" s="405"/>
      <c r="G1529" s="405"/>
      <c r="H1529" s="405"/>
    </row>
    <row r="1530" spans="5:8">
      <c r="E1530" s="405"/>
      <c r="F1530" s="405"/>
      <c r="G1530" s="405"/>
      <c r="H1530" s="405"/>
    </row>
    <row r="1531" spans="5:8">
      <c r="E1531" s="405"/>
      <c r="F1531" s="405"/>
      <c r="G1531" s="405"/>
      <c r="H1531" s="405"/>
    </row>
    <row r="1532" spans="5:8">
      <c r="E1532" s="405"/>
      <c r="F1532" s="405"/>
      <c r="G1532" s="405"/>
      <c r="H1532" s="405"/>
    </row>
    <row r="1533" spans="5:8">
      <c r="E1533" s="405"/>
      <c r="F1533" s="405"/>
      <c r="G1533" s="405"/>
      <c r="H1533" s="405"/>
    </row>
    <row r="1534" spans="5:8">
      <c r="E1534" s="405"/>
      <c r="F1534" s="405"/>
      <c r="G1534" s="405"/>
      <c r="H1534" s="405"/>
    </row>
    <row r="1535" spans="5:8">
      <c r="E1535" s="405"/>
      <c r="F1535" s="405"/>
      <c r="G1535" s="405"/>
      <c r="H1535" s="405"/>
    </row>
    <row r="1536" spans="5:8">
      <c r="E1536" s="405"/>
      <c r="F1536" s="405"/>
      <c r="G1536" s="405"/>
      <c r="H1536" s="405"/>
    </row>
    <row r="1537" spans="5:8">
      <c r="E1537" s="405"/>
      <c r="F1537" s="405"/>
      <c r="G1537" s="405"/>
      <c r="H1537" s="405"/>
    </row>
    <row r="1538" spans="5:8">
      <c r="E1538" s="405"/>
      <c r="F1538" s="405"/>
      <c r="G1538" s="405"/>
      <c r="H1538" s="405"/>
    </row>
    <row r="1539" spans="5:8">
      <c r="E1539" s="405"/>
      <c r="F1539" s="405"/>
      <c r="G1539" s="405"/>
      <c r="H1539" s="405"/>
    </row>
    <row r="1540" spans="5:8">
      <c r="E1540" s="405"/>
      <c r="F1540" s="405"/>
      <c r="G1540" s="405"/>
      <c r="H1540" s="405"/>
    </row>
    <row r="1541" spans="5:8">
      <c r="E1541" s="405"/>
      <c r="F1541" s="405"/>
      <c r="G1541" s="405"/>
      <c r="H1541" s="405"/>
    </row>
    <row r="1542" spans="5:8">
      <c r="E1542" s="405"/>
      <c r="F1542" s="405"/>
      <c r="G1542" s="405"/>
      <c r="H1542" s="405"/>
    </row>
    <row r="1543" spans="5:8">
      <c r="E1543" s="405"/>
      <c r="F1543" s="405"/>
      <c r="G1543" s="405"/>
      <c r="H1543" s="405"/>
    </row>
    <row r="1544" spans="5:8">
      <c r="E1544" s="405"/>
      <c r="F1544" s="405"/>
      <c r="G1544" s="405"/>
      <c r="H1544" s="405"/>
    </row>
    <row r="1545" spans="5:8">
      <c r="E1545" s="405"/>
      <c r="F1545" s="405"/>
      <c r="G1545" s="405"/>
      <c r="H1545" s="405"/>
    </row>
    <row r="1546" spans="5:8">
      <c r="E1546" s="405"/>
      <c r="F1546" s="405"/>
      <c r="G1546" s="405"/>
      <c r="H1546" s="405"/>
    </row>
    <row r="1547" spans="5:8">
      <c r="E1547" s="405"/>
      <c r="F1547" s="405"/>
      <c r="G1547" s="405"/>
      <c r="H1547" s="405"/>
    </row>
    <row r="1548" spans="5:8">
      <c r="E1548" s="405"/>
      <c r="F1548" s="405"/>
      <c r="G1548" s="405"/>
      <c r="H1548" s="405"/>
    </row>
    <row r="1549" spans="5:8">
      <c r="E1549" s="405"/>
      <c r="F1549" s="405"/>
      <c r="G1549" s="405"/>
      <c r="H1549" s="405"/>
    </row>
    <row r="1550" spans="5:8">
      <c r="E1550" s="405"/>
      <c r="F1550" s="405"/>
      <c r="G1550" s="405"/>
      <c r="H1550" s="405"/>
    </row>
    <row r="1551" spans="5:8">
      <c r="E1551" s="405"/>
      <c r="F1551" s="405"/>
      <c r="G1551" s="405"/>
      <c r="H1551" s="405"/>
    </row>
    <row r="1552" spans="5:8">
      <c r="E1552" s="405"/>
      <c r="F1552" s="405"/>
      <c r="G1552" s="405"/>
      <c r="H1552" s="405"/>
    </row>
    <row r="1553" spans="5:8">
      <c r="E1553" s="405"/>
      <c r="F1553" s="405"/>
      <c r="G1553" s="405"/>
      <c r="H1553" s="405"/>
    </row>
    <row r="1554" spans="5:8">
      <c r="E1554" s="405"/>
      <c r="F1554" s="405"/>
      <c r="G1554" s="405"/>
      <c r="H1554" s="405"/>
    </row>
    <row r="1555" spans="5:8">
      <c r="E1555" s="405"/>
      <c r="F1555" s="405"/>
      <c r="G1555" s="405"/>
      <c r="H1555" s="405"/>
    </row>
    <row r="1556" spans="5:8">
      <c r="E1556" s="405"/>
      <c r="F1556" s="405"/>
      <c r="G1556" s="405"/>
      <c r="H1556" s="405"/>
    </row>
    <row r="1557" spans="5:8">
      <c r="E1557" s="405"/>
      <c r="F1557" s="405"/>
      <c r="G1557" s="405"/>
      <c r="H1557" s="405"/>
    </row>
    <row r="1558" spans="5:8">
      <c r="E1558" s="405"/>
      <c r="F1558" s="405"/>
      <c r="G1558" s="405"/>
      <c r="H1558" s="405"/>
    </row>
    <row r="1559" spans="5:8">
      <c r="E1559" s="405"/>
      <c r="F1559" s="405"/>
      <c r="G1559" s="405"/>
      <c r="H1559" s="405"/>
    </row>
    <row r="1560" spans="5:8">
      <c r="E1560" s="405"/>
      <c r="F1560" s="405"/>
      <c r="G1560" s="405"/>
      <c r="H1560" s="405"/>
    </row>
    <row r="1561" spans="5:8">
      <c r="E1561" s="405"/>
      <c r="F1561" s="405"/>
      <c r="G1561" s="405"/>
      <c r="H1561" s="405"/>
    </row>
    <row r="1562" spans="5:8">
      <c r="E1562" s="405"/>
      <c r="F1562" s="405"/>
      <c r="G1562" s="405"/>
      <c r="H1562" s="405"/>
    </row>
    <row r="1563" spans="5:8">
      <c r="E1563" s="405"/>
      <c r="F1563" s="405"/>
      <c r="G1563" s="405"/>
      <c r="H1563" s="405"/>
    </row>
    <row r="1564" spans="5:8">
      <c r="E1564" s="405"/>
      <c r="F1564" s="405"/>
      <c r="G1564" s="405"/>
      <c r="H1564" s="405"/>
    </row>
    <row r="1565" spans="5:8">
      <c r="E1565" s="405"/>
      <c r="F1565" s="405"/>
      <c r="G1565" s="405"/>
      <c r="H1565" s="405"/>
    </row>
    <row r="1566" spans="5:8">
      <c r="E1566" s="405"/>
      <c r="F1566" s="405"/>
      <c r="G1566" s="405"/>
      <c r="H1566" s="405"/>
    </row>
    <row r="1567" spans="5:8">
      <c r="E1567" s="405"/>
      <c r="F1567" s="405"/>
      <c r="G1567" s="405"/>
      <c r="H1567" s="405"/>
    </row>
    <row r="1568" spans="5:8">
      <c r="E1568" s="405"/>
      <c r="F1568" s="405"/>
      <c r="G1568" s="405"/>
      <c r="H1568" s="405"/>
    </row>
    <row r="1569" spans="5:8">
      <c r="E1569" s="405"/>
      <c r="F1569" s="405"/>
      <c r="G1569" s="405"/>
      <c r="H1569" s="405"/>
    </row>
    <row r="1570" spans="5:8">
      <c r="E1570" s="405"/>
      <c r="F1570" s="405"/>
      <c r="G1570" s="405"/>
      <c r="H1570" s="405"/>
    </row>
    <row r="1571" spans="5:8">
      <c r="E1571" s="405"/>
      <c r="F1571" s="405"/>
      <c r="G1571" s="405"/>
      <c r="H1571" s="405"/>
    </row>
    <row r="1572" spans="5:8">
      <c r="E1572" s="405"/>
      <c r="F1572" s="405"/>
      <c r="G1572" s="405"/>
      <c r="H1572" s="405"/>
    </row>
    <row r="1573" spans="5:8">
      <c r="E1573" s="405"/>
      <c r="F1573" s="405"/>
      <c r="G1573" s="405"/>
      <c r="H1573" s="405"/>
    </row>
    <row r="1574" spans="5:8">
      <c r="E1574" s="405"/>
      <c r="F1574" s="405"/>
      <c r="G1574" s="405"/>
      <c r="H1574" s="405"/>
    </row>
    <row r="1575" spans="5:8">
      <c r="E1575" s="405"/>
      <c r="F1575" s="405"/>
      <c r="G1575" s="405"/>
      <c r="H1575" s="405"/>
    </row>
    <row r="1576" spans="5:8">
      <c r="E1576" s="405"/>
      <c r="F1576" s="405"/>
      <c r="G1576" s="405"/>
      <c r="H1576" s="405"/>
    </row>
    <row r="1577" spans="5:8">
      <c r="E1577" s="405"/>
      <c r="F1577" s="405"/>
      <c r="G1577" s="405"/>
      <c r="H1577" s="405"/>
    </row>
    <row r="1578" spans="5:8">
      <c r="E1578" s="405"/>
      <c r="F1578" s="405"/>
      <c r="G1578" s="405"/>
      <c r="H1578" s="405"/>
    </row>
    <row r="1579" spans="5:8">
      <c r="E1579" s="405"/>
      <c r="F1579" s="405"/>
      <c r="G1579" s="405"/>
      <c r="H1579" s="405"/>
    </row>
    <row r="1580" spans="5:8">
      <c r="E1580" s="405"/>
      <c r="F1580" s="405"/>
      <c r="G1580" s="405"/>
      <c r="H1580" s="405"/>
    </row>
    <row r="1581" spans="5:8">
      <c r="E1581" s="405"/>
      <c r="F1581" s="405"/>
      <c r="G1581" s="405"/>
      <c r="H1581" s="405"/>
    </row>
    <row r="1582" spans="5:8">
      <c r="E1582" s="405"/>
      <c r="F1582" s="405"/>
      <c r="G1582" s="405"/>
      <c r="H1582" s="405"/>
    </row>
    <row r="1583" spans="5:8">
      <c r="E1583" s="405"/>
      <c r="F1583" s="405"/>
      <c r="G1583" s="405"/>
      <c r="H1583" s="405"/>
    </row>
    <row r="1584" spans="5:8">
      <c r="E1584" s="405"/>
      <c r="F1584" s="405"/>
      <c r="G1584" s="405"/>
      <c r="H1584" s="405"/>
    </row>
    <row r="1585" spans="5:8">
      <c r="E1585" s="405"/>
      <c r="F1585" s="405"/>
      <c r="G1585" s="405"/>
      <c r="H1585" s="405"/>
    </row>
    <row r="1586" spans="5:8">
      <c r="E1586" s="405"/>
      <c r="F1586" s="405"/>
      <c r="G1586" s="405"/>
      <c r="H1586" s="405"/>
    </row>
    <row r="1587" spans="5:8">
      <c r="E1587" s="405"/>
      <c r="F1587" s="405"/>
      <c r="G1587" s="405"/>
      <c r="H1587" s="405"/>
    </row>
    <row r="1588" spans="5:8">
      <c r="E1588" s="405"/>
      <c r="F1588" s="405"/>
      <c r="G1588" s="405"/>
      <c r="H1588" s="405"/>
    </row>
    <row r="1589" spans="5:8">
      <c r="E1589" s="405"/>
      <c r="F1589" s="405"/>
      <c r="G1589" s="405"/>
      <c r="H1589" s="405"/>
    </row>
    <row r="1590" spans="5:8">
      <c r="E1590" s="405"/>
      <c r="F1590" s="405"/>
      <c r="G1590" s="405"/>
      <c r="H1590" s="405"/>
    </row>
    <row r="1591" spans="5:8">
      <c r="E1591" s="405"/>
      <c r="F1591" s="405"/>
      <c r="G1591" s="405"/>
      <c r="H1591" s="405"/>
    </row>
    <row r="1592" spans="5:8">
      <c r="E1592" s="405"/>
      <c r="F1592" s="405"/>
      <c r="G1592" s="405"/>
      <c r="H1592" s="405"/>
    </row>
    <row r="1593" spans="5:8">
      <c r="E1593" s="405"/>
      <c r="F1593" s="405"/>
      <c r="G1593" s="405"/>
      <c r="H1593" s="405"/>
    </row>
    <row r="1594" spans="5:8">
      <c r="E1594" s="405"/>
      <c r="F1594" s="405"/>
      <c r="G1594" s="405"/>
      <c r="H1594" s="405"/>
    </row>
    <row r="1595" spans="5:8">
      <c r="E1595" s="405"/>
      <c r="F1595" s="405"/>
      <c r="G1595" s="405"/>
      <c r="H1595" s="405"/>
    </row>
    <row r="1596" spans="5:8">
      <c r="E1596" s="405"/>
      <c r="F1596" s="405"/>
      <c r="G1596" s="405"/>
      <c r="H1596" s="405"/>
    </row>
    <row r="1597" spans="5:8">
      <c r="E1597" s="405"/>
      <c r="F1597" s="405"/>
      <c r="G1597" s="405"/>
      <c r="H1597" s="405"/>
    </row>
    <row r="1598" spans="5:8">
      <c r="E1598" s="405"/>
      <c r="F1598" s="405"/>
      <c r="G1598" s="405"/>
      <c r="H1598" s="405"/>
    </row>
    <row r="1599" spans="5:8">
      <c r="E1599" s="405"/>
      <c r="F1599" s="405"/>
      <c r="G1599" s="405"/>
      <c r="H1599" s="405"/>
    </row>
    <row r="1600" spans="5:8">
      <c r="E1600" s="405"/>
      <c r="F1600" s="405"/>
      <c r="G1600" s="405"/>
      <c r="H1600" s="405"/>
    </row>
    <row r="1601" spans="5:8">
      <c r="E1601" s="405"/>
      <c r="F1601" s="405"/>
      <c r="G1601" s="405"/>
      <c r="H1601" s="405"/>
    </row>
    <row r="1602" spans="5:8">
      <c r="E1602" s="405"/>
      <c r="F1602" s="405"/>
      <c r="G1602" s="405"/>
      <c r="H1602" s="405"/>
    </row>
    <row r="1603" spans="5:8">
      <c r="E1603" s="405"/>
      <c r="F1603" s="405"/>
      <c r="G1603" s="405"/>
      <c r="H1603" s="405"/>
    </row>
    <row r="1604" spans="5:8">
      <c r="E1604" s="405"/>
      <c r="F1604" s="405"/>
      <c r="G1604" s="405"/>
      <c r="H1604" s="405"/>
    </row>
    <row r="1605" spans="5:8">
      <c r="E1605" s="405"/>
      <c r="F1605" s="405"/>
      <c r="G1605" s="405"/>
      <c r="H1605" s="405"/>
    </row>
    <row r="1606" spans="5:8">
      <c r="E1606" s="405"/>
      <c r="F1606" s="405"/>
      <c r="G1606" s="405"/>
      <c r="H1606" s="405"/>
    </row>
    <row r="1607" spans="5:8">
      <c r="E1607" s="405"/>
      <c r="F1607" s="405"/>
      <c r="G1607" s="405"/>
      <c r="H1607" s="405"/>
    </row>
    <row r="1608" spans="5:8">
      <c r="E1608" s="405"/>
      <c r="F1608" s="405"/>
      <c r="G1608" s="405"/>
      <c r="H1608" s="405"/>
    </row>
    <row r="1609" spans="5:8">
      <c r="E1609" s="405"/>
      <c r="F1609" s="405"/>
      <c r="G1609" s="405"/>
      <c r="H1609" s="405"/>
    </row>
    <row r="1610" spans="5:8">
      <c r="E1610" s="405"/>
      <c r="F1610" s="405"/>
      <c r="G1610" s="405"/>
      <c r="H1610" s="405"/>
    </row>
    <row r="1611" spans="5:8">
      <c r="E1611" s="405"/>
      <c r="F1611" s="405"/>
      <c r="G1611" s="405"/>
      <c r="H1611" s="405"/>
    </row>
    <row r="1612" spans="5:8">
      <c r="E1612" s="405"/>
      <c r="F1612" s="405"/>
      <c r="G1612" s="405"/>
      <c r="H1612" s="405"/>
    </row>
    <row r="1613" spans="5:8">
      <c r="E1613" s="405"/>
      <c r="F1613" s="405"/>
      <c r="G1613" s="405"/>
      <c r="H1613" s="405"/>
    </row>
    <row r="1614" spans="5:8">
      <c r="E1614" s="405"/>
      <c r="F1614" s="405"/>
      <c r="G1614" s="405"/>
      <c r="H1614" s="405"/>
    </row>
    <row r="1615" spans="5:8">
      <c r="E1615" s="405"/>
      <c r="F1615" s="405"/>
      <c r="G1615" s="405"/>
      <c r="H1615" s="405"/>
    </row>
    <row r="1616" spans="5:8">
      <c r="E1616" s="405"/>
      <c r="F1616" s="405"/>
      <c r="G1616" s="405"/>
      <c r="H1616" s="405"/>
    </row>
    <row r="1617" spans="5:8">
      <c r="E1617" s="405"/>
      <c r="F1617" s="405"/>
      <c r="G1617" s="405"/>
      <c r="H1617" s="405"/>
    </row>
    <row r="1618" spans="5:8">
      <c r="E1618" s="405"/>
      <c r="F1618" s="405"/>
      <c r="G1618" s="405"/>
      <c r="H1618" s="405"/>
    </row>
    <row r="1619" spans="5:8">
      <c r="E1619" s="405"/>
      <c r="F1619" s="405"/>
      <c r="G1619" s="405"/>
      <c r="H1619" s="405"/>
    </row>
    <row r="1620" spans="5:8">
      <c r="E1620" s="405"/>
      <c r="F1620" s="405"/>
      <c r="G1620" s="405"/>
      <c r="H1620" s="405"/>
    </row>
    <row r="1621" spans="5:8">
      <c r="E1621" s="405"/>
      <c r="F1621" s="405"/>
      <c r="G1621" s="405"/>
      <c r="H1621" s="405"/>
    </row>
    <row r="1622" spans="5:8">
      <c r="E1622" s="405"/>
      <c r="F1622" s="405"/>
      <c r="G1622" s="405"/>
      <c r="H1622" s="405"/>
    </row>
    <row r="1623" spans="5:8">
      <c r="E1623" s="405"/>
      <c r="F1623" s="405"/>
      <c r="G1623" s="405"/>
      <c r="H1623" s="405"/>
    </row>
    <row r="1624" spans="5:8">
      <c r="E1624" s="405"/>
      <c r="F1624" s="405"/>
      <c r="G1624" s="405"/>
      <c r="H1624" s="405"/>
    </row>
    <row r="1625" spans="5:8">
      <c r="E1625" s="405"/>
      <c r="F1625" s="405"/>
      <c r="G1625" s="405"/>
      <c r="H1625" s="405"/>
    </row>
    <row r="1626" spans="5:8">
      <c r="E1626" s="405"/>
      <c r="F1626" s="405"/>
      <c r="G1626" s="405"/>
      <c r="H1626" s="405"/>
    </row>
    <row r="1627" spans="5:8">
      <c r="E1627" s="405"/>
      <c r="F1627" s="405"/>
      <c r="G1627" s="405"/>
      <c r="H1627" s="405"/>
    </row>
    <row r="1628" spans="5:8">
      <c r="E1628" s="405"/>
      <c r="F1628" s="405"/>
      <c r="G1628" s="405"/>
      <c r="H1628" s="405"/>
    </row>
    <row r="1629" spans="5:8">
      <c r="E1629" s="405"/>
      <c r="F1629" s="405"/>
      <c r="G1629" s="405"/>
      <c r="H1629" s="405"/>
    </row>
    <row r="1630" spans="5:8">
      <c r="E1630" s="405"/>
      <c r="F1630" s="405"/>
      <c r="G1630" s="405"/>
      <c r="H1630" s="405"/>
    </row>
    <row r="1631" spans="5:8">
      <c r="E1631" s="405"/>
      <c r="F1631" s="405"/>
      <c r="G1631" s="405"/>
      <c r="H1631" s="405"/>
    </row>
    <row r="1632" spans="5:8">
      <c r="E1632" s="405"/>
      <c r="F1632" s="405"/>
      <c r="G1632" s="405"/>
      <c r="H1632" s="405"/>
    </row>
    <row r="1633" spans="5:8">
      <c r="E1633" s="405"/>
      <c r="F1633" s="405"/>
      <c r="G1633" s="405"/>
      <c r="H1633" s="405"/>
    </row>
    <row r="1634" spans="5:8">
      <c r="E1634" s="405"/>
      <c r="F1634" s="405"/>
      <c r="G1634" s="405"/>
      <c r="H1634" s="405"/>
    </row>
    <row r="1635" spans="5:8">
      <c r="E1635" s="405"/>
      <c r="F1635" s="405"/>
      <c r="G1635" s="405"/>
      <c r="H1635" s="405"/>
    </row>
    <row r="1636" spans="5:8">
      <c r="E1636" s="405"/>
      <c r="F1636" s="405"/>
      <c r="G1636" s="405"/>
      <c r="H1636" s="405"/>
    </row>
    <row r="1637" spans="5:8">
      <c r="E1637" s="405"/>
      <c r="F1637" s="405"/>
      <c r="G1637" s="405"/>
      <c r="H1637" s="405"/>
    </row>
    <row r="1638" spans="5:8">
      <c r="E1638" s="405"/>
      <c r="F1638" s="405"/>
      <c r="G1638" s="405"/>
      <c r="H1638" s="405"/>
    </row>
    <row r="1639" spans="5:8">
      <c r="E1639" s="405"/>
      <c r="F1639" s="405"/>
      <c r="G1639" s="405"/>
      <c r="H1639" s="405"/>
    </row>
    <row r="1640" spans="5:8">
      <c r="E1640" s="405"/>
      <c r="F1640" s="405"/>
      <c r="G1640" s="405"/>
      <c r="H1640" s="405"/>
    </row>
    <row r="1641" spans="5:8">
      <c r="E1641" s="405"/>
      <c r="F1641" s="405"/>
      <c r="G1641" s="405"/>
      <c r="H1641" s="405"/>
    </row>
    <row r="1642" spans="5:8">
      <c r="E1642" s="405"/>
      <c r="F1642" s="405"/>
      <c r="G1642" s="405"/>
      <c r="H1642" s="405"/>
    </row>
    <row r="1643" spans="5:8">
      <c r="E1643" s="405"/>
      <c r="F1643" s="405"/>
      <c r="G1643" s="405"/>
      <c r="H1643" s="405"/>
    </row>
    <row r="1644" spans="5:8">
      <c r="E1644" s="405"/>
      <c r="F1644" s="405"/>
      <c r="G1644" s="405"/>
      <c r="H1644" s="405"/>
    </row>
    <row r="1645" spans="5:8">
      <c r="E1645" s="405"/>
      <c r="F1645" s="405"/>
      <c r="G1645" s="405"/>
      <c r="H1645" s="405"/>
    </row>
    <row r="1646" spans="5:8">
      <c r="E1646" s="405"/>
      <c r="F1646" s="405"/>
      <c r="G1646" s="405"/>
      <c r="H1646" s="405"/>
    </row>
    <row r="1647" spans="5:8">
      <c r="E1647" s="405"/>
      <c r="F1647" s="405"/>
      <c r="G1647" s="405"/>
      <c r="H1647" s="405"/>
    </row>
    <row r="1648" spans="5:8">
      <c r="E1648" s="405"/>
      <c r="F1648" s="405"/>
      <c r="G1648" s="405"/>
      <c r="H1648" s="405"/>
    </row>
    <row r="1649" spans="5:8">
      <c r="E1649" s="405"/>
      <c r="F1649" s="405"/>
      <c r="G1649" s="405"/>
      <c r="H1649" s="405"/>
    </row>
    <row r="1650" spans="5:8">
      <c r="E1650" s="405"/>
      <c r="F1650" s="405"/>
      <c r="G1650" s="405"/>
      <c r="H1650" s="405"/>
    </row>
    <row r="1651" spans="5:8">
      <c r="E1651" s="405"/>
      <c r="F1651" s="405"/>
      <c r="G1651" s="405"/>
      <c r="H1651" s="405"/>
    </row>
    <row r="1652" spans="5:8">
      <c r="E1652" s="405"/>
      <c r="F1652" s="405"/>
      <c r="G1652" s="405"/>
      <c r="H1652" s="405"/>
    </row>
    <row r="1653" spans="5:8">
      <c r="E1653" s="405"/>
      <c r="F1653" s="405"/>
      <c r="G1653" s="405"/>
      <c r="H1653" s="405"/>
    </row>
    <row r="1654" spans="5:8">
      <c r="E1654" s="405"/>
      <c r="F1654" s="405"/>
      <c r="G1654" s="405"/>
      <c r="H1654" s="405"/>
    </row>
    <row r="1655" spans="5:8">
      <c r="E1655" s="405"/>
      <c r="F1655" s="405"/>
      <c r="G1655" s="405"/>
      <c r="H1655" s="405"/>
    </row>
    <row r="1656" spans="5:8">
      <c r="E1656" s="405"/>
      <c r="F1656" s="405"/>
      <c r="G1656" s="405"/>
      <c r="H1656" s="405"/>
    </row>
    <row r="1657" spans="5:8">
      <c r="E1657" s="405"/>
      <c r="F1657" s="405"/>
      <c r="G1657" s="405"/>
      <c r="H1657" s="405"/>
    </row>
    <row r="1658" spans="5:8">
      <c r="E1658" s="405"/>
      <c r="F1658" s="405"/>
      <c r="G1658" s="405"/>
      <c r="H1658" s="405"/>
    </row>
    <row r="1659" spans="5:8">
      <c r="E1659" s="405"/>
      <c r="F1659" s="405"/>
      <c r="G1659" s="405"/>
      <c r="H1659" s="405"/>
    </row>
    <row r="1660" spans="5:8">
      <c r="E1660" s="405"/>
      <c r="F1660" s="405"/>
      <c r="G1660" s="405"/>
      <c r="H1660" s="405"/>
    </row>
    <row r="1661" spans="5:8">
      <c r="E1661" s="405"/>
      <c r="F1661" s="405"/>
      <c r="G1661" s="405"/>
      <c r="H1661" s="405"/>
    </row>
    <row r="1662" spans="5:8">
      <c r="E1662" s="405"/>
      <c r="F1662" s="405"/>
      <c r="G1662" s="405"/>
      <c r="H1662" s="405"/>
    </row>
    <row r="1663" spans="5:8">
      <c r="E1663" s="405"/>
      <c r="F1663" s="405"/>
      <c r="G1663" s="405"/>
      <c r="H1663" s="405"/>
    </row>
    <row r="1664" spans="5:8">
      <c r="E1664" s="405"/>
      <c r="F1664" s="405"/>
      <c r="G1664" s="405"/>
      <c r="H1664" s="405"/>
    </row>
    <row r="1665" spans="5:8">
      <c r="E1665" s="405"/>
      <c r="F1665" s="405"/>
      <c r="G1665" s="405"/>
      <c r="H1665" s="405"/>
    </row>
    <row r="1666" spans="5:8">
      <c r="E1666" s="405"/>
      <c r="F1666" s="405"/>
      <c r="G1666" s="405"/>
      <c r="H1666" s="405"/>
    </row>
    <row r="1667" spans="5:8">
      <c r="E1667" s="405"/>
      <c r="F1667" s="405"/>
      <c r="G1667" s="405"/>
      <c r="H1667" s="405"/>
    </row>
    <row r="1668" spans="5:8">
      <c r="E1668" s="405"/>
      <c r="F1668" s="405"/>
      <c r="G1668" s="405"/>
      <c r="H1668" s="405"/>
    </row>
    <row r="1669" spans="5:8">
      <c r="E1669" s="405"/>
      <c r="F1669" s="405"/>
      <c r="G1669" s="405"/>
      <c r="H1669" s="405"/>
    </row>
    <row r="1670" spans="5:8">
      <c r="E1670" s="405"/>
      <c r="F1670" s="405"/>
      <c r="G1670" s="405"/>
      <c r="H1670" s="405"/>
    </row>
    <row r="1671" spans="5:8">
      <c r="E1671" s="405"/>
      <c r="F1671" s="405"/>
      <c r="G1671" s="405"/>
      <c r="H1671" s="405"/>
    </row>
    <row r="1672" spans="5:8">
      <c r="E1672" s="405"/>
      <c r="F1672" s="405"/>
      <c r="G1672" s="405"/>
      <c r="H1672" s="405"/>
    </row>
    <row r="1673" spans="5:8">
      <c r="E1673" s="405"/>
      <c r="F1673" s="405"/>
      <c r="G1673" s="405"/>
      <c r="H1673" s="405"/>
    </row>
    <row r="1674" spans="5:8">
      <c r="E1674" s="405"/>
      <c r="F1674" s="405"/>
      <c r="G1674" s="405"/>
      <c r="H1674" s="405"/>
    </row>
    <row r="1675" spans="5:8">
      <c r="E1675" s="405"/>
      <c r="F1675" s="405"/>
      <c r="G1675" s="405"/>
      <c r="H1675" s="405"/>
    </row>
    <row r="1676" spans="5:8">
      <c r="E1676" s="405"/>
      <c r="F1676" s="405"/>
      <c r="G1676" s="405"/>
      <c r="H1676" s="405"/>
    </row>
    <row r="1677" spans="5:8">
      <c r="E1677" s="405"/>
      <c r="F1677" s="405"/>
      <c r="G1677" s="405"/>
      <c r="H1677" s="405"/>
    </row>
    <row r="1678" spans="5:8">
      <c r="E1678" s="405"/>
      <c r="F1678" s="405"/>
      <c r="G1678" s="405"/>
      <c r="H1678" s="405"/>
    </row>
    <row r="1679" spans="5:8">
      <c r="E1679" s="405"/>
      <c r="F1679" s="405"/>
      <c r="G1679" s="405"/>
      <c r="H1679" s="405"/>
    </row>
    <row r="1680" spans="5:8">
      <c r="E1680" s="405"/>
      <c r="F1680" s="405"/>
      <c r="G1680" s="405"/>
      <c r="H1680" s="405"/>
    </row>
    <row r="1681" spans="5:8">
      <c r="E1681" s="405"/>
      <c r="F1681" s="405"/>
      <c r="G1681" s="405"/>
      <c r="H1681" s="405"/>
    </row>
    <row r="1682" spans="5:8">
      <c r="E1682" s="405"/>
      <c r="F1682" s="405"/>
      <c r="G1682" s="405"/>
      <c r="H1682" s="405"/>
    </row>
    <row r="1683" spans="5:8">
      <c r="E1683" s="405"/>
      <c r="F1683" s="405"/>
      <c r="G1683" s="405"/>
      <c r="H1683" s="405"/>
    </row>
    <row r="1684" spans="5:8">
      <c r="E1684" s="405"/>
      <c r="F1684" s="405"/>
      <c r="G1684" s="405"/>
      <c r="H1684" s="405"/>
    </row>
    <row r="1685" spans="5:8">
      <c r="E1685" s="405"/>
      <c r="F1685" s="405"/>
      <c r="G1685" s="405"/>
      <c r="H1685" s="405"/>
    </row>
    <row r="1686" spans="5:8">
      <c r="E1686" s="405"/>
      <c r="F1686" s="405"/>
      <c r="G1686" s="405"/>
      <c r="H1686" s="405"/>
    </row>
    <row r="1687" spans="5:8">
      <c r="E1687" s="405"/>
      <c r="F1687" s="405"/>
      <c r="G1687" s="405"/>
      <c r="H1687" s="405"/>
    </row>
    <row r="1688" spans="5:8">
      <c r="E1688" s="405"/>
      <c r="F1688" s="405"/>
      <c r="G1688" s="405"/>
      <c r="H1688" s="405"/>
    </row>
    <row r="1689" spans="5:8">
      <c r="E1689" s="405"/>
      <c r="F1689" s="405"/>
      <c r="G1689" s="405"/>
      <c r="H1689" s="405"/>
    </row>
    <row r="1690" spans="5:8">
      <c r="E1690" s="405"/>
      <c r="F1690" s="405"/>
      <c r="G1690" s="405"/>
      <c r="H1690" s="405"/>
    </row>
    <row r="1691" spans="5:8">
      <c r="E1691" s="405"/>
      <c r="F1691" s="405"/>
      <c r="G1691" s="405"/>
      <c r="H1691" s="405"/>
    </row>
    <row r="1692" spans="5:8">
      <c r="E1692" s="405"/>
      <c r="F1692" s="405"/>
      <c r="G1692" s="405"/>
      <c r="H1692" s="405"/>
    </row>
    <row r="1693" spans="5:8">
      <c r="E1693" s="405"/>
      <c r="F1693" s="405"/>
      <c r="G1693" s="405"/>
      <c r="H1693" s="405"/>
    </row>
    <row r="1694" spans="5:8">
      <c r="E1694" s="405"/>
      <c r="F1694" s="405"/>
      <c r="G1694" s="405"/>
      <c r="H1694" s="405"/>
    </row>
    <row r="1695" spans="5:8">
      <c r="E1695" s="405"/>
      <c r="F1695" s="405"/>
      <c r="G1695" s="405"/>
      <c r="H1695" s="405"/>
    </row>
    <row r="1696" spans="5:8">
      <c r="E1696" s="405"/>
      <c r="F1696" s="405"/>
      <c r="G1696" s="405"/>
      <c r="H1696" s="405"/>
    </row>
    <row r="1697" spans="5:8">
      <c r="E1697" s="405"/>
      <c r="F1697" s="405"/>
      <c r="G1697" s="405"/>
      <c r="H1697" s="405"/>
    </row>
    <row r="1698" spans="5:8">
      <c r="E1698" s="405"/>
      <c r="F1698" s="405"/>
      <c r="G1698" s="405"/>
      <c r="H1698" s="405"/>
    </row>
    <row r="1699" spans="5:8">
      <c r="E1699" s="405"/>
      <c r="F1699" s="405"/>
      <c r="G1699" s="405"/>
      <c r="H1699" s="405"/>
    </row>
    <row r="1700" spans="5:8">
      <c r="E1700" s="405"/>
      <c r="F1700" s="405"/>
      <c r="G1700" s="405"/>
      <c r="H1700" s="405"/>
    </row>
    <row r="1701" spans="5:8">
      <c r="E1701" s="405"/>
      <c r="F1701" s="405"/>
      <c r="G1701" s="405"/>
      <c r="H1701" s="405"/>
    </row>
    <row r="1702" spans="5:8">
      <c r="E1702" s="405"/>
      <c r="F1702" s="405"/>
      <c r="G1702" s="405"/>
      <c r="H1702" s="405"/>
    </row>
    <row r="1703" spans="5:8">
      <c r="E1703" s="405"/>
      <c r="F1703" s="405"/>
      <c r="G1703" s="405"/>
      <c r="H1703" s="405"/>
    </row>
    <row r="1704" spans="5:8">
      <c r="E1704" s="405"/>
      <c r="F1704" s="405"/>
      <c r="G1704" s="405"/>
      <c r="H1704" s="405"/>
    </row>
    <row r="1705" spans="5:8">
      <c r="E1705" s="405"/>
      <c r="F1705" s="405"/>
      <c r="G1705" s="405"/>
      <c r="H1705" s="405"/>
    </row>
    <row r="1706" spans="5:8">
      <c r="E1706" s="405"/>
      <c r="F1706" s="405"/>
      <c r="G1706" s="405"/>
      <c r="H1706" s="405"/>
    </row>
    <row r="1707" spans="5:8">
      <c r="E1707" s="405"/>
      <c r="F1707" s="405"/>
      <c r="G1707" s="405"/>
      <c r="H1707" s="405"/>
    </row>
    <row r="1708" spans="5:8">
      <c r="E1708" s="405"/>
      <c r="F1708" s="405"/>
      <c r="G1708" s="405"/>
      <c r="H1708" s="405"/>
    </row>
    <row r="1709" spans="5:8">
      <c r="E1709" s="405"/>
      <c r="F1709" s="405"/>
      <c r="G1709" s="405"/>
      <c r="H1709" s="405"/>
    </row>
    <row r="1710" spans="5:8">
      <c r="E1710" s="405"/>
      <c r="F1710" s="405"/>
      <c r="G1710" s="405"/>
      <c r="H1710" s="405"/>
    </row>
    <row r="1711" spans="5:8">
      <c r="E1711" s="405"/>
      <c r="F1711" s="405"/>
      <c r="G1711" s="405"/>
      <c r="H1711" s="405"/>
    </row>
    <row r="1712" spans="5:8">
      <c r="E1712" s="405"/>
      <c r="F1712" s="405"/>
      <c r="G1712" s="405"/>
      <c r="H1712" s="405"/>
    </row>
    <row r="1713" spans="5:8">
      <c r="E1713" s="405"/>
      <c r="F1713" s="405"/>
      <c r="G1713" s="405"/>
      <c r="H1713" s="405"/>
    </row>
    <row r="1714" spans="5:8">
      <c r="E1714" s="405"/>
      <c r="F1714" s="405"/>
      <c r="G1714" s="405"/>
      <c r="H1714" s="405"/>
    </row>
    <row r="1715" spans="5:8">
      <c r="E1715" s="405"/>
      <c r="F1715" s="405"/>
      <c r="G1715" s="405"/>
      <c r="H1715" s="405"/>
    </row>
    <row r="1716" spans="5:8">
      <c r="E1716" s="405"/>
      <c r="F1716" s="405"/>
      <c r="G1716" s="405"/>
      <c r="H1716" s="405"/>
    </row>
    <row r="1717" spans="5:8">
      <c r="E1717" s="405"/>
      <c r="F1717" s="405"/>
      <c r="G1717" s="405"/>
      <c r="H1717" s="405"/>
    </row>
    <row r="1718" spans="5:8">
      <c r="E1718" s="405"/>
      <c r="F1718" s="405"/>
      <c r="G1718" s="405"/>
      <c r="H1718" s="405"/>
    </row>
    <row r="1719" spans="5:8">
      <c r="E1719" s="405"/>
      <c r="F1719" s="405"/>
      <c r="G1719" s="405"/>
      <c r="H1719" s="405"/>
    </row>
    <row r="1720" spans="5:8">
      <c r="E1720" s="405"/>
      <c r="F1720" s="405"/>
      <c r="G1720" s="405"/>
      <c r="H1720" s="405"/>
    </row>
    <row r="1721" spans="5:8">
      <c r="E1721" s="405"/>
      <c r="F1721" s="405"/>
      <c r="G1721" s="405"/>
      <c r="H1721" s="405"/>
    </row>
    <row r="1722" spans="5:8">
      <c r="E1722" s="405"/>
      <c r="F1722" s="405"/>
      <c r="G1722" s="405"/>
      <c r="H1722" s="405"/>
    </row>
    <row r="1723" spans="5:8">
      <c r="E1723" s="405"/>
      <c r="F1723" s="405"/>
      <c r="G1723" s="405"/>
      <c r="H1723" s="405"/>
    </row>
    <row r="1724" spans="5:8">
      <c r="E1724" s="405"/>
      <c r="F1724" s="405"/>
      <c r="G1724" s="405"/>
      <c r="H1724" s="405"/>
    </row>
    <row r="1725" spans="5:8">
      <c r="E1725" s="405"/>
      <c r="F1725" s="405"/>
      <c r="G1725" s="405"/>
      <c r="H1725" s="405"/>
    </row>
    <row r="1726" spans="5:8">
      <c r="E1726" s="405"/>
      <c r="F1726" s="405"/>
      <c r="G1726" s="405"/>
      <c r="H1726" s="405"/>
    </row>
    <row r="1727" spans="5:8">
      <c r="E1727" s="405"/>
      <c r="F1727" s="405"/>
      <c r="G1727" s="405"/>
      <c r="H1727" s="405"/>
    </row>
    <row r="1728" spans="5:8">
      <c r="E1728" s="405"/>
      <c r="F1728" s="405"/>
      <c r="G1728" s="405"/>
      <c r="H1728" s="405"/>
    </row>
    <row r="1729" spans="5:8">
      <c r="E1729" s="405"/>
      <c r="F1729" s="405"/>
      <c r="G1729" s="405"/>
      <c r="H1729" s="405"/>
    </row>
    <row r="1730" spans="5:8">
      <c r="E1730" s="405"/>
      <c r="F1730" s="405"/>
      <c r="G1730" s="405"/>
      <c r="H1730" s="405"/>
    </row>
    <row r="1731" spans="5:8">
      <c r="E1731" s="405"/>
      <c r="F1731" s="405"/>
      <c r="G1731" s="405"/>
      <c r="H1731" s="405"/>
    </row>
    <row r="1732" spans="5:8">
      <c r="E1732" s="405"/>
      <c r="F1732" s="405"/>
      <c r="G1732" s="405"/>
      <c r="H1732" s="405"/>
    </row>
    <row r="1733" spans="5:8">
      <c r="E1733" s="405"/>
      <c r="F1733" s="405"/>
      <c r="G1733" s="405"/>
      <c r="H1733" s="405"/>
    </row>
    <row r="1734" spans="5:8">
      <c r="E1734" s="405"/>
      <c r="F1734" s="405"/>
      <c r="G1734" s="405"/>
      <c r="H1734" s="405"/>
    </row>
    <row r="1735" spans="5:8">
      <c r="E1735" s="405"/>
      <c r="F1735" s="405"/>
      <c r="G1735" s="405"/>
      <c r="H1735" s="405"/>
    </row>
    <row r="1736" spans="5:8">
      <c r="E1736" s="405"/>
      <c r="F1736" s="405"/>
      <c r="G1736" s="405"/>
      <c r="H1736" s="405"/>
    </row>
    <row r="1737" spans="5:8">
      <c r="E1737" s="405"/>
      <c r="F1737" s="405"/>
      <c r="G1737" s="405"/>
      <c r="H1737" s="405"/>
    </row>
    <row r="1738" spans="5:8">
      <c r="E1738" s="405"/>
      <c r="F1738" s="405"/>
      <c r="G1738" s="405"/>
      <c r="H1738" s="405"/>
    </row>
    <row r="1739" spans="5:8">
      <c r="E1739" s="405"/>
      <c r="F1739" s="405"/>
      <c r="G1739" s="405"/>
      <c r="H1739" s="405"/>
    </row>
    <row r="1740" spans="5:8">
      <c r="E1740" s="405"/>
      <c r="F1740" s="405"/>
      <c r="G1740" s="405"/>
      <c r="H1740" s="405"/>
    </row>
    <row r="1741" spans="5:8">
      <c r="E1741" s="405"/>
      <c r="F1741" s="405"/>
      <c r="G1741" s="405"/>
      <c r="H1741" s="405"/>
    </row>
    <row r="1742" spans="5:8">
      <c r="E1742" s="405"/>
      <c r="F1742" s="405"/>
      <c r="G1742" s="405"/>
      <c r="H1742" s="405"/>
    </row>
    <row r="1743" spans="5:8">
      <c r="E1743" s="405"/>
      <c r="F1743" s="405"/>
      <c r="G1743" s="405"/>
      <c r="H1743" s="405"/>
    </row>
    <row r="1744" spans="5:8">
      <c r="E1744" s="405"/>
      <c r="F1744" s="405"/>
      <c r="G1744" s="405"/>
      <c r="H1744" s="405"/>
    </row>
    <row r="1745" spans="5:8">
      <c r="E1745" s="405"/>
      <c r="F1745" s="405"/>
      <c r="G1745" s="405"/>
      <c r="H1745" s="405"/>
    </row>
    <row r="1746" spans="5:8">
      <c r="E1746" s="405"/>
      <c r="F1746" s="405"/>
      <c r="G1746" s="405"/>
      <c r="H1746" s="405"/>
    </row>
    <row r="1747" spans="5:8">
      <c r="E1747" s="405"/>
      <c r="F1747" s="405"/>
      <c r="G1747" s="405"/>
      <c r="H1747" s="405"/>
    </row>
    <row r="1748" spans="5:8">
      <c r="E1748" s="405"/>
      <c r="F1748" s="405"/>
      <c r="G1748" s="405"/>
      <c r="H1748" s="405"/>
    </row>
    <row r="1749" spans="5:8">
      <c r="E1749" s="405"/>
      <c r="F1749" s="405"/>
      <c r="G1749" s="405"/>
      <c r="H1749" s="405"/>
    </row>
    <row r="1750" spans="5:8">
      <c r="E1750" s="405"/>
      <c r="F1750" s="405"/>
      <c r="G1750" s="405"/>
      <c r="H1750" s="405"/>
    </row>
    <row r="1751" spans="5:8">
      <c r="E1751" s="405"/>
      <c r="F1751" s="405"/>
      <c r="G1751" s="405"/>
      <c r="H1751" s="405"/>
    </row>
    <row r="1752" spans="5:8">
      <c r="E1752" s="405"/>
      <c r="F1752" s="405"/>
      <c r="G1752" s="405"/>
      <c r="H1752" s="405"/>
    </row>
    <row r="1753" spans="5:8">
      <c r="E1753" s="405"/>
      <c r="F1753" s="405"/>
      <c r="G1753" s="405"/>
      <c r="H1753" s="405"/>
    </row>
    <row r="1754" spans="5:8">
      <c r="E1754" s="405"/>
      <c r="F1754" s="405"/>
      <c r="G1754" s="405"/>
      <c r="H1754" s="405"/>
    </row>
    <row r="1755" spans="5:8">
      <c r="E1755" s="405"/>
      <c r="F1755" s="405"/>
      <c r="G1755" s="405"/>
      <c r="H1755" s="405"/>
    </row>
    <row r="1756" spans="5:8">
      <c r="E1756" s="405"/>
      <c r="F1756" s="405"/>
      <c r="G1756" s="405"/>
      <c r="H1756" s="405"/>
    </row>
    <row r="1757" spans="5:8">
      <c r="E1757" s="405"/>
      <c r="F1757" s="405"/>
      <c r="G1757" s="405"/>
      <c r="H1757" s="405"/>
    </row>
    <row r="1758" spans="5:8">
      <c r="E1758" s="405"/>
      <c r="F1758" s="405"/>
      <c r="G1758" s="405"/>
      <c r="H1758" s="405"/>
    </row>
    <row r="1759" spans="5:8">
      <c r="E1759" s="405"/>
      <c r="F1759" s="405"/>
      <c r="G1759" s="405"/>
      <c r="H1759" s="405"/>
    </row>
    <row r="1760" spans="5:8">
      <c r="E1760" s="405"/>
      <c r="F1760" s="405"/>
      <c r="G1760" s="405"/>
      <c r="H1760" s="405"/>
    </row>
    <row r="1761" spans="5:8">
      <c r="E1761" s="405"/>
      <c r="F1761" s="405"/>
      <c r="G1761" s="405"/>
      <c r="H1761" s="405"/>
    </row>
    <row r="1762" spans="5:8">
      <c r="E1762" s="405"/>
      <c r="F1762" s="405"/>
      <c r="G1762" s="405"/>
      <c r="H1762" s="405"/>
    </row>
    <row r="1763" spans="5:8">
      <c r="E1763" s="405"/>
      <c r="F1763" s="405"/>
      <c r="G1763" s="405"/>
      <c r="H1763" s="405"/>
    </row>
    <row r="1764" spans="5:8">
      <c r="E1764" s="405"/>
      <c r="F1764" s="405"/>
      <c r="G1764" s="405"/>
      <c r="H1764" s="405"/>
    </row>
    <row r="1765" spans="5:8">
      <c r="E1765" s="405"/>
      <c r="F1765" s="405"/>
      <c r="G1765" s="405"/>
      <c r="H1765" s="405"/>
    </row>
    <row r="1766" spans="5:8">
      <c r="E1766" s="405"/>
      <c r="F1766" s="405"/>
      <c r="G1766" s="405"/>
      <c r="H1766" s="405"/>
    </row>
    <row r="1767" spans="5:8">
      <c r="E1767" s="405"/>
      <c r="F1767" s="405"/>
      <c r="G1767" s="405"/>
      <c r="H1767" s="405"/>
    </row>
    <row r="1768" spans="5:8">
      <c r="E1768" s="405"/>
      <c r="F1768" s="405"/>
      <c r="G1768" s="405"/>
      <c r="H1768" s="405"/>
    </row>
    <row r="1769" spans="5:8">
      <c r="E1769" s="405"/>
      <c r="F1769" s="405"/>
      <c r="G1769" s="405"/>
      <c r="H1769" s="405"/>
    </row>
    <row r="1770" spans="5:8">
      <c r="E1770" s="405"/>
      <c r="F1770" s="405"/>
      <c r="G1770" s="405"/>
      <c r="H1770" s="405"/>
    </row>
    <row r="1771" spans="5:8">
      <c r="E1771" s="405"/>
      <c r="F1771" s="405"/>
      <c r="G1771" s="405"/>
      <c r="H1771" s="405"/>
    </row>
    <row r="1772" spans="5:8">
      <c r="E1772" s="405"/>
      <c r="F1772" s="405"/>
      <c r="G1772" s="405"/>
      <c r="H1772" s="405"/>
    </row>
    <row r="1773" spans="5:8">
      <c r="E1773" s="405"/>
      <c r="F1773" s="405"/>
      <c r="G1773" s="405"/>
      <c r="H1773" s="405"/>
    </row>
    <row r="1774" spans="5:8">
      <c r="E1774" s="405"/>
      <c r="F1774" s="405"/>
      <c r="G1774" s="405"/>
      <c r="H1774" s="405"/>
    </row>
    <row r="1775" spans="5:8">
      <c r="E1775" s="405"/>
      <c r="F1775" s="405"/>
      <c r="G1775" s="405"/>
      <c r="H1775" s="405"/>
    </row>
    <row r="1776" spans="5:8">
      <c r="E1776" s="405"/>
      <c r="F1776" s="405"/>
      <c r="G1776" s="405"/>
      <c r="H1776" s="405"/>
    </row>
    <row r="1777" spans="5:8">
      <c r="E1777" s="405"/>
      <c r="F1777" s="405"/>
      <c r="G1777" s="405"/>
      <c r="H1777" s="405"/>
    </row>
    <row r="1778" spans="5:8">
      <c r="E1778" s="405"/>
      <c r="F1778" s="405"/>
      <c r="G1778" s="405"/>
      <c r="H1778" s="405"/>
    </row>
    <row r="1779" spans="5:8">
      <c r="E1779" s="405"/>
      <c r="F1779" s="405"/>
      <c r="G1779" s="405"/>
      <c r="H1779" s="405"/>
    </row>
    <row r="1780" spans="5:8">
      <c r="E1780" s="405"/>
      <c r="F1780" s="405"/>
      <c r="G1780" s="405"/>
      <c r="H1780" s="405"/>
    </row>
    <row r="1781" spans="5:8">
      <c r="E1781" s="405"/>
      <c r="F1781" s="405"/>
      <c r="G1781" s="405"/>
      <c r="H1781" s="405"/>
    </row>
    <row r="1782" spans="5:8">
      <c r="E1782" s="405"/>
      <c r="F1782" s="405"/>
      <c r="G1782" s="405"/>
      <c r="H1782" s="405"/>
    </row>
    <row r="1783" spans="5:8">
      <c r="E1783" s="405"/>
      <c r="F1783" s="405"/>
      <c r="G1783" s="405"/>
      <c r="H1783" s="405"/>
    </row>
    <row r="1784" spans="5:8">
      <c r="E1784" s="405"/>
      <c r="F1784" s="405"/>
      <c r="G1784" s="405"/>
      <c r="H1784" s="405"/>
    </row>
    <row r="1785" spans="5:8">
      <c r="E1785" s="405"/>
      <c r="F1785" s="405"/>
      <c r="G1785" s="405"/>
      <c r="H1785" s="405"/>
    </row>
    <row r="1786" spans="5:8">
      <c r="E1786" s="405"/>
      <c r="F1786" s="405"/>
      <c r="G1786" s="405"/>
      <c r="H1786" s="405"/>
    </row>
    <row r="1787" spans="5:8">
      <c r="E1787" s="405"/>
      <c r="F1787" s="405"/>
      <c r="G1787" s="405"/>
      <c r="H1787" s="405"/>
    </row>
    <row r="1788" spans="5:8">
      <c r="E1788" s="405"/>
      <c r="F1788" s="405"/>
      <c r="G1788" s="405"/>
      <c r="H1788" s="405"/>
    </row>
    <row r="1789" spans="5:8">
      <c r="E1789" s="405"/>
      <c r="F1789" s="405"/>
      <c r="G1789" s="405"/>
      <c r="H1789" s="405"/>
    </row>
    <row r="1790" spans="5:8">
      <c r="E1790" s="405"/>
      <c r="F1790" s="405"/>
      <c r="G1790" s="405"/>
      <c r="H1790" s="405"/>
    </row>
    <row r="1791" spans="5:8">
      <c r="E1791" s="405"/>
      <c r="F1791" s="405"/>
      <c r="G1791" s="405"/>
      <c r="H1791" s="405"/>
    </row>
    <row r="1792" spans="5:8">
      <c r="E1792" s="405"/>
      <c r="F1792" s="405"/>
      <c r="G1792" s="405"/>
      <c r="H1792" s="405"/>
    </row>
    <row r="1793" spans="5:8">
      <c r="E1793" s="405"/>
      <c r="F1793" s="405"/>
      <c r="G1793" s="405"/>
      <c r="H1793" s="405"/>
    </row>
    <row r="1794" spans="5:8">
      <c r="E1794" s="405"/>
      <c r="F1794" s="405"/>
      <c r="G1794" s="405"/>
      <c r="H1794" s="405"/>
    </row>
    <row r="1795" spans="5:8">
      <c r="E1795" s="405"/>
      <c r="F1795" s="405"/>
      <c r="G1795" s="405"/>
      <c r="H1795" s="405"/>
    </row>
    <row r="1796" spans="5:8">
      <c r="E1796" s="405"/>
      <c r="F1796" s="405"/>
      <c r="G1796" s="405"/>
      <c r="H1796" s="405"/>
    </row>
    <row r="1797" spans="5:8">
      <c r="E1797" s="405"/>
      <c r="F1797" s="405"/>
      <c r="G1797" s="405"/>
      <c r="H1797" s="405"/>
    </row>
    <row r="1798" spans="5:8">
      <c r="E1798" s="405"/>
      <c r="F1798" s="405"/>
      <c r="G1798" s="405"/>
      <c r="H1798" s="405"/>
    </row>
    <row r="1799" spans="5:8">
      <c r="E1799" s="405"/>
      <c r="F1799" s="405"/>
      <c r="G1799" s="405"/>
      <c r="H1799" s="405"/>
    </row>
    <row r="1800" spans="5:8">
      <c r="E1800" s="405"/>
      <c r="F1800" s="405"/>
      <c r="G1800" s="405"/>
      <c r="H1800" s="405"/>
    </row>
    <row r="1801" spans="5:8">
      <c r="E1801" s="405"/>
      <c r="F1801" s="405"/>
      <c r="G1801" s="405"/>
      <c r="H1801" s="405"/>
    </row>
    <row r="1802" spans="5:8">
      <c r="E1802" s="405"/>
      <c r="F1802" s="405"/>
      <c r="G1802" s="405"/>
      <c r="H1802" s="405"/>
    </row>
    <row r="1803" spans="5:8">
      <c r="E1803" s="405"/>
      <c r="F1803" s="405"/>
      <c r="G1803" s="405"/>
      <c r="H1803" s="405"/>
    </row>
    <row r="1804" spans="5:8">
      <c r="E1804" s="405"/>
      <c r="F1804" s="405"/>
      <c r="G1804" s="405"/>
      <c r="H1804" s="405"/>
    </row>
    <row r="1805" spans="5:8">
      <c r="E1805" s="405"/>
      <c r="F1805" s="405"/>
      <c r="G1805" s="405"/>
      <c r="H1805" s="405"/>
    </row>
    <row r="1806" spans="5:8">
      <c r="E1806" s="405"/>
      <c r="F1806" s="405"/>
      <c r="G1806" s="405"/>
      <c r="H1806" s="405"/>
    </row>
    <row r="1807" spans="5:8">
      <c r="E1807" s="405"/>
      <c r="F1807" s="405"/>
      <c r="G1807" s="405"/>
      <c r="H1807" s="405"/>
    </row>
    <row r="1808" spans="5:8">
      <c r="E1808" s="405"/>
      <c r="F1808" s="405"/>
      <c r="G1808" s="405"/>
      <c r="H1808" s="405"/>
    </row>
    <row r="1809" spans="5:8">
      <c r="E1809" s="405"/>
      <c r="F1809" s="405"/>
      <c r="G1809" s="405"/>
      <c r="H1809" s="405"/>
    </row>
    <row r="1810" spans="5:8">
      <c r="E1810" s="405"/>
      <c r="F1810" s="405"/>
      <c r="G1810" s="405"/>
      <c r="H1810" s="405"/>
    </row>
    <row r="1811" spans="5:8">
      <c r="E1811" s="405"/>
      <c r="F1811" s="405"/>
      <c r="G1811" s="405"/>
      <c r="H1811" s="405"/>
    </row>
    <row r="1812" spans="5:8">
      <c r="E1812" s="405"/>
      <c r="F1812" s="405"/>
      <c r="G1812" s="405"/>
      <c r="H1812" s="405"/>
    </row>
    <row r="1813" spans="5:8">
      <c r="E1813" s="405"/>
      <c r="F1813" s="405"/>
      <c r="G1813" s="405"/>
      <c r="H1813" s="405"/>
    </row>
    <row r="1814" spans="5:8">
      <c r="E1814" s="405"/>
      <c r="F1814" s="405"/>
      <c r="G1814" s="405"/>
      <c r="H1814" s="405"/>
    </row>
    <row r="1815" spans="5:8">
      <c r="E1815" s="405"/>
      <c r="F1815" s="405"/>
      <c r="G1815" s="405"/>
      <c r="H1815" s="405"/>
    </row>
    <row r="1816" spans="5:8">
      <c r="E1816" s="405"/>
      <c r="F1816" s="405"/>
      <c r="G1816" s="405"/>
      <c r="H1816" s="405"/>
    </row>
    <row r="1817" spans="5:8">
      <c r="E1817" s="405"/>
      <c r="F1817" s="405"/>
      <c r="G1817" s="405"/>
      <c r="H1817" s="405"/>
    </row>
    <row r="1818" spans="5:8">
      <c r="E1818" s="405"/>
      <c r="F1818" s="405"/>
      <c r="G1818" s="405"/>
      <c r="H1818" s="405"/>
    </row>
    <row r="1819" spans="5:8">
      <c r="E1819" s="405"/>
      <c r="F1819" s="405"/>
      <c r="G1819" s="405"/>
      <c r="H1819" s="405"/>
    </row>
    <row r="1820" spans="5:8">
      <c r="E1820" s="405"/>
      <c r="F1820" s="405"/>
      <c r="G1820" s="405"/>
      <c r="H1820" s="405"/>
    </row>
    <row r="1821" spans="5:8">
      <c r="E1821" s="405"/>
      <c r="F1821" s="405"/>
      <c r="G1821" s="405"/>
      <c r="H1821" s="405"/>
    </row>
    <row r="1822" spans="5:8">
      <c r="E1822" s="405"/>
      <c r="F1822" s="405"/>
      <c r="G1822" s="405"/>
      <c r="H1822" s="405"/>
    </row>
    <row r="1823" spans="5:8">
      <c r="E1823" s="405"/>
      <c r="F1823" s="405"/>
      <c r="G1823" s="405"/>
      <c r="H1823" s="405"/>
    </row>
    <row r="1824" spans="5:8">
      <c r="E1824" s="405"/>
      <c r="F1824" s="405"/>
      <c r="G1824" s="405"/>
      <c r="H1824" s="405"/>
    </row>
    <row r="1825" spans="5:8">
      <c r="E1825" s="405"/>
      <c r="F1825" s="405"/>
      <c r="G1825" s="405"/>
      <c r="H1825" s="405"/>
    </row>
    <row r="1826" spans="5:8">
      <c r="E1826" s="405"/>
      <c r="F1826" s="405"/>
      <c r="G1826" s="405"/>
      <c r="H1826" s="405"/>
    </row>
    <row r="1827" spans="5:8">
      <c r="E1827" s="405"/>
      <c r="F1827" s="405"/>
      <c r="G1827" s="405"/>
      <c r="H1827" s="405"/>
    </row>
    <row r="1828" spans="5:8">
      <c r="E1828" s="405"/>
      <c r="F1828" s="405"/>
      <c r="G1828" s="405"/>
      <c r="H1828" s="405"/>
    </row>
    <row r="1829" spans="5:8">
      <c r="E1829" s="405"/>
      <c r="F1829" s="405"/>
      <c r="G1829" s="405"/>
      <c r="H1829" s="405"/>
    </row>
    <row r="1830" spans="5:8">
      <c r="E1830" s="405"/>
      <c r="F1830" s="405"/>
      <c r="G1830" s="405"/>
      <c r="H1830" s="405"/>
    </row>
    <row r="1831" spans="5:8">
      <c r="E1831" s="405"/>
      <c r="F1831" s="405"/>
      <c r="G1831" s="405"/>
      <c r="H1831" s="405"/>
    </row>
    <row r="1832" spans="5:8">
      <c r="E1832" s="405"/>
      <c r="F1832" s="405"/>
      <c r="G1832" s="405"/>
      <c r="H1832" s="405"/>
    </row>
    <row r="1833" spans="5:8">
      <c r="E1833" s="405"/>
      <c r="F1833" s="405"/>
      <c r="G1833" s="405"/>
      <c r="H1833" s="405"/>
    </row>
    <row r="1834" spans="5:8">
      <c r="E1834" s="405"/>
      <c r="F1834" s="405"/>
      <c r="G1834" s="405"/>
      <c r="H1834" s="405"/>
    </row>
    <row r="1835" spans="5:8">
      <c r="E1835" s="405"/>
      <c r="F1835" s="405"/>
      <c r="G1835" s="405"/>
      <c r="H1835" s="405"/>
    </row>
    <row r="1836" spans="5:8">
      <c r="E1836" s="405"/>
      <c r="F1836" s="405"/>
      <c r="G1836" s="405"/>
      <c r="H1836" s="405"/>
    </row>
    <row r="1837" spans="5:8">
      <c r="E1837" s="405"/>
      <c r="F1837" s="405"/>
      <c r="G1837" s="405"/>
      <c r="H1837" s="405"/>
    </row>
    <row r="1838" spans="5:8">
      <c r="E1838" s="405"/>
      <c r="F1838" s="405"/>
      <c r="G1838" s="405"/>
      <c r="H1838" s="405"/>
    </row>
    <row r="1839" spans="5:8">
      <c r="E1839" s="405"/>
      <c r="F1839" s="405"/>
      <c r="G1839" s="405"/>
      <c r="H1839" s="405"/>
    </row>
    <row r="1840" spans="5:8">
      <c r="E1840" s="405"/>
      <c r="F1840" s="405"/>
      <c r="G1840" s="405"/>
      <c r="H1840" s="405"/>
    </row>
    <row r="1841" spans="5:8">
      <c r="E1841" s="405"/>
      <c r="F1841" s="405"/>
      <c r="G1841" s="405"/>
      <c r="H1841" s="405"/>
    </row>
    <row r="1842" spans="5:8">
      <c r="E1842" s="405"/>
      <c r="F1842" s="405"/>
      <c r="G1842" s="405"/>
      <c r="H1842" s="405"/>
    </row>
    <row r="1843" spans="5:8">
      <c r="E1843" s="405"/>
      <c r="F1843" s="405"/>
      <c r="G1843" s="405"/>
      <c r="H1843" s="405"/>
    </row>
    <row r="1844" spans="5:8">
      <c r="E1844" s="405"/>
      <c r="F1844" s="405"/>
      <c r="G1844" s="405"/>
      <c r="H1844" s="405"/>
    </row>
    <row r="1845" spans="5:8">
      <c r="E1845" s="405"/>
      <c r="F1845" s="405"/>
      <c r="G1845" s="405"/>
      <c r="H1845" s="405"/>
    </row>
    <row r="1846" spans="5:8">
      <c r="E1846" s="405"/>
      <c r="F1846" s="405"/>
      <c r="G1846" s="405"/>
      <c r="H1846" s="405"/>
    </row>
    <row r="1847" spans="5:8">
      <c r="E1847" s="405"/>
      <c r="F1847" s="405"/>
      <c r="G1847" s="405"/>
      <c r="H1847" s="405"/>
    </row>
    <row r="1848" spans="5:8">
      <c r="E1848" s="405"/>
      <c r="F1848" s="405"/>
      <c r="G1848" s="405"/>
      <c r="H1848" s="405"/>
    </row>
    <row r="1849" spans="5:8">
      <c r="E1849" s="405"/>
      <c r="F1849" s="405"/>
      <c r="G1849" s="405"/>
      <c r="H1849" s="405"/>
    </row>
    <row r="1850" spans="5:8">
      <c r="E1850" s="405"/>
      <c r="F1850" s="405"/>
      <c r="G1850" s="405"/>
      <c r="H1850" s="405"/>
    </row>
    <row r="1851" spans="5:8">
      <c r="E1851" s="405"/>
      <c r="F1851" s="405"/>
      <c r="G1851" s="405"/>
      <c r="H1851" s="405"/>
    </row>
    <row r="1852" spans="5:8">
      <c r="E1852" s="405"/>
      <c r="F1852" s="405"/>
      <c r="G1852" s="405"/>
      <c r="H1852" s="405"/>
    </row>
    <row r="1853" spans="5:8">
      <c r="E1853" s="405"/>
      <c r="F1853" s="405"/>
      <c r="G1853" s="405"/>
      <c r="H1853" s="405"/>
    </row>
    <row r="1854" spans="5:8">
      <c r="E1854" s="405"/>
      <c r="F1854" s="405"/>
      <c r="G1854" s="405"/>
      <c r="H1854" s="405"/>
    </row>
    <row r="1855" spans="5:8">
      <c r="E1855" s="405"/>
      <c r="F1855" s="405"/>
      <c r="G1855" s="405"/>
      <c r="H1855" s="405"/>
    </row>
    <row r="1856" spans="5:8">
      <c r="E1856" s="405"/>
      <c r="F1856" s="405"/>
      <c r="G1856" s="405"/>
      <c r="H1856" s="405"/>
    </row>
    <row r="1857" spans="5:8">
      <c r="E1857" s="405"/>
      <c r="F1857" s="405"/>
      <c r="G1857" s="405"/>
      <c r="H1857" s="405"/>
    </row>
    <row r="1858" spans="5:8">
      <c r="E1858" s="405"/>
      <c r="F1858" s="405"/>
      <c r="G1858" s="405"/>
      <c r="H1858" s="405"/>
    </row>
    <row r="1859" spans="5:8">
      <c r="E1859" s="405"/>
      <c r="F1859" s="405"/>
      <c r="G1859" s="405"/>
      <c r="H1859" s="405"/>
    </row>
    <row r="1860" spans="5:8">
      <c r="E1860" s="405"/>
      <c r="F1860" s="405"/>
      <c r="G1860" s="405"/>
      <c r="H1860" s="405"/>
    </row>
    <row r="1861" spans="5:8">
      <c r="E1861" s="405"/>
      <c r="F1861" s="405"/>
      <c r="G1861" s="405"/>
      <c r="H1861" s="405"/>
    </row>
    <row r="1862" spans="5:8">
      <c r="E1862" s="405"/>
      <c r="F1862" s="405"/>
      <c r="G1862" s="405"/>
      <c r="H1862" s="405"/>
    </row>
    <row r="1863" spans="5:8">
      <c r="E1863" s="405"/>
      <c r="F1863" s="405"/>
      <c r="G1863" s="405"/>
      <c r="H1863" s="405"/>
    </row>
    <row r="1864" spans="5:8">
      <c r="E1864" s="405"/>
      <c r="F1864" s="405"/>
      <c r="G1864" s="405"/>
      <c r="H1864" s="405"/>
    </row>
    <row r="1865" spans="5:8">
      <c r="E1865" s="405"/>
      <c r="F1865" s="405"/>
      <c r="G1865" s="405"/>
      <c r="H1865" s="405"/>
    </row>
    <row r="1866" spans="5:8">
      <c r="E1866" s="405"/>
      <c r="F1866" s="405"/>
      <c r="G1866" s="405"/>
      <c r="H1866" s="405"/>
    </row>
    <row r="1867" spans="5:8">
      <c r="E1867" s="405"/>
      <c r="F1867" s="405"/>
      <c r="G1867" s="405"/>
      <c r="H1867" s="405"/>
    </row>
    <row r="1868" spans="5:8">
      <c r="E1868" s="405"/>
      <c r="F1868" s="405"/>
      <c r="G1868" s="405"/>
      <c r="H1868" s="405"/>
    </row>
    <row r="1869" spans="5:8">
      <c r="E1869" s="405"/>
      <c r="F1869" s="405"/>
      <c r="G1869" s="405"/>
      <c r="H1869" s="405"/>
    </row>
    <row r="1870" spans="5:8">
      <c r="E1870" s="405"/>
      <c r="F1870" s="405"/>
      <c r="G1870" s="405"/>
      <c r="H1870" s="405"/>
    </row>
    <row r="1871" spans="5:8">
      <c r="E1871" s="405"/>
      <c r="F1871" s="405"/>
      <c r="G1871" s="405"/>
      <c r="H1871" s="405"/>
    </row>
    <row r="1872" spans="5:8">
      <c r="E1872" s="405"/>
      <c r="F1872" s="405"/>
      <c r="G1872" s="405"/>
      <c r="H1872" s="405"/>
    </row>
    <row r="1873" spans="5:8">
      <c r="E1873" s="405"/>
      <c r="F1873" s="405"/>
      <c r="G1873" s="405"/>
      <c r="H1873" s="405"/>
    </row>
    <row r="1874" spans="5:8">
      <c r="E1874" s="405"/>
      <c r="F1874" s="405"/>
      <c r="G1874" s="405"/>
      <c r="H1874" s="405"/>
    </row>
    <row r="1875" spans="5:8">
      <c r="E1875" s="405"/>
      <c r="F1875" s="405"/>
      <c r="G1875" s="405"/>
      <c r="H1875" s="405"/>
    </row>
    <row r="1876" spans="5:8">
      <c r="E1876" s="405"/>
      <c r="F1876" s="405"/>
      <c r="G1876" s="405"/>
      <c r="H1876" s="405"/>
    </row>
    <row r="1877" spans="5:8">
      <c r="E1877" s="405"/>
      <c r="F1877" s="405"/>
      <c r="G1877" s="405"/>
      <c r="H1877" s="405"/>
    </row>
    <row r="1878" spans="5:8">
      <c r="E1878" s="405"/>
      <c r="F1878" s="405"/>
      <c r="G1878" s="405"/>
      <c r="H1878" s="405"/>
    </row>
    <row r="1879" spans="5:8">
      <c r="E1879" s="405"/>
      <c r="F1879" s="405"/>
      <c r="G1879" s="405"/>
      <c r="H1879" s="405"/>
    </row>
    <row r="1880" spans="5:8">
      <c r="E1880" s="405"/>
      <c r="F1880" s="405"/>
      <c r="G1880" s="405"/>
      <c r="H1880" s="405"/>
    </row>
    <row r="1881" spans="5:8">
      <c r="E1881" s="405"/>
      <c r="F1881" s="405"/>
      <c r="G1881" s="405"/>
      <c r="H1881" s="405"/>
    </row>
    <row r="1882" spans="5:8">
      <c r="E1882" s="405"/>
      <c r="F1882" s="405"/>
      <c r="G1882" s="405"/>
      <c r="H1882" s="405"/>
    </row>
    <row r="1883" spans="5:8">
      <c r="E1883" s="405"/>
      <c r="F1883" s="405"/>
      <c r="G1883" s="405"/>
      <c r="H1883" s="405"/>
    </row>
    <row r="1884" spans="5:8">
      <c r="E1884" s="405"/>
      <c r="F1884" s="405"/>
      <c r="G1884" s="405"/>
      <c r="H1884" s="405"/>
    </row>
    <row r="1885" spans="5:8">
      <c r="E1885" s="405"/>
      <c r="F1885" s="405"/>
      <c r="G1885" s="405"/>
      <c r="H1885" s="405"/>
    </row>
    <row r="1886" spans="5:8">
      <c r="E1886" s="405"/>
      <c r="F1886" s="405"/>
      <c r="G1886" s="405"/>
      <c r="H1886" s="405"/>
    </row>
    <row r="1887" spans="5:8">
      <c r="E1887" s="405"/>
      <c r="F1887" s="405"/>
      <c r="G1887" s="405"/>
      <c r="H1887" s="405"/>
    </row>
    <row r="1888" spans="5:8">
      <c r="E1888" s="405"/>
      <c r="F1888" s="405"/>
      <c r="G1888" s="405"/>
      <c r="H1888" s="405"/>
    </row>
    <row r="1889" spans="5:8">
      <c r="E1889" s="405"/>
      <c r="F1889" s="405"/>
      <c r="G1889" s="405"/>
      <c r="H1889" s="405"/>
    </row>
    <row r="1890" spans="5:8">
      <c r="E1890" s="405"/>
      <c r="F1890" s="405"/>
      <c r="G1890" s="405"/>
      <c r="H1890" s="405"/>
    </row>
    <row r="1891" spans="5:8">
      <c r="E1891" s="405"/>
      <c r="F1891" s="405"/>
      <c r="G1891" s="405"/>
      <c r="H1891" s="405"/>
    </row>
    <row r="1892" spans="5:8">
      <c r="E1892" s="405"/>
      <c r="F1892" s="405"/>
      <c r="G1892" s="405"/>
      <c r="H1892" s="405"/>
    </row>
    <row r="1893" spans="5:8">
      <c r="E1893" s="405"/>
      <c r="F1893" s="405"/>
      <c r="G1893" s="405"/>
      <c r="H1893" s="405"/>
    </row>
    <row r="1894" spans="5:8">
      <c r="E1894" s="405"/>
      <c r="F1894" s="405"/>
      <c r="G1894" s="405"/>
      <c r="H1894" s="405"/>
    </row>
    <row r="1895" spans="5:8">
      <c r="E1895" s="405"/>
      <c r="F1895" s="405"/>
      <c r="G1895" s="405"/>
      <c r="H1895" s="405"/>
    </row>
    <row r="1896" spans="5:8">
      <c r="E1896" s="405"/>
      <c r="F1896" s="405"/>
      <c r="G1896" s="405"/>
      <c r="H1896" s="405"/>
    </row>
    <row r="1897" spans="5:8">
      <c r="E1897" s="405"/>
      <c r="F1897" s="405"/>
      <c r="G1897" s="405"/>
      <c r="H1897" s="405"/>
    </row>
    <row r="1898" spans="5:8">
      <c r="E1898" s="405"/>
      <c r="F1898" s="405"/>
      <c r="G1898" s="405"/>
      <c r="H1898" s="405"/>
    </row>
    <row r="1899" spans="5:8">
      <c r="E1899" s="405"/>
      <c r="F1899" s="405"/>
      <c r="G1899" s="405"/>
      <c r="H1899" s="405"/>
    </row>
    <row r="1900" spans="5:8">
      <c r="E1900" s="405"/>
      <c r="F1900" s="405"/>
      <c r="G1900" s="405"/>
      <c r="H1900" s="405"/>
    </row>
    <row r="1901" spans="5:8">
      <c r="E1901" s="405"/>
      <c r="F1901" s="405"/>
      <c r="G1901" s="405"/>
      <c r="H1901" s="405"/>
    </row>
    <row r="1902" spans="5:8">
      <c r="E1902" s="405"/>
      <c r="F1902" s="405"/>
      <c r="G1902" s="405"/>
      <c r="H1902" s="405"/>
    </row>
    <row r="1903" spans="5:8">
      <c r="E1903" s="405"/>
      <c r="F1903" s="405"/>
      <c r="G1903" s="405"/>
      <c r="H1903" s="405"/>
    </row>
    <row r="1904" spans="5:8">
      <c r="E1904" s="405"/>
      <c r="F1904" s="405"/>
      <c r="G1904" s="405"/>
      <c r="H1904" s="405"/>
    </row>
    <row r="1905" spans="5:8">
      <c r="E1905" s="405"/>
      <c r="F1905" s="405"/>
      <c r="G1905" s="405"/>
      <c r="H1905" s="405"/>
    </row>
    <row r="1906" spans="5:8">
      <c r="E1906" s="405"/>
      <c r="F1906" s="405"/>
      <c r="G1906" s="405"/>
      <c r="H1906" s="405"/>
    </row>
    <row r="1907" spans="5:8">
      <c r="E1907" s="405"/>
      <c r="F1907" s="405"/>
      <c r="G1907" s="405"/>
      <c r="H1907" s="405"/>
    </row>
    <row r="1908" spans="5:8">
      <c r="E1908" s="405"/>
      <c r="F1908" s="405"/>
      <c r="G1908" s="405"/>
      <c r="H1908" s="405"/>
    </row>
    <row r="1909" spans="5:8">
      <c r="E1909" s="405"/>
      <c r="F1909" s="405"/>
      <c r="G1909" s="405"/>
      <c r="H1909" s="405"/>
    </row>
    <row r="1910" spans="5:8">
      <c r="E1910" s="405"/>
      <c r="F1910" s="405"/>
      <c r="G1910" s="405"/>
      <c r="H1910" s="405"/>
    </row>
    <row r="1911" spans="5:8">
      <c r="E1911" s="405"/>
      <c r="F1911" s="405"/>
      <c r="G1911" s="405"/>
      <c r="H1911" s="405"/>
    </row>
    <row r="1912" spans="5:8">
      <c r="E1912" s="405"/>
      <c r="F1912" s="405"/>
      <c r="G1912" s="405"/>
      <c r="H1912" s="405"/>
    </row>
    <row r="1913" spans="5:8">
      <c r="E1913" s="405"/>
      <c r="F1913" s="405"/>
      <c r="G1913" s="405"/>
      <c r="H1913" s="405"/>
    </row>
    <row r="1914" spans="5:8">
      <c r="E1914" s="405"/>
      <c r="F1914" s="405"/>
      <c r="G1914" s="405"/>
      <c r="H1914" s="405"/>
    </row>
    <row r="1915" spans="5:8">
      <c r="E1915" s="405"/>
      <c r="F1915" s="405"/>
      <c r="G1915" s="405"/>
      <c r="H1915" s="405"/>
    </row>
    <row r="1916" spans="5:8">
      <c r="E1916" s="405"/>
      <c r="F1916" s="405"/>
      <c r="G1916" s="405"/>
      <c r="H1916" s="405"/>
    </row>
    <row r="1917" spans="5:8">
      <c r="E1917" s="405"/>
      <c r="F1917" s="405"/>
      <c r="G1917" s="405"/>
      <c r="H1917" s="405"/>
    </row>
    <row r="1918" spans="5:8">
      <c r="E1918" s="405"/>
      <c r="F1918" s="405"/>
      <c r="G1918" s="405"/>
      <c r="H1918" s="405"/>
    </row>
    <row r="1919" spans="5:8">
      <c r="E1919" s="405"/>
      <c r="F1919" s="405"/>
      <c r="G1919" s="405"/>
      <c r="H1919" s="405"/>
    </row>
    <row r="1920" spans="5:8">
      <c r="E1920" s="405"/>
      <c r="F1920" s="405"/>
      <c r="G1920" s="405"/>
      <c r="H1920" s="405"/>
    </row>
    <row r="1921" spans="5:8">
      <c r="E1921" s="405"/>
      <c r="F1921" s="405"/>
      <c r="G1921" s="405"/>
      <c r="H1921" s="405"/>
    </row>
    <row r="1922" spans="5:8">
      <c r="E1922" s="405"/>
      <c r="F1922" s="405"/>
      <c r="G1922" s="405"/>
      <c r="H1922" s="405"/>
    </row>
    <row r="1923" spans="5:8">
      <c r="E1923" s="405"/>
      <c r="F1923" s="405"/>
      <c r="G1923" s="405"/>
      <c r="H1923" s="405"/>
    </row>
    <row r="1924" spans="5:8">
      <c r="E1924" s="405"/>
      <c r="F1924" s="405"/>
      <c r="G1924" s="405"/>
      <c r="H1924" s="405"/>
    </row>
    <row r="1925" spans="5:8">
      <c r="E1925" s="405"/>
      <c r="F1925" s="405"/>
      <c r="G1925" s="405"/>
      <c r="H1925" s="405"/>
    </row>
    <row r="1926" spans="5:8">
      <c r="E1926" s="405"/>
      <c r="F1926" s="405"/>
      <c r="G1926" s="405"/>
      <c r="H1926" s="405"/>
    </row>
    <row r="1927" spans="5:8">
      <c r="E1927" s="405"/>
      <c r="F1927" s="405"/>
      <c r="G1927" s="405"/>
      <c r="H1927" s="405"/>
    </row>
    <row r="1928" spans="5:8">
      <c r="E1928" s="405"/>
      <c r="F1928" s="405"/>
      <c r="G1928" s="405"/>
      <c r="H1928" s="405"/>
    </row>
    <row r="1929" spans="5:8">
      <c r="E1929" s="405"/>
      <c r="F1929" s="405"/>
      <c r="G1929" s="405"/>
      <c r="H1929" s="405"/>
    </row>
    <row r="1930" spans="5:8">
      <c r="E1930" s="405"/>
      <c r="F1930" s="405"/>
      <c r="G1930" s="405"/>
      <c r="H1930" s="405"/>
    </row>
    <row r="1931" spans="5:8">
      <c r="E1931" s="405"/>
      <c r="F1931" s="405"/>
      <c r="G1931" s="405"/>
      <c r="H1931" s="405"/>
    </row>
    <row r="1932" spans="5:8">
      <c r="E1932" s="405"/>
      <c r="F1932" s="405"/>
      <c r="G1932" s="405"/>
      <c r="H1932" s="405"/>
    </row>
    <row r="1933" spans="5:8">
      <c r="E1933" s="405"/>
      <c r="F1933" s="405"/>
      <c r="G1933" s="405"/>
      <c r="H1933" s="405"/>
    </row>
    <row r="1934" spans="5:8">
      <c r="E1934" s="405"/>
      <c r="F1934" s="405"/>
      <c r="G1934" s="405"/>
      <c r="H1934" s="405"/>
    </row>
    <row r="1935" spans="5:8">
      <c r="E1935" s="405"/>
      <c r="F1935" s="405"/>
      <c r="G1935" s="405"/>
      <c r="H1935" s="405"/>
    </row>
    <row r="1936" spans="5:8">
      <c r="E1936" s="405"/>
      <c r="F1936" s="405"/>
      <c r="G1936" s="405"/>
      <c r="H1936" s="405"/>
    </row>
    <row r="1937" spans="5:8">
      <c r="E1937" s="405"/>
      <c r="F1937" s="405"/>
      <c r="G1937" s="405"/>
      <c r="H1937" s="405"/>
    </row>
    <row r="1938" spans="5:8">
      <c r="E1938" s="405"/>
      <c r="F1938" s="405"/>
      <c r="G1938" s="405"/>
      <c r="H1938" s="405"/>
    </row>
    <row r="1939" spans="5:8">
      <c r="E1939" s="405"/>
      <c r="F1939" s="405"/>
      <c r="G1939" s="405"/>
      <c r="H1939" s="405"/>
    </row>
    <row r="1940" spans="5:8">
      <c r="E1940" s="405"/>
      <c r="F1940" s="405"/>
      <c r="G1940" s="405"/>
      <c r="H1940" s="405"/>
    </row>
    <row r="1941" spans="5:8">
      <c r="E1941" s="405"/>
      <c r="F1941" s="405"/>
      <c r="G1941" s="405"/>
      <c r="H1941" s="405"/>
    </row>
    <row r="1942" spans="5:8">
      <c r="E1942" s="405"/>
      <c r="F1942" s="405"/>
      <c r="G1942" s="405"/>
      <c r="H1942" s="405"/>
    </row>
    <row r="1943" spans="5:8">
      <c r="E1943" s="405"/>
      <c r="F1943" s="405"/>
      <c r="G1943" s="405"/>
      <c r="H1943" s="405"/>
    </row>
    <row r="1944" spans="5:8">
      <c r="E1944" s="405"/>
      <c r="F1944" s="405"/>
      <c r="G1944" s="405"/>
      <c r="H1944" s="405"/>
    </row>
    <row r="1945" spans="5:8">
      <c r="E1945" s="405"/>
      <c r="F1945" s="405"/>
      <c r="G1945" s="405"/>
      <c r="H1945" s="405"/>
    </row>
    <row r="1946" spans="5:8">
      <c r="E1946" s="405"/>
      <c r="F1946" s="405"/>
      <c r="G1946" s="405"/>
      <c r="H1946" s="405"/>
    </row>
    <row r="1947" spans="5:8">
      <c r="E1947" s="405"/>
      <c r="F1947" s="405"/>
      <c r="G1947" s="405"/>
      <c r="H1947" s="405"/>
    </row>
    <row r="1948" spans="5:8">
      <c r="E1948" s="405"/>
      <c r="F1948" s="405"/>
      <c r="G1948" s="405"/>
      <c r="H1948" s="405"/>
    </row>
    <row r="1949" spans="5:8">
      <c r="E1949" s="405"/>
      <c r="F1949" s="405"/>
      <c r="G1949" s="405"/>
      <c r="H1949" s="405"/>
    </row>
    <row r="1950" spans="5:8">
      <c r="E1950" s="405"/>
      <c r="F1950" s="405"/>
      <c r="G1950" s="405"/>
      <c r="H1950" s="405"/>
    </row>
    <row r="1951" spans="5:8">
      <c r="E1951" s="405"/>
      <c r="F1951" s="405"/>
      <c r="G1951" s="405"/>
      <c r="H1951" s="405"/>
    </row>
    <row r="1952" spans="5:8">
      <c r="E1952" s="405"/>
      <c r="F1952" s="405"/>
      <c r="G1952" s="405"/>
      <c r="H1952" s="405"/>
    </row>
    <row r="1953" spans="5:8">
      <c r="E1953" s="405"/>
      <c r="F1953" s="405"/>
      <c r="G1953" s="405"/>
      <c r="H1953" s="405"/>
    </row>
    <row r="1954" spans="5:8">
      <c r="E1954" s="405"/>
      <c r="F1954" s="405"/>
      <c r="G1954" s="405"/>
      <c r="H1954" s="405"/>
    </row>
    <row r="1955" spans="5:8">
      <c r="E1955" s="405"/>
      <c r="F1955" s="405"/>
      <c r="G1955" s="405"/>
      <c r="H1955" s="405"/>
    </row>
    <row r="1956" spans="5:8">
      <c r="E1956" s="405"/>
      <c r="F1956" s="405"/>
      <c r="G1956" s="405"/>
      <c r="H1956" s="405"/>
    </row>
    <row r="1957" spans="5:8">
      <c r="E1957" s="405"/>
      <c r="F1957" s="405"/>
      <c r="G1957" s="405"/>
      <c r="H1957" s="405"/>
    </row>
    <row r="1958" spans="5:8">
      <c r="E1958" s="405"/>
      <c r="F1958" s="405"/>
      <c r="G1958" s="405"/>
      <c r="H1958" s="405"/>
    </row>
    <row r="1959" spans="5:8">
      <c r="E1959" s="405"/>
      <c r="F1959" s="405"/>
      <c r="G1959" s="405"/>
      <c r="H1959" s="405"/>
    </row>
    <row r="1960" spans="5:8">
      <c r="E1960" s="405"/>
      <c r="F1960" s="405"/>
      <c r="G1960" s="405"/>
      <c r="H1960" s="405"/>
    </row>
    <row r="1961" spans="5:8">
      <c r="E1961" s="405"/>
      <c r="F1961" s="405"/>
      <c r="G1961" s="405"/>
      <c r="H1961" s="405"/>
    </row>
    <row r="1962" spans="5:8">
      <c r="E1962" s="405"/>
      <c r="F1962" s="405"/>
      <c r="G1962" s="405"/>
      <c r="H1962" s="405"/>
    </row>
    <row r="1963" spans="5:8">
      <c r="E1963" s="405"/>
      <c r="F1963" s="405"/>
      <c r="G1963" s="405"/>
      <c r="H1963" s="405"/>
    </row>
    <row r="1964" spans="5:8">
      <c r="E1964" s="405"/>
      <c r="F1964" s="405"/>
      <c r="G1964" s="405"/>
      <c r="H1964" s="405"/>
    </row>
    <row r="1965" spans="5:8">
      <c r="E1965" s="405"/>
      <c r="F1965" s="405"/>
      <c r="G1965" s="405"/>
      <c r="H1965" s="405"/>
    </row>
    <row r="1966" spans="5:8">
      <c r="E1966" s="405"/>
      <c r="F1966" s="405"/>
      <c r="G1966" s="405"/>
      <c r="H1966" s="405"/>
    </row>
    <row r="1967" spans="5:8">
      <c r="E1967" s="405"/>
      <c r="F1967" s="405"/>
      <c r="G1967" s="405"/>
      <c r="H1967" s="405"/>
    </row>
    <row r="1968" spans="5:8">
      <c r="E1968" s="405"/>
      <c r="F1968" s="405"/>
      <c r="G1968" s="405"/>
      <c r="H1968" s="405"/>
    </row>
    <row r="1969" spans="5:8">
      <c r="E1969" s="405"/>
      <c r="F1969" s="405"/>
      <c r="G1969" s="405"/>
      <c r="H1969" s="405"/>
    </row>
    <row r="1970" spans="5:8">
      <c r="E1970" s="405"/>
      <c r="F1970" s="405"/>
      <c r="G1970" s="405"/>
      <c r="H1970" s="405"/>
    </row>
    <row r="1971" spans="5:8">
      <c r="E1971" s="405"/>
      <c r="F1971" s="405"/>
      <c r="G1971" s="405"/>
      <c r="H1971" s="405"/>
    </row>
    <row r="1972" spans="5:8">
      <c r="E1972" s="405"/>
      <c r="F1972" s="405"/>
      <c r="G1972" s="405"/>
      <c r="H1972" s="405"/>
    </row>
    <row r="1973" spans="5:8">
      <c r="E1973" s="405"/>
      <c r="F1973" s="405"/>
      <c r="G1973" s="405"/>
      <c r="H1973" s="405"/>
    </row>
    <row r="1974" spans="5:8">
      <c r="E1974" s="405"/>
      <c r="F1974" s="405"/>
      <c r="G1974" s="405"/>
      <c r="H1974" s="405"/>
    </row>
    <row r="1975" spans="5:8">
      <c r="E1975" s="405"/>
      <c r="F1975" s="405"/>
      <c r="G1975" s="405"/>
      <c r="H1975" s="405"/>
    </row>
    <row r="1976" spans="5:8">
      <c r="E1976" s="405"/>
      <c r="F1976" s="405"/>
      <c r="G1976" s="405"/>
      <c r="H1976" s="405"/>
    </row>
    <row r="1977" spans="5:8">
      <c r="E1977" s="405"/>
      <c r="F1977" s="405"/>
      <c r="G1977" s="405"/>
      <c r="H1977" s="405"/>
    </row>
    <row r="1978" spans="5:8">
      <c r="E1978" s="405"/>
      <c r="F1978" s="405"/>
      <c r="G1978" s="405"/>
      <c r="H1978" s="405"/>
    </row>
    <row r="1979" spans="5:8">
      <c r="E1979" s="405"/>
      <c r="F1979" s="405"/>
      <c r="G1979" s="405"/>
      <c r="H1979" s="405"/>
    </row>
    <row r="1980" spans="5:8">
      <c r="E1980" s="405"/>
      <c r="F1980" s="405"/>
      <c r="G1980" s="405"/>
      <c r="H1980" s="405"/>
    </row>
    <row r="1981" spans="5:8">
      <c r="E1981" s="405"/>
      <c r="F1981" s="405"/>
      <c r="G1981" s="405"/>
      <c r="H1981" s="405"/>
    </row>
    <row r="1982" spans="5:8">
      <c r="E1982" s="405"/>
      <c r="F1982" s="405"/>
      <c r="G1982" s="405"/>
      <c r="H1982" s="405"/>
    </row>
    <row r="1983" spans="5:8">
      <c r="E1983" s="405"/>
      <c r="F1983" s="405"/>
      <c r="G1983" s="405"/>
      <c r="H1983" s="405"/>
    </row>
    <row r="1984" spans="5:8">
      <c r="E1984" s="405"/>
      <c r="F1984" s="405"/>
      <c r="G1984" s="405"/>
      <c r="H1984" s="405"/>
    </row>
    <row r="1985" spans="5:8">
      <c r="E1985" s="405"/>
      <c r="F1985" s="405"/>
      <c r="G1985" s="405"/>
      <c r="H1985" s="405"/>
    </row>
    <row r="1986" spans="5:8">
      <c r="E1986" s="405"/>
      <c r="F1986" s="405"/>
      <c r="G1986" s="405"/>
      <c r="H1986" s="405"/>
    </row>
    <row r="1987" spans="5:8">
      <c r="E1987" s="405"/>
      <c r="F1987" s="405"/>
      <c r="G1987" s="405"/>
      <c r="H1987" s="405"/>
    </row>
    <row r="1988" spans="5:8">
      <c r="E1988" s="405"/>
      <c r="F1988" s="405"/>
      <c r="G1988" s="405"/>
      <c r="H1988" s="405"/>
    </row>
    <row r="1989" spans="5:8">
      <c r="E1989" s="405"/>
      <c r="F1989" s="405"/>
      <c r="G1989" s="405"/>
      <c r="H1989" s="405"/>
    </row>
    <row r="1990" spans="5:8">
      <c r="E1990" s="405"/>
      <c r="F1990" s="405"/>
      <c r="G1990" s="405"/>
      <c r="H1990" s="405"/>
    </row>
    <row r="1991" spans="5:8">
      <c r="E1991" s="405"/>
      <c r="F1991" s="405"/>
      <c r="G1991" s="405"/>
      <c r="H1991" s="405"/>
    </row>
    <row r="1992" spans="5:8">
      <c r="E1992" s="405"/>
      <c r="F1992" s="405"/>
      <c r="G1992" s="405"/>
      <c r="H1992" s="405"/>
    </row>
    <row r="1993" spans="5:8">
      <c r="E1993" s="405"/>
      <c r="F1993" s="405"/>
      <c r="G1993" s="405"/>
      <c r="H1993" s="405"/>
    </row>
    <row r="1994" spans="5:8">
      <c r="E1994" s="405"/>
      <c r="F1994" s="405"/>
      <c r="G1994" s="405"/>
      <c r="H1994" s="405"/>
    </row>
    <row r="1995" spans="5:8">
      <c r="E1995" s="405"/>
      <c r="F1995" s="405"/>
      <c r="G1995" s="405"/>
      <c r="H1995" s="405"/>
    </row>
    <row r="1996" spans="5:8">
      <c r="E1996" s="405"/>
      <c r="F1996" s="405"/>
      <c r="G1996" s="405"/>
      <c r="H1996" s="405"/>
    </row>
    <row r="1997" spans="5:8">
      <c r="E1997" s="405"/>
      <c r="F1997" s="405"/>
      <c r="G1997" s="405"/>
      <c r="H1997" s="405"/>
    </row>
    <row r="1998" spans="5:8">
      <c r="E1998" s="405"/>
      <c r="F1998" s="405"/>
      <c r="G1998" s="405"/>
      <c r="H1998" s="405"/>
    </row>
    <row r="1999" spans="5:8">
      <c r="E1999" s="405"/>
      <c r="F1999" s="405"/>
      <c r="G1999" s="405"/>
      <c r="H1999" s="405"/>
    </row>
    <row r="2000" spans="5:8">
      <c r="E2000" s="405"/>
      <c r="F2000" s="405"/>
      <c r="G2000" s="405"/>
      <c r="H2000" s="405"/>
    </row>
    <row r="2001" spans="5:8">
      <c r="E2001" s="405"/>
      <c r="F2001" s="405"/>
      <c r="G2001" s="405"/>
      <c r="H2001" s="405"/>
    </row>
    <row r="2002" spans="5:8">
      <c r="E2002" s="405"/>
      <c r="F2002" s="405"/>
      <c r="G2002" s="405"/>
      <c r="H2002" s="405"/>
    </row>
    <row r="2003" spans="5:8">
      <c r="E2003" s="405"/>
      <c r="F2003" s="405"/>
      <c r="G2003" s="405"/>
      <c r="H2003" s="405"/>
    </row>
    <row r="2004" spans="5:8">
      <c r="E2004" s="405"/>
      <c r="F2004" s="405"/>
      <c r="G2004" s="405"/>
      <c r="H2004" s="405"/>
    </row>
    <row r="2005" spans="5:8">
      <c r="E2005" s="405"/>
      <c r="F2005" s="405"/>
      <c r="G2005" s="405"/>
      <c r="H2005" s="405"/>
    </row>
    <row r="2006" spans="5:8">
      <c r="E2006" s="405"/>
      <c r="F2006" s="405"/>
      <c r="G2006" s="405"/>
      <c r="H2006" s="405"/>
    </row>
    <row r="2007" spans="5:8">
      <c r="E2007" s="405"/>
      <c r="F2007" s="405"/>
      <c r="G2007" s="405"/>
      <c r="H2007" s="405"/>
    </row>
    <row r="2008" spans="5:8">
      <c r="E2008" s="405"/>
      <c r="F2008" s="405"/>
      <c r="G2008" s="405"/>
      <c r="H2008" s="405"/>
    </row>
    <row r="2009" spans="5:8">
      <c r="E2009" s="405"/>
      <c r="F2009" s="405"/>
      <c r="G2009" s="405"/>
      <c r="H2009" s="405"/>
    </row>
    <row r="2010" spans="5:8">
      <c r="E2010" s="405"/>
      <c r="F2010" s="405"/>
      <c r="G2010" s="405"/>
      <c r="H2010" s="405"/>
    </row>
    <row r="2011" spans="5:8">
      <c r="E2011" s="405"/>
      <c r="F2011" s="405"/>
      <c r="G2011" s="405"/>
      <c r="H2011" s="405"/>
    </row>
    <row r="2012" spans="5:8">
      <c r="E2012" s="405"/>
      <c r="F2012" s="405"/>
      <c r="G2012" s="405"/>
      <c r="H2012" s="405"/>
    </row>
    <row r="2013" spans="5:8">
      <c r="E2013" s="405"/>
      <c r="F2013" s="405"/>
      <c r="G2013" s="405"/>
      <c r="H2013" s="405"/>
    </row>
    <row r="2014" spans="5:8">
      <c r="E2014" s="405"/>
      <c r="F2014" s="405"/>
      <c r="G2014" s="405"/>
      <c r="H2014" s="405"/>
    </row>
    <row r="2015" spans="5:8">
      <c r="E2015" s="405"/>
      <c r="F2015" s="405"/>
      <c r="G2015" s="405"/>
      <c r="H2015" s="405"/>
    </row>
    <row r="2016" spans="5:8">
      <c r="E2016" s="405"/>
      <c r="F2016" s="405"/>
      <c r="G2016" s="405"/>
      <c r="H2016" s="405"/>
    </row>
    <row r="2017" spans="5:8">
      <c r="E2017" s="405"/>
      <c r="F2017" s="405"/>
      <c r="G2017" s="405"/>
      <c r="H2017" s="405"/>
    </row>
    <row r="2018" spans="5:8">
      <c r="E2018" s="405"/>
      <c r="F2018" s="405"/>
      <c r="G2018" s="405"/>
      <c r="H2018" s="405"/>
    </row>
    <row r="2019" spans="5:8">
      <c r="E2019" s="405"/>
      <c r="F2019" s="405"/>
      <c r="G2019" s="405"/>
      <c r="H2019" s="405"/>
    </row>
    <row r="2020" spans="5:8">
      <c r="E2020" s="405"/>
      <c r="F2020" s="405"/>
      <c r="G2020" s="405"/>
      <c r="H2020" s="405"/>
    </row>
    <row r="2021" spans="5:8">
      <c r="E2021" s="405"/>
      <c r="F2021" s="405"/>
      <c r="G2021" s="405"/>
      <c r="H2021" s="405"/>
    </row>
    <row r="2022" spans="5:8">
      <c r="E2022" s="405"/>
      <c r="F2022" s="405"/>
      <c r="G2022" s="405"/>
      <c r="H2022" s="405"/>
    </row>
    <row r="2023" spans="5:8">
      <c r="E2023" s="405"/>
      <c r="F2023" s="405"/>
      <c r="G2023" s="405"/>
      <c r="H2023" s="405"/>
    </row>
    <row r="2024" spans="5:8">
      <c r="E2024" s="405"/>
      <c r="F2024" s="405"/>
      <c r="G2024" s="405"/>
      <c r="H2024" s="405"/>
    </row>
    <row r="2025" spans="5:8">
      <c r="E2025" s="405"/>
      <c r="F2025" s="405"/>
      <c r="G2025" s="405"/>
      <c r="H2025" s="405"/>
    </row>
    <row r="2026" spans="5:8">
      <c r="E2026" s="405"/>
      <c r="F2026" s="405"/>
      <c r="G2026" s="405"/>
      <c r="H2026" s="405"/>
    </row>
    <row r="2027" spans="5:8">
      <c r="E2027" s="405"/>
      <c r="F2027" s="405"/>
      <c r="G2027" s="405"/>
      <c r="H2027" s="405"/>
    </row>
    <row r="2028" spans="5:8">
      <c r="E2028" s="405"/>
      <c r="F2028" s="405"/>
      <c r="G2028" s="405"/>
      <c r="H2028" s="405"/>
    </row>
    <row r="2029" spans="5:8">
      <c r="E2029" s="405"/>
      <c r="F2029" s="405"/>
      <c r="G2029" s="405"/>
      <c r="H2029" s="405"/>
    </row>
    <row r="2030" spans="5:8">
      <c r="E2030" s="405"/>
      <c r="F2030" s="405"/>
      <c r="G2030" s="405"/>
      <c r="H2030" s="405"/>
    </row>
    <row r="2031" spans="5:8">
      <c r="E2031" s="405"/>
      <c r="F2031" s="405"/>
      <c r="G2031" s="405"/>
      <c r="H2031" s="405"/>
    </row>
    <row r="2032" spans="5:8">
      <c r="E2032" s="405"/>
      <c r="F2032" s="405"/>
      <c r="G2032" s="405"/>
      <c r="H2032" s="405"/>
    </row>
    <row r="2033" spans="5:8">
      <c r="E2033" s="405"/>
      <c r="F2033" s="405"/>
      <c r="G2033" s="405"/>
      <c r="H2033" s="405"/>
    </row>
    <row r="2034" spans="5:8">
      <c r="E2034" s="405"/>
      <c r="F2034" s="405"/>
      <c r="G2034" s="405"/>
      <c r="H2034" s="405"/>
    </row>
    <row r="2035" spans="5:8">
      <c r="E2035" s="405"/>
      <c r="F2035" s="405"/>
      <c r="G2035" s="405"/>
      <c r="H2035" s="405"/>
    </row>
    <row r="2036" spans="5:8">
      <c r="E2036" s="405"/>
      <c r="F2036" s="405"/>
      <c r="G2036" s="405"/>
      <c r="H2036" s="405"/>
    </row>
    <row r="2037" spans="5:8">
      <c r="E2037" s="405"/>
      <c r="F2037" s="405"/>
      <c r="G2037" s="405"/>
      <c r="H2037" s="405"/>
    </row>
    <row r="2038" spans="5:8">
      <c r="E2038" s="405"/>
      <c r="F2038" s="405"/>
      <c r="G2038" s="405"/>
      <c r="H2038" s="405"/>
    </row>
    <row r="2039" spans="5:8">
      <c r="E2039" s="405"/>
      <c r="F2039" s="405"/>
      <c r="G2039" s="405"/>
      <c r="H2039" s="405"/>
    </row>
    <row r="2040" spans="5:8">
      <c r="E2040" s="405"/>
      <c r="F2040" s="405"/>
      <c r="G2040" s="405"/>
      <c r="H2040" s="405"/>
    </row>
    <row r="2041" spans="5:8">
      <c r="E2041" s="405"/>
      <c r="F2041" s="405"/>
      <c r="G2041" s="405"/>
      <c r="H2041" s="405"/>
    </row>
    <row r="2042" spans="5:8">
      <c r="E2042" s="405"/>
      <c r="F2042" s="405"/>
      <c r="G2042" s="405"/>
      <c r="H2042" s="405"/>
    </row>
    <row r="2043" spans="5:8">
      <c r="E2043" s="405"/>
      <c r="F2043" s="405"/>
      <c r="G2043" s="405"/>
      <c r="H2043" s="405"/>
    </row>
    <row r="2044" spans="5:8">
      <c r="E2044" s="405"/>
      <c r="F2044" s="405"/>
      <c r="G2044" s="405"/>
      <c r="H2044" s="405"/>
    </row>
    <row r="2045" spans="5:8">
      <c r="E2045" s="405"/>
      <c r="F2045" s="405"/>
      <c r="G2045" s="405"/>
      <c r="H2045" s="405"/>
    </row>
    <row r="2046" spans="5:8">
      <c r="E2046" s="405"/>
      <c r="F2046" s="405"/>
      <c r="G2046" s="405"/>
      <c r="H2046" s="405"/>
    </row>
    <row r="2047" spans="5:8">
      <c r="E2047" s="405"/>
      <c r="F2047" s="405"/>
      <c r="G2047" s="405"/>
      <c r="H2047" s="405"/>
    </row>
    <row r="2048" spans="5:8">
      <c r="E2048" s="405"/>
      <c r="F2048" s="405"/>
      <c r="G2048" s="405"/>
      <c r="H2048" s="405"/>
    </row>
    <row r="2049" spans="5:8">
      <c r="E2049" s="405"/>
      <c r="F2049" s="405"/>
      <c r="G2049" s="405"/>
      <c r="H2049" s="405"/>
    </row>
    <row r="2050" spans="5:8">
      <c r="E2050" s="405"/>
      <c r="F2050" s="405"/>
      <c r="G2050" s="405"/>
      <c r="H2050" s="405"/>
    </row>
    <row r="2051" spans="5:8">
      <c r="E2051" s="405"/>
      <c r="F2051" s="405"/>
      <c r="G2051" s="405"/>
      <c r="H2051" s="405"/>
    </row>
    <row r="2052" spans="5:8">
      <c r="E2052" s="405"/>
      <c r="F2052" s="405"/>
      <c r="G2052" s="405"/>
      <c r="H2052" s="405"/>
    </row>
    <row r="2053" spans="5:8">
      <c r="E2053" s="405"/>
      <c r="F2053" s="405"/>
      <c r="G2053" s="405"/>
      <c r="H2053" s="405"/>
    </row>
    <row r="2054" spans="5:8">
      <c r="E2054" s="405"/>
      <c r="F2054" s="405"/>
      <c r="G2054" s="405"/>
      <c r="H2054" s="405"/>
    </row>
    <row r="2055" spans="5:8">
      <c r="E2055" s="405"/>
      <c r="F2055" s="405"/>
      <c r="G2055" s="405"/>
      <c r="H2055" s="405"/>
    </row>
    <row r="2056" spans="5:8">
      <c r="E2056" s="405"/>
      <c r="F2056" s="405"/>
      <c r="G2056" s="405"/>
      <c r="H2056" s="405"/>
    </row>
    <row r="2057" spans="5:8">
      <c r="E2057" s="405"/>
      <c r="F2057" s="405"/>
      <c r="G2057" s="405"/>
      <c r="H2057" s="405"/>
    </row>
    <row r="2058" spans="5:8">
      <c r="E2058" s="405"/>
      <c r="F2058" s="405"/>
      <c r="G2058" s="405"/>
      <c r="H2058" s="405"/>
    </row>
    <row r="2059" spans="5:8">
      <c r="E2059" s="405"/>
      <c r="F2059" s="405"/>
      <c r="G2059" s="405"/>
      <c r="H2059" s="405"/>
    </row>
    <row r="2060" spans="5:8">
      <c r="E2060" s="405"/>
      <c r="F2060" s="405"/>
      <c r="G2060" s="405"/>
      <c r="H2060" s="405"/>
    </row>
    <row r="2061" spans="5:8">
      <c r="E2061" s="405"/>
      <c r="F2061" s="405"/>
      <c r="G2061" s="405"/>
      <c r="H2061" s="405"/>
    </row>
    <row r="2062" spans="5:8">
      <c r="E2062" s="405"/>
      <c r="F2062" s="405"/>
      <c r="G2062" s="405"/>
      <c r="H2062" s="405"/>
    </row>
    <row r="2063" spans="5:8">
      <c r="E2063" s="405"/>
      <c r="F2063" s="405"/>
      <c r="G2063" s="405"/>
      <c r="H2063" s="405"/>
    </row>
    <row r="2064" spans="5:8">
      <c r="E2064" s="405"/>
      <c r="F2064" s="405"/>
      <c r="G2064" s="405"/>
      <c r="H2064" s="405"/>
    </row>
    <row r="2065" spans="5:8">
      <c r="E2065" s="405"/>
      <c r="F2065" s="405"/>
      <c r="G2065" s="405"/>
      <c r="H2065" s="405"/>
    </row>
    <row r="2066" spans="5:8">
      <c r="E2066" s="405"/>
      <c r="F2066" s="405"/>
      <c r="G2066" s="405"/>
      <c r="H2066" s="405"/>
    </row>
    <row r="2067" spans="5:8">
      <c r="E2067" s="405"/>
      <c r="F2067" s="405"/>
      <c r="G2067" s="405"/>
      <c r="H2067" s="405"/>
    </row>
    <row r="2068" spans="5:8">
      <c r="E2068" s="405"/>
      <c r="F2068" s="405"/>
      <c r="G2068" s="405"/>
      <c r="H2068" s="405"/>
    </row>
    <row r="2069" spans="5:8">
      <c r="E2069" s="405"/>
      <c r="F2069" s="405"/>
      <c r="G2069" s="405"/>
      <c r="H2069" s="405"/>
    </row>
    <row r="2070" spans="5:8">
      <c r="E2070" s="405"/>
      <c r="F2070" s="405"/>
      <c r="G2070" s="405"/>
      <c r="H2070" s="405"/>
    </row>
    <row r="2071" spans="5:8">
      <c r="E2071" s="405"/>
      <c r="F2071" s="405"/>
      <c r="G2071" s="405"/>
      <c r="H2071" s="405"/>
    </row>
    <row r="2072" spans="5:8">
      <c r="E2072" s="405"/>
      <c r="F2072" s="405"/>
      <c r="G2072" s="405"/>
      <c r="H2072" s="405"/>
    </row>
    <row r="2073" spans="5:8">
      <c r="E2073" s="405"/>
      <c r="F2073" s="405"/>
      <c r="G2073" s="405"/>
      <c r="H2073" s="405"/>
    </row>
    <row r="2074" spans="5:8">
      <c r="E2074" s="405"/>
      <c r="F2074" s="405"/>
      <c r="G2074" s="405"/>
      <c r="H2074" s="405"/>
    </row>
    <row r="2075" spans="5:8">
      <c r="E2075" s="405"/>
      <c r="F2075" s="405"/>
      <c r="G2075" s="405"/>
      <c r="H2075" s="405"/>
    </row>
    <row r="2076" spans="5:8">
      <c r="E2076" s="405"/>
      <c r="F2076" s="405"/>
      <c r="G2076" s="405"/>
      <c r="H2076" s="405"/>
    </row>
    <row r="2077" spans="5:8">
      <c r="E2077" s="405"/>
      <c r="F2077" s="405"/>
      <c r="G2077" s="405"/>
      <c r="H2077" s="405"/>
    </row>
    <row r="2078" spans="5:8">
      <c r="E2078" s="405"/>
      <c r="F2078" s="405"/>
      <c r="G2078" s="405"/>
      <c r="H2078" s="405"/>
    </row>
    <row r="2079" spans="5:8">
      <c r="E2079" s="405"/>
      <c r="F2079" s="405"/>
      <c r="G2079" s="405"/>
      <c r="H2079" s="405"/>
    </row>
    <row r="2080" spans="5:8">
      <c r="E2080" s="405"/>
      <c r="F2080" s="405"/>
      <c r="G2080" s="405"/>
      <c r="H2080" s="405"/>
    </row>
    <row r="2081" spans="5:8">
      <c r="E2081" s="405"/>
      <c r="F2081" s="405"/>
      <c r="G2081" s="405"/>
      <c r="H2081" s="405"/>
    </row>
    <row r="2082" spans="5:8">
      <c r="E2082" s="405"/>
      <c r="F2082" s="405"/>
      <c r="G2082" s="405"/>
      <c r="H2082" s="405"/>
    </row>
    <row r="2083" spans="5:8">
      <c r="E2083" s="405"/>
      <c r="F2083" s="405"/>
      <c r="G2083" s="405"/>
      <c r="H2083" s="405"/>
    </row>
    <row r="2084" spans="5:8">
      <c r="E2084" s="405"/>
      <c r="F2084" s="405"/>
      <c r="G2084" s="405"/>
      <c r="H2084" s="405"/>
    </row>
    <row r="2085" spans="5:8">
      <c r="E2085" s="405"/>
      <c r="F2085" s="405"/>
      <c r="G2085" s="405"/>
      <c r="H2085" s="405"/>
    </row>
    <row r="2086" spans="5:8">
      <c r="E2086" s="405"/>
      <c r="F2086" s="405"/>
      <c r="G2086" s="405"/>
      <c r="H2086" s="405"/>
    </row>
    <row r="2087" spans="5:8">
      <c r="E2087" s="405"/>
      <c r="F2087" s="405"/>
      <c r="G2087" s="405"/>
      <c r="H2087" s="405"/>
    </row>
    <row r="2088" spans="5:8">
      <c r="E2088" s="405"/>
      <c r="F2088" s="405"/>
      <c r="G2088" s="405"/>
      <c r="H2088" s="405"/>
    </row>
    <row r="2089" spans="5:8">
      <c r="E2089" s="405"/>
      <c r="F2089" s="405"/>
      <c r="G2089" s="405"/>
      <c r="H2089" s="405"/>
    </row>
    <row r="2090" spans="5:8">
      <c r="E2090" s="405"/>
      <c r="F2090" s="405"/>
      <c r="G2090" s="405"/>
      <c r="H2090" s="405"/>
    </row>
    <row r="2091" spans="5:8">
      <c r="E2091" s="405"/>
      <c r="F2091" s="405"/>
      <c r="G2091" s="405"/>
      <c r="H2091" s="405"/>
    </row>
    <row r="2092" spans="5:8">
      <c r="E2092" s="405"/>
      <c r="F2092" s="405"/>
      <c r="G2092" s="405"/>
      <c r="H2092" s="405"/>
    </row>
    <row r="2093" spans="5:8">
      <c r="E2093" s="405"/>
      <c r="F2093" s="405"/>
      <c r="G2093" s="405"/>
      <c r="H2093" s="405"/>
    </row>
    <row r="2094" spans="5:8">
      <c r="E2094" s="405"/>
      <c r="F2094" s="405"/>
      <c r="G2094" s="405"/>
      <c r="H2094" s="405"/>
    </row>
    <row r="2095" spans="5:8">
      <c r="E2095" s="405"/>
      <c r="F2095" s="405"/>
      <c r="G2095" s="405"/>
      <c r="H2095" s="405"/>
    </row>
    <row r="2096" spans="5:8">
      <c r="E2096" s="405"/>
      <c r="F2096" s="405"/>
      <c r="G2096" s="405"/>
      <c r="H2096" s="405"/>
    </row>
    <row r="2097" spans="5:8">
      <c r="E2097" s="405"/>
      <c r="F2097" s="405"/>
      <c r="G2097" s="405"/>
      <c r="H2097" s="405"/>
    </row>
    <row r="2098" spans="5:8">
      <c r="E2098" s="405"/>
      <c r="F2098" s="405"/>
      <c r="G2098" s="405"/>
      <c r="H2098" s="405"/>
    </row>
    <row r="2099" spans="5:8">
      <c r="E2099" s="405"/>
      <c r="F2099" s="405"/>
      <c r="G2099" s="405"/>
      <c r="H2099" s="405"/>
    </row>
    <row r="2100" spans="5:8">
      <c r="E2100" s="405"/>
      <c r="F2100" s="405"/>
      <c r="G2100" s="405"/>
      <c r="H2100" s="405"/>
    </row>
    <row r="2101" spans="5:8">
      <c r="E2101" s="405"/>
      <c r="F2101" s="405"/>
      <c r="G2101" s="405"/>
      <c r="H2101" s="405"/>
    </row>
    <row r="2102" spans="5:8">
      <c r="E2102" s="405"/>
      <c r="F2102" s="405"/>
      <c r="G2102" s="405"/>
      <c r="H2102" s="405"/>
    </row>
    <row r="2103" spans="5:8">
      <c r="E2103" s="405"/>
      <c r="F2103" s="405"/>
      <c r="G2103" s="405"/>
      <c r="H2103" s="405"/>
    </row>
    <row r="2104" spans="5:8">
      <c r="E2104" s="405"/>
      <c r="F2104" s="405"/>
      <c r="G2104" s="405"/>
      <c r="H2104" s="405"/>
    </row>
    <row r="2105" spans="5:8">
      <c r="E2105" s="405"/>
      <c r="F2105" s="405"/>
      <c r="G2105" s="405"/>
      <c r="H2105" s="405"/>
    </row>
    <row r="2106" spans="5:8">
      <c r="E2106" s="405"/>
      <c r="F2106" s="405"/>
      <c r="G2106" s="405"/>
      <c r="H2106" s="405"/>
    </row>
    <row r="2107" spans="5:8">
      <c r="E2107" s="405"/>
      <c r="F2107" s="405"/>
      <c r="G2107" s="405"/>
      <c r="H2107" s="405"/>
    </row>
    <row r="2108" spans="5:8">
      <c r="E2108" s="405"/>
      <c r="F2108" s="405"/>
      <c r="G2108" s="405"/>
      <c r="H2108" s="405"/>
    </row>
    <row r="2109" spans="5:8">
      <c r="E2109" s="405"/>
      <c r="F2109" s="405"/>
      <c r="G2109" s="405"/>
      <c r="H2109" s="405"/>
    </row>
    <row r="2110" spans="5:8">
      <c r="E2110" s="405"/>
      <c r="F2110" s="405"/>
      <c r="G2110" s="405"/>
      <c r="H2110" s="405"/>
    </row>
    <row r="2111" spans="5:8">
      <c r="E2111" s="405"/>
      <c r="F2111" s="405"/>
      <c r="G2111" s="405"/>
      <c r="H2111" s="405"/>
    </row>
    <row r="2112" spans="5:8">
      <c r="E2112" s="405"/>
      <c r="F2112" s="405"/>
      <c r="G2112" s="405"/>
      <c r="H2112" s="405"/>
    </row>
    <row r="2113" spans="5:8">
      <c r="E2113" s="405"/>
      <c r="F2113" s="405"/>
      <c r="G2113" s="405"/>
      <c r="H2113" s="405"/>
    </row>
    <row r="2114" spans="5:8">
      <c r="E2114" s="405"/>
      <c r="F2114" s="405"/>
      <c r="G2114" s="405"/>
      <c r="H2114" s="405"/>
    </row>
    <row r="2115" spans="5:8">
      <c r="E2115" s="405"/>
      <c r="F2115" s="405"/>
      <c r="G2115" s="405"/>
      <c r="H2115" s="405"/>
    </row>
    <row r="2116" spans="5:8">
      <c r="E2116" s="405"/>
      <c r="F2116" s="405"/>
      <c r="G2116" s="405"/>
      <c r="H2116" s="405"/>
    </row>
    <row r="2117" spans="5:8">
      <c r="E2117" s="405"/>
      <c r="F2117" s="405"/>
      <c r="G2117" s="405"/>
      <c r="H2117" s="405"/>
    </row>
    <row r="2118" spans="5:8">
      <c r="E2118" s="405"/>
      <c r="F2118" s="405"/>
      <c r="G2118" s="405"/>
      <c r="H2118" s="405"/>
    </row>
    <row r="2119" spans="5:8">
      <c r="E2119" s="405"/>
      <c r="F2119" s="405"/>
      <c r="G2119" s="405"/>
      <c r="H2119" s="405"/>
    </row>
    <row r="2120" spans="5:8">
      <c r="E2120" s="405"/>
      <c r="F2120" s="405"/>
      <c r="G2120" s="405"/>
      <c r="H2120" s="405"/>
    </row>
    <row r="2121" spans="5:8">
      <c r="E2121" s="405"/>
      <c r="F2121" s="405"/>
      <c r="G2121" s="405"/>
      <c r="H2121" s="405"/>
    </row>
    <row r="2122" spans="5:8">
      <c r="E2122" s="405"/>
      <c r="F2122" s="405"/>
      <c r="G2122" s="405"/>
      <c r="H2122" s="405"/>
    </row>
    <row r="2123" spans="5:8">
      <c r="E2123" s="405"/>
      <c r="F2123" s="405"/>
      <c r="G2123" s="405"/>
      <c r="H2123" s="405"/>
    </row>
    <row r="2124" spans="5:8">
      <c r="E2124" s="405"/>
      <c r="F2124" s="405"/>
      <c r="G2124" s="405"/>
      <c r="H2124" s="405"/>
    </row>
    <row r="2125" spans="5:8">
      <c r="E2125" s="405"/>
      <c r="F2125" s="405"/>
      <c r="G2125" s="405"/>
      <c r="H2125" s="405"/>
    </row>
    <row r="2126" spans="5:8">
      <c r="E2126" s="405"/>
      <c r="F2126" s="405"/>
      <c r="G2126" s="405"/>
      <c r="H2126" s="405"/>
    </row>
    <row r="2127" spans="5:8">
      <c r="E2127" s="405"/>
      <c r="F2127" s="405"/>
      <c r="G2127" s="405"/>
      <c r="H2127" s="405"/>
    </row>
    <row r="2128" spans="5:8">
      <c r="E2128" s="405"/>
      <c r="F2128" s="405"/>
      <c r="G2128" s="405"/>
      <c r="H2128" s="405"/>
    </row>
    <row r="2129" spans="5:8">
      <c r="E2129" s="405"/>
      <c r="F2129" s="405"/>
      <c r="G2129" s="405"/>
      <c r="H2129" s="405"/>
    </row>
    <row r="2130" spans="5:8">
      <c r="E2130" s="405"/>
      <c r="F2130" s="405"/>
      <c r="G2130" s="405"/>
      <c r="H2130" s="405"/>
    </row>
    <row r="2131" spans="5:8">
      <c r="E2131" s="405"/>
      <c r="F2131" s="405"/>
      <c r="G2131" s="405"/>
      <c r="H2131" s="405"/>
    </row>
    <row r="2132" spans="5:8">
      <c r="E2132" s="405"/>
      <c r="F2132" s="405"/>
      <c r="G2132" s="405"/>
      <c r="H2132" s="405"/>
    </row>
    <row r="2133" spans="5:8">
      <c r="E2133" s="405"/>
      <c r="F2133" s="405"/>
      <c r="G2133" s="405"/>
      <c r="H2133" s="405"/>
    </row>
    <row r="2134" spans="5:8">
      <c r="E2134" s="405"/>
      <c r="F2134" s="405"/>
      <c r="G2134" s="405"/>
      <c r="H2134" s="405"/>
    </row>
    <row r="2135" spans="5:8">
      <c r="E2135" s="405"/>
      <c r="F2135" s="405"/>
      <c r="G2135" s="405"/>
      <c r="H2135" s="405"/>
    </row>
    <row r="2136" spans="5:8">
      <c r="E2136" s="405"/>
      <c r="F2136" s="405"/>
      <c r="G2136" s="405"/>
      <c r="H2136" s="405"/>
    </row>
    <row r="2137" spans="5:8">
      <c r="E2137" s="405"/>
      <c r="F2137" s="405"/>
      <c r="G2137" s="405"/>
      <c r="H2137" s="405"/>
    </row>
    <row r="2138" spans="5:8">
      <c r="E2138" s="405"/>
      <c r="F2138" s="405"/>
      <c r="G2138" s="405"/>
      <c r="H2138" s="405"/>
    </row>
    <row r="2139" spans="5:8">
      <c r="E2139" s="405"/>
      <c r="F2139" s="405"/>
      <c r="G2139" s="405"/>
      <c r="H2139" s="405"/>
    </row>
    <row r="2140" spans="5:8">
      <c r="E2140" s="405"/>
      <c r="F2140" s="405"/>
      <c r="G2140" s="405"/>
      <c r="H2140" s="405"/>
    </row>
    <row r="2141" spans="5:8">
      <c r="E2141" s="405"/>
      <c r="F2141" s="405"/>
      <c r="G2141" s="405"/>
      <c r="H2141" s="405"/>
    </row>
    <row r="2142" spans="5:8">
      <c r="E2142" s="405"/>
      <c r="F2142" s="405"/>
      <c r="G2142" s="405"/>
      <c r="H2142" s="405"/>
    </row>
    <row r="2143" spans="5:8">
      <c r="E2143" s="405"/>
      <c r="F2143" s="405"/>
      <c r="G2143" s="405"/>
      <c r="H2143" s="405"/>
    </row>
    <row r="2144" spans="5:8">
      <c r="E2144" s="405"/>
      <c r="F2144" s="405"/>
      <c r="G2144" s="405"/>
      <c r="H2144" s="405"/>
    </row>
    <row r="2145" spans="5:8">
      <c r="E2145" s="405"/>
      <c r="F2145" s="405"/>
      <c r="G2145" s="405"/>
      <c r="H2145" s="405"/>
    </row>
    <row r="2146" spans="5:8">
      <c r="E2146" s="405"/>
      <c r="F2146" s="405"/>
      <c r="G2146" s="405"/>
      <c r="H2146" s="405"/>
    </row>
    <row r="2147" spans="5:8">
      <c r="E2147" s="405"/>
      <c r="F2147" s="405"/>
      <c r="G2147" s="405"/>
      <c r="H2147" s="405"/>
    </row>
    <row r="2148" spans="5:8">
      <c r="E2148" s="405"/>
      <c r="F2148" s="405"/>
      <c r="G2148" s="405"/>
      <c r="H2148" s="405"/>
    </row>
    <row r="2149" spans="5:8">
      <c r="E2149" s="405"/>
      <c r="F2149" s="405"/>
      <c r="G2149" s="405"/>
      <c r="H2149" s="405"/>
    </row>
    <row r="2150" spans="5:8">
      <c r="E2150" s="405"/>
      <c r="F2150" s="405"/>
      <c r="G2150" s="405"/>
      <c r="H2150" s="405"/>
    </row>
    <row r="2151" spans="5:8">
      <c r="E2151" s="405"/>
      <c r="F2151" s="405"/>
      <c r="G2151" s="405"/>
      <c r="H2151" s="405"/>
    </row>
    <row r="2152" spans="5:8">
      <c r="E2152" s="405"/>
      <c r="F2152" s="405"/>
      <c r="G2152" s="405"/>
      <c r="H2152" s="405"/>
    </row>
    <row r="2153" spans="5:8">
      <c r="E2153" s="405"/>
      <c r="F2153" s="405"/>
      <c r="G2153" s="405"/>
      <c r="H2153" s="405"/>
    </row>
    <row r="2154" spans="5:8">
      <c r="E2154" s="405"/>
      <c r="F2154" s="405"/>
      <c r="G2154" s="405"/>
      <c r="H2154" s="405"/>
    </row>
    <row r="2155" spans="5:8">
      <c r="E2155" s="405"/>
      <c r="F2155" s="405"/>
      <c r="G2155" s="405"/>
      <c r="H2155" s="405"/>
    </row>
    <row r="2156" spans="5:8">
      <c r="E2156" s="405"/>
      <c r="F2156" s="405"/>
      <c r="G2156" s="405"/>
      <c r="H2156" s="405"/>
    </row>
    <row r="2157" spans="5:8">
      <c r="E2157" s="405"/>
      <c r="F2157" s="405"/>
      <c r="G2157" s="405"/>
      <c r="H2157" s="405"/>
    </row>
    <row r="2158" spans="5:8">
      <c r="E2158" s="405"/>
      <c r="F2158" s="405"/>
      <c r="G2158" s="405"/>
      <c r="H2158" s="405"/>
    </row>
    <row r="2159" spans="5:8">
      <c r="E2159" s="405"/>
      <c r="F2159" s="405"/>
      <c r="G2159" s="405"/>
      <c r="H2159" s="405"/>
    </row>
    <row r="2160" spans="5:8">
      <c r="E2160" s="405"/>
      <c r="F2160" s="405"/>
      <c r="G2160" s="405"/>
      <c r="H2160" s="405"/>
    </row>
    <row r="2161" spans="5:8">
      <c r="E2161" s="405"/>
      <c r="F2161" s="405"/>
      <c r="G2161" s="405"/>
      <c r="H2161" s="405"/>
    </row>
    <row r="2162" spans="5:8">
      <c r="E2162" s="405"/>
      <c r="F2162" s="405"/>
      <c r="G2162" s="405"/>
      <c r="H2162" s="405"/>
    </row>
    <row r="2163" spans="5:8">
      <c r="E2163" s="405"/>
      <c r="F2163" s="405"/>
      <c r="G2163" s="405"/>
      <c r="H2163" s="405"/>
    </row>
    <row r="2164" spans="5:8">
      <c r="E2164" s="405"/>
      <c r="F2164" s="405"/>
      <c r="G2164" s="405"/>
      <c r="H2164" s="405"/>
    </row>
    <row r="2165" spans="5:8">
      <c r="E2165" s="405"/>
      <c r="F2165" s="405"/>
      <c r="G2165" s="405"/>
      <c r="H2165" s="405"/>
    </row>
    <row r="2166" spans="5:8">
      <c r="E2166" s="405"/>
      <c r="F2166" s="405"/>
      <c r="G2166" s="405"/>
      <c r="H2166" s="405"/>
    </row>
    <row r="2167" spans="5:8">
      <c r="E2167" s="405"/>
      <c r="F2167" s="405"/>
      <c r="G2167" s="405"/>
      <c r="H2167" s="405"/>
    </row>
    <row r="2168" spans="5:8">
      <c r="E2168" s="405"/>
      <c r="F2168" s="405"/>
      <c r="G2168" s="405"/>
      <c r="H2168" s="405"/>
    </row>
    <row r="2169" spans="5:8">
      <c r="E2169" s="405"/>
      <c r="F2169" s="405"/>
      <c r="G2169" s="405"/>
      <c r="H2169" s="405"/>
    </row>
    <row r="2170" spans="5:8">
      <c r="E2170" s="405"/>
      <c r="F2170" s="405"/>
      <c r="G2170" s="405"/>
      <c r="H2170" s="405"/>
    </row>
    <row r="2171" spans="5:8">
      <c r="E2171" s="405"/>
      <c r="F2171" s="405"/>
      <c r="G2171" s="405"/>
      <c r="H2171" s="405"/>
    </row>
    <row r="2172" spans="5:8">
      <c r="E2172" s="405"/>
      <c r="F2172" s="405"/>
      <c r="G2172" s="405"/>
      <c r="H2172" s="405"/>
    </row>
    <row r="2173" spans="5:8">
      <c r="E2173" s="405"/>
      <c r="F2173" s="405"/>
      <c r="G2173" s="405"/>
      <c r="H2173" s="405"/>
    </row>
    <row r="2174" spans="5:8">
      <c r="E2174" s="405"/>
      <c r="F2174" s="405"/>
      <c r="G2174" s="405"/>
      <c r="H2174" s="405"/>
    </row>
    <row r="2175" spans="5:8">
      <c r="E2175" s="405"/>
      <c r="F2175" s="405"/>
      <c r="G2175" s="405"/>
      <c r="H2175" s="405"/>
    </row>
    <row r="2176" spans="5:8">
      <c r="E2176" s="405"/>
      <c r="F2176" s="405"/>
      <c r="G2176" s="405"/>
      <c r="H2176" s="405"/>
    </row>
    <row r="2177" spans="5:8">
      <c r="E2177" s="405"/>
      <c r="F2177" s="405"/>
      <c r="G2177" s="405"/>
      <c r="H2177" s="405"/>
    </row>
    <row r="2178" spans="5:8">
      <c r="E2178" s="405"/>
      <c r="F2178" s="405"/>
      <c r="G2178" s="405"/>
      <c r="H2178" s="405"/>
    </row>
    <row r="2179" spans="5:8">
      <c r="E2179" s="405"/>
      <c r="F2179" s="405"/>
      <c r="G2179" s="405"/>
      <c r="H2179" s="405"/>
    </row>
    <row r="2180" spans="5:8">
      <c r="E2180" s="405"/>
      <c r="F2180" s="405"/>
      <c r="G2180" s="405"/>
      <c r="H2180" s="405"/>
    </row>
    <row r="2181" spans="5:8">
      <c r="E2181" s="405"/>
      <c r="F2181" s="405"/>
      <c r="G2181" s="405"/>
      <c r="H2181" s="405"/>
    </row>
    <row r="2182" spans="5:8">
      <c r="E2182" s="405"/>
      <c r="F2182" s="405"/>
      <c r="G2182" s="405"/>
      <c r="H2182" s="405"/>
    </row>
  </sheetData>
  <mergeCells count="98">
    <mergeCell ref="H490:I490"/>
    <mergeCell ref="A384:I384"/>
    <mergeCell ref="A385:I385"/>
    <mergeCell ref="C391:E391"/>
    <mergeCell ref="B394:I394"/>
    <mergeCell ref="B395:I395"/>
    <mergeCell ref="B396:I396"/>
    <mergeCell ref="B325:I325"/>
    <mergeCell ref="H377:I377"/>
    <mergeCell ref="H378:I378"/>
    <mergeCell ref="H379:I379"/>
    <mergeCell ref="A382:I382"/>
    <mergeCell ref="A383:I383"/>
    <mergeCell ref="A312:I312"/>
    <mergeCell ref="A313:I313"/>
    <mergeCell ref="A314:I314"/>
    <mergeCell ref="C320:E320"/>
    <mergeCell ref="B323:I323"/>
    <mergeCell ref="B324:I324"/>
    <mergeCell ref="B187:I187"/>
    <mergeCell ref="B188:I188"/>
    <mergeCell ref="H306:I306"/>
    <mergeCell ref="H307:I307"/>
    <mergeCell ref="H308:I308"/>
    <mergeCell ref="A311:I311"/>
    <mergeCell ref="A174:I174"/>
    <mergeCell ref="A175:I175"/>
    <mergeCell ref="A176:I176"/>
    <mergeCell ref="A177:I177"/>
    <mergeCell ref="C183:E183"/>
    <mergeCell ref="B186:I186"/>
    <mergeCell ref="B139:I139"/>
    <mergeCell ref="B140:I140"/>
    <mergeCell ref="B141:I141"/>
    <mergeCell ref="H169:I169"/>
    <mergeCell ref="H170:I170"/>
    <mergeCell ref="H171:I171"/>
    <mergeCell ref="H117:I117"/>
    <mergeCell ref="A127:I127"/>
    <mergeCell ref="A128:I128"/>
    <mergeCell ref="A129:I129"/>
    <mergeCell ref="A130:I130"/>
    <mergeCell ref="C136:E136"/>
    <mergeCell ref="H106:I106"/>
    <mergeCell ref="H108:I108"/>
    <mergeCell ref="C111:D111"/>
    <mergeCell ref="C113:D113"/>
    <mergeCell ref="H115:I115"/>
    <mergeCell ref="C116:D116"/>
    <mergeCell ref="H116:I116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B51:I51"/>
    <mergeCell ref="B52:I52"/>
    <mergeCell ref="H63:I63"/>
    <mergeCell ref="H64:I64"/>
    <mergeCell ref="H65:I65"/>
    <mergeCell ref="H66:I66"/>
    <mergeCell ref="A25:I25"/>
    <mergeCell ref="A27:I27"/>
    <mergeCell ref="A28:I28"/>
    <mergeCell ref="A30:I30"/>
    <mergeCell ref="C37:D37"/>
    <mergeCell ref="B50:I50"/>
  </mergeCells>
  <pageMargins left="0.69" right="0.32" top="0.87" bottom="0.69" header="0.47" footer="0.28000000000000003"/>
  <pageSetup paperSize="9" scale="79" orientation="portrait" horizontalDpi="4294967292" verticalDpi="300" r:id="rId1"/>
  <headerFooter alignWithMargins="0">
    <oddHeader>&amp;L&amp;"Arial,obyčejné"E.L.-projekt&amp;C&amp;"Arial,tučné"&amp;14&amp;A&amp;R&amp;"Arial,obyčejné"&amp;9projektová dokumentace</oddHeader>
    <oddFooter>&amp;L&amp;"Arial,obyčejné"&amp;F&amp;R&amp;"Arial,obyčejné"strana &amp;P</oddFooter>
  </headerFooter>
  <rowBreaks count="1" manualBreakCount="1">
    <brk id="55" max="8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</xdr:col>
                <xdr:colOff>1590675</xdr:colOff>
                <xdr:row>0</xdr:row>
                <xdr:rowOff>0</xdr:rowOff>
              </to>
            </anchor>
          </objectPr>
        </oleObject>
      </mc:Choice>
      <mc:Fallback>
        <oleObject progId="Word.Picture.8" shapeId="14337" r:id="rId4"/>
      </mc:Fallback>
    </mc:AlternateContent>
    <mc:AlternateContent xmlns:mc="http://schemas.openxmlformats.org/markup-compatibility/2006">
      <mc:Choice Requires="x14">
        <oleObject progId="Word.Picture.8" shapeId="1433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57150</xdr:rowOff>
              </from>
              <to>
                <xdr:col>1</xdr:col>
                <xdr:colOff>1590675</xdr:colOff>
                <xdr:row>2</xdr:row>
                <xdr:rowOff>142875</xdr:rowOff>
              </to>
            </anchor>
          </objectPr>
        </oleObject>
      </mc:Choice>
      <mc:Fallback>
        <oleObject progId="Word.Picture.8" shapeId="1433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66"/>
  <sheetViews>
    <sheetView showGridLines="0" tabSelected="1" topLeftCell="A230" workbookViewId="0">
      <selection activeCell="I388" sqref="I38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9.664062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88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2" customFormat="1" ht="12" customHeight="1">
      <c r="A8" s="35"/>
      <c r="B8" s="40"/>
      <c r="C8" s="35"/>
      <c r="D8" s="122" t="s">
        <v>116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7" t="s">
        <v>117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17. 2. 2020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4" t="s">
        <v>28</v>
      </c>
      <c r="J15" s="111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30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9" t="str">
        <f>'Rekapitulace stavby'!E14</f>
        <v>Vyplň údaj</v>
      </c>
      <c r="F18" s="340"/>
      <c r="G18" s="340"/>
      <c r="H18" s="340"/>
      <c r="I18" s="124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32</v>
      </c>
      <c r="E20" s="35"/>
      <c r="F20" s="35"/>
      <c r="G20" s="35"/>
      <c r="H20" s="35"/>
      <c r="I20" s="124" t="s">
        <v>25</v>
      </c>
      <c r="J20" s="111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34</v>
      </c>
      <c r="F21" s="35"/>
      <c r="G21" s="35"/>
      <c r="H21" s="35"/>
      <c r="I21" s="124" t="s">
        <v>28</v>
      </c>
      <c r="J21" s="111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37</v>
      </c>
      <c r="E23" s="35"/>
      <c r="F23" s="35"/>
      <c r="G23" s="35"/>
      <c r="H23" s="35"/>
      <c r="I23" s="124" t="s">
        <v>25</v>
      </c>
      <c r="J23" s="111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tr">
        <f>IF('Rekapitulace stavby'!E20="","",'Rekapitulace stavby'!E20)</f>
        <v xml:space="preserve"> </v>
      </c>
      <c r="F24" s="35"/>
      <c r="G24" s="35"/>
      <c r="H24" s="35"/>
      <c r="I24" s="124" t="s">
        <v>28</v>
      </c>
      <c r="J24" s="111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38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41" t="s">
        <v>1</v>
      </c>
      <c r="F27" s="341"/>
      <c r="G27" s="341"/>
      <c r="H27" s="341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39</v>
      </c>
      <c r="E30" s="35"/>
      <c r="F30" s="35"/>
      <c r="G30" s="35"/>
      <c r="H30" s="35"/>
      <c r="I30" s="123"/>
      <c r="J30" s="133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41</v>
      </c>
      <c r="G32" s="35"/>
      <c r="H32" s="35"/>
      <c r="I32" s="135" t="s">
        <v>40</v>
      </c>
      <c r="J32" s="134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43</v>
      </c>
      <c r="E33" s="122" t="s">
        <v>44</v>
      </c>
      <c r="F33" s="137">
        <f>ROUND((SUM(BE124:BE565)),  2)</f>
        <v>0</v>
      </c>
      <c r="G33" s="35"/>
      <c r="H33" s="35"/>
      <c r="I33" s="138">
        <v>0.21</v>
      </c>
      <c r="J33" s="137">
        <f>ROUND(((SUM(BE124:BE565))*I33),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45</v>
      </c>
      <c r="F34" s="137">
        <f>ROUND((SUM(BF124:BF565)),  2)</f>
        <v>0</v>
      </c>
      <c r="G34" s="35"/>
      <c r="H34" s="35"/>
      <c r="I34" s="138">
        <v>0.15</v>
      </c>
      <c r="J34" s="137">
        <f>ROUND(((SUM(BF124:BF565))*I34),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46</v>
      </c>
      <c r="F35" s="137">
        <f>ROUND((SUM(BG124:BG565)),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47</v>
      </c>
      <c r="F36" s="137">
        <f>ROUND((SUM(BH124:BH565)),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48</v>
      </c>
      <c r="F37" s="137">
        <f>ROUND((SUM(BI124:BI565)),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49</v>
      </c>
      <c r="E39" s="141"/>
      <c r="F39" s="141"/>
      <c r="G39" s="142" t="s">
        <v>50</v>
      </c>
      <c r="H39" s="143" t="s">
        <v>51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1" t="str">
        <f>E9</f>
        <v>03202001 - Bourací práce, demontáže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17. 2. 2020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54.4" customHeight="1">
      <c r="A91" s="35"/>
      <c r="B91" s="36"/>
      <c r="C91" s="30" t="s">
        <v>24</v>
      </c>
      <c r="D91" s="37"/>
      <c r="E91" s="37"/>
      <c r="F91" s="28" t="str">
        <f>E15</f>
        <v>MĚSTO JILEMNICE, Masarykovo náměstí 82, Jilemnice</v>
      </c>
      <c r="G91" s="37"/>
      <c r="H91" s="37"/>
      <c r="I91" s="124" t="s">
        <v>32</v>
      </c>
      <c r="J91" s="33" t="str">
        <f>E21</f>
        <v>Ing. Roman Matoušek, Zvědavá ulička čp. 50, Jilemn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24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119</v>
      </c>
      <c r="D94" s="164"/>
      <c r="E94" s="164"/>
      <c r="F94" s="164"/>
      <c r="G94" s="164"/>
      <c r="H94" s="164"/>
      <c r="I94" s="165"/>
      <c r="J94" s="166" t="s">
        <v>120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121</v>
      </c>
      <c r="D96" s="37"/>
      <c r="E96" s="37"/>
      <c r="F96" s="37"/>
      <c r="G96" s="37"/>
      <c r="H96" s="37"/>
      <c r="I96" s="123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5" customHeight="1">
      <c r="B97" s="168"/>
      <c r="C97" s="169"/>
      <c r="D97" s="170" t="s">
        <v>123</v>
      </c>
      <c r="E97" s="171"/>
      <c r="F97" s="171"/>
      <c r="G97" s="171"/>
      <c r="H97" s="171"/>
      <c r="I97" s="172"/>
      <c r="J97" s="173">
        <f>J125</f>
        <v>0</v>
      </c>
      <c r="K97" s="169"/>
      <c r="L97" s="174"/>
    </row>
    <row r="98" spans="1:31" s="10" customFormat="1" ht="19.899999999999999" customHeight="1">
      <c r="B98" s="175"/>
      <c r="C98" s="105"/>
      <c r="D98" s="176" t="s">
        <v>124</v>
      </c>
      <c r="E98" s="177"/>
      <c r="F98" s="177"/>
      <c r="G98" s="177"/>
      <c r="H98" s="177"/>
      <c r="I98" s="178"/>
      <c r="J98" s="179">
        <f>J126</f>
        <v>0</v>
      </c>
      <c r="K98" s="105"/>
      <c r="L98" s="180"/>
    </row>
    <row r="99" spans="1:31" s="10" customFormat="1" ht="19.899999999999999" customHeight="1">
      <c r="B99" s="175"/>
      <c r="C99" s="105"/>
      <c r="D99" s="176" t="s">
        <v>125</v>
      </c>
      <c r="E99" s="177"/>
      <c r="F99" s="177"/>
      <c r="G99" s="177"/>
      <c r="H99" s="177"/>
      <c r="I99" s="178"/>
      <c r="J99" s="179">
        <f>J267</f>
        <v>0</v>
      </c>
      <c r="K99" s="105"/>
      <c r="L99" s="180"/>
    </row>
    <row r="100" spans="1:31" s="9" customFormat="1" ht="24.95" customHeight="1">
      <c r="B100" s="168"/>
      <c r="C100" s="169"/>
      <c r="D100" s="170" t="s">
        <v>126</v>
      </c>
      <c r="E100" s="171"/>
      <c r="F100" s="171"/>
      <c r="G100" s="171"/>
      <c r="H100" s="171"/>
      <c r="I100" s="172"/>
      <c r="J100" s="173">
        <f>J277</f>
        <v>0</v>
      </c>
      <c r="K100" s="169"/>
      <c r="L100" s="174"/>
    </row>
    <row r="101" spans="1:31" s="10" customFormat="1" ht="19.899999999999999" customHeight="1">
      <c r="B101" s="175"/>
      <c r="C101" s="105"/>
      <c r="D101" s="176" t="s">
        <v>127</v>
      </c>
      <c r="E101" s="177"/>
      <c r="F101" s="177"/>
      <c r="G101" s="177"/>
      <c r="H101" s="177"/>
      <c r="I101" s="178"/>
      <c r="J101" s="179">
        <f>J278</f>
        <v>0</v>
      </c>
      <c r="K101" s="105"/>
      <c r="L101" s="180"/>
    </row>
    <row r="102" spans="1:31" s="10" customFormat="1" ht="19.899999999999999" customHeight="1">
      <c r="B102" s="175"/>
      <c r="C102" s="105"/>
      <c r="D102" s="176" t="s">
        <v>128</v>
      </c>
      <c r="E102" s="177"/>
      <c r="F102" s="177"/>
      <c r="G102" s="177"/>
      <c r="H102" s="177"/>
      <c r="I102" s="178"/>
      <c r="J102" s="179">
        <f>J307</f>
        <v>0</v>
      </c>
      <c r="K102" s="105"/>
      <c r="L102" s="180"/>
    </row>
    <row r="103" spans="1:31" s="10" customFormat="1" ht="19.899999999999999" customHeight="1">
      <c r="B103" s="175"/>
      <c r="C103" s="105"/>
      <c r="D103" s="176" t="s">
        <v>129</v>
      </c>
      <c r="E103" s="177"/>
      <c r="F103" s="177"/>
      <c r="G103" s="177"/>
      <c r="H103" s="177"/>
      <c r="I103" s="178"/>
      <c r="J103" s="179">
        <f>J361</f>
        <v>0</v>
      </c>
      <c r="K103" s="105"/>
      <c r="L103" s="180"/>
    </row>
    <row r="104" spans="1:31" s="10" customFormat="1" ht="19.899999999999999" customHeight="1">
      <c r="B104" s="175"/>
      <c r="C104" s="105"/>
      <c r="D104" s="176" t="s">
        <v>130</v>
      </c>
      <c r="E104" s="177"/>
      <c r="F104" s="177"/>
      <c r="G104" s="177"/>
      <c r="H104" s="177"/>
      <c r="I104" s="178"/>
      <c r="J104" s="179">
        <f>J387</f>
        <v>0</v>
      </c>
      <c r="K104" s="105"/>
      <c r="L104" s="18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123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159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162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131</v>
      </c>
      <c r="D111" s="37"/>
      <c r="E111" s="37"/>
      <c r="F111" s="37"/>
      <c r="G111" s="37"/>
      <c r="H111" s="37"/>
      <c r="I111" s="123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33" t="str">
        <f>E7</f>
        <v>MŠ Zámecká, Jilemnice</v>
      </c>
      <c r="F114" s="334"/>
      <c r="G114" s="334"/>
      <c r="H114" s="334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116</v>
      </c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21" t="str">
        <f>E9</f>
        <v>03202001 - Bourací práce, demontáže</v>
      </c>
      <c r="F116" s="332"/>
      <c r="G116" s="332"/>
      <c r="H116" s="332"/>
      <c r="I116" s="123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 xml:space="preserve"> </v>
      </c>
      <c r="G118" s="37"/>
      <c r="H118" s="37"/>
      <c r="I118" s="124" t="s">
        <v>22</v>
      </c>
      <c r="J118" s="67" t="str">
        <f>IF(J12="","",J12)</f>
        <v>17. 2. 2020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23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54.4" customHeight="1">
      <c r="A120" s="35"/>
      <c r="B120" s="36"/>
      <c r="C120" s="30" t="s">
        <v>24</v>
      </c>
      <c r="D120" s="37"/>
      <c r="E120" s="37"/>
      <c r="F120" s="28" t="str">
        <f>E15</f>
        <v>MĚSTO JILEMNICE, Masarykovo náměstí 82, Jilemnice</v>
      </c>
      <c r="G120" s="37"/>
      <c r="H120" s="37"/>
      <c r="I120" s="124" t="s">
        <v>32</v>
      </c>
      <c r="J120" s="33" t="str">
        <f>E21</f>
        <v>Ing. Roman Matoušek, Zvědavá ulička čp. 50, Jilemn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30</v>
      </c>
      <c r="D121" s="37"/>
      <c r="E121" s="37"/>
      <c r="F121" s="28" t="str">
        <f>IF(E18="","",E18)</f>
        <v>Vyplň údaj</v>
      </c>
      <c r="G121" s="37"/>
      <c r="H121" s="37"/>
      <c r="I121" s="124" t="s">
        <v>37</v>
      </c>
      <c r="J121" s="33" t="str">
        <f>E24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123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81"/>
      <c r="B123" s="182"/>
      <c r="C123" s="183" t="s">
        <v>132</v>
      </c>
      <c r="D123" s="184" t="s">
        <v>64</v>
      </c>
      <c r="E123" s="184" t="s">
        <v>60</v>
      </c>
      <c r="F123" s="184" t="s">
        <v>61</v>
      </c>
      <c r="G123" s="184" t="s">
        <v>133</v>
      </c>
      <c r="H123" s="184" t="s">
        <v>134</v>
      </c>
      <c r="I123" s="185" t="s">
        <v>135</v>
      </c>
      <c r="J123" s="186" t="s">
        <v>120</v>
      </c>
      <c r="K123" s="187" t="s">
        <v>136</v>
      </c>
      <c r="L123" s="188"/>
      <c r="M123" s="76" t="s">
        <v>1</v>
      </c>
      <c r="N123" s="77" t="s">
        <v>43</v>
      </c>
      <c r="O123" s="77" t="s">
        <v>137</v>
      </c>
      <c r="P123" s="77" t="s">
        <v>138</v>
      </c>
      <c r="Q123" s="77" t="s">
        <v>139</v>
      </c>
      <c r="R123" s="77" t="s">
        <v>140</v>
      </c>
      <c r="S123" s="77" t="s">
        <v>141</v>
      </c>
      <c r="T123" s="78" t="s">
        <v>142</v>
      </c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</row>
    <row r="124" spans="1:65" s="2" customFormat="1" ht="22.9" customHeight="1">
      <c r="A124" s="35"/>
      <c r="B124" s="36"/>
      <c r="C124" s="83" t="s">
        <v>143</v>
      </c>
      <c r="D124" s="37"/>
      <c r="E124" s="37"/>
      <c r="F124" s="37"/>
      <c r="G124" s="37"/>
      <c r="H124" s="37"/>
      <c r="I124" s="123"/>
      <c r="J124" s="189">
        <f>BK124</f>
        <v>0</v>
      </c>
      <c r="K124" s="37"/>
      <c r="L124" s="40"/>
      <c r="M124" s="79"/>
      <c r="N124" s="190"/>
      <c r="O124" s="80"/>
      <c r="P124" s="191">
        <f>P125+P277</f>
        <v>0</v>
      </c>
      <c r="Q124" s="80"/>
      <c r="R124" s="191">
        <f>R125+R277</f>
        <v>1.416798</v>
      </c>
      <c r="S124" s="80"/>
      <c r="T124" s="192">
        <f>T125+T277</f>
        <v>33.161755100000001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78</v>
      </c>
      <c r="AU124" s="18" t="s">
        <v>122</v>
      </c>
      <c r="BK124" s="193">
        <f>BK125+BK277</f>
        <v>0</v>
      </c>
    </row>
    <row r="125" spans="1:65" s="12" customFormat="1" ht="25.9" customHeight="1">
      <c r="B125" s="194"/>
      <c r="C125" s="195"/>
      <c r="D125" s="196" t="s">
        <v>78</v>
      </c>
      <c r="E125" s="197" t="s">
        <v>144</v>
      </c>
      <c r="F125" s="197" t="s">
        <v>145</v>
      </c>
      <c r="G125" s="195"/>
      <c r="H125" s="195"/>
      <c r="I125" s="198"/>
      <c r="J125" s="199">
        <f>BK125</f>
        <v>0</v>
      </c>
      <c r="K125" s="195"/>
      <c r="L125" s="200"/>
      <c r="M125" s="201"/>
      <c r="N125" s="202"/>
      <c r="O125" s="202"/>
      <c r="P125" s="203">
        <f>P126+P267</f>
        <v>0</v>
      </c>
      <c r="Q125" s="202"/>
      <c r="R125" s="203">
        <f>R126+R267</f>
        <v>3.8000000000000002E-5</v>
      </c>
      <c r="S125" s="202"/>
      <c r="T125" s="204">
        <f>T126+T267</f>
        <v>16.521699999999999</v>
      </c>
      <c r="AR125" s="205" t="s">
        <v>87</v>
      </c>
      <c r="AT125" s="206" t="s">
        <v>78</v>
      </c>
      <c r="AU125" s="206" t="s">
        <v>79</v>
      </c>
      <c r="AY125" s="205" t="s">
        <v>146</v>
      </c>
      <c r="BK125" s="207">
        <f>BK126+BK267</f>
        <v>0</v>
      </c>
    </row>
    <row r="126" spans="1:65" s="12" customFormat="1" ht="22.9" customHeight="1">
      <c r="B126" s="194"/>
      <c r="C126" s="195"/>
      <c r="D126" s="196" t="s">
        <v>78</v>
      </c>
      <c r="E126" s="208" t="s">
        <v>147</v>
      </c>
      <c r="F126" s="208" t="s">
        <v>148</v>
      </c>
      <c r="G126" s="195"/>
      <c r="H126" s="195"/>
      <c r="I126" s="198"/>
      <c r="J126" s="209">
        <f>BK126</f>
        <v>0</v>
      </c>
      <c r="K126" s="195"/>
      <c r="L126" s="200"/>
      <c r="M126" s="201"/>
      <c r="N126" s="202"/>
      <c r="O126" s="202"/>
      <c r="P126" s="203">
        <f>SUM(P127:P266)</f>
        <v>0</v>
      </c>
      <c r="Q126" s="202"/>
      <c r="R126" s="203">
        <f>SUM(R127:R266)</f>
        <v>3.8000000000000002E-5</v>
      </c>
      <c r="S126" s="202"/>
      <c r="T126" s="204">
        <f>SUM(T127:T266)</f>
        <v>16.521699999999999</v>
      </c>
      <c r="AR126" s="205" t="s">
        <v>87</v>
      </c>
      <c r="AT126" s="206" t="s">
        <v>78</v>
      </c>
      <c r="AU126" s="206" t="s">
        <v>87</v>
      </c>
      <c r="AY126" s="205" t="s">
        <v>146</v>
      </c>
      <c r="BK126" s="207">
        <f>SUM(BK127:BK266)</f>
        <v>0</v>
      </c>
    </row>
    <row r="127" spans="1:65" s="2" customFormat="1" ht="16.5" customHeight="1">
      <c r="A127" s="35"/>
      <c r="B127" s="36"/>
      <c r="C127" s="210" t="s">
        <v>87</v>
      </c>
      <c r="D127" s="210" t="s">
        <v>149</v>
      </c>
      <c r="E127" s="211" t="s">
        <v>150</v>
      </c>
      <c r="F127" s="212" t="s">
        <v>151</v>
      </c>
      <c r="G127" s="213" t="s">
        <v>152</v>
      </c>
      <c r="H127" s="214">
        <v>44.06</v>
      </c>
      <c r="I127" s="215"/>
      <c r="J127" s="216">
        <f>ROUND(I127*H127,2)</f>
        <v>0</v>
      </c>
      <c r="K127" s="217"/>
      <c r="L127" s="40"/>
      <c r="M127" s="218" t="s">
        <v>1</v>
      </c>
      <c r="N127" s="219" t="s">
        <v>44</v>
      </c>
      <c r="O127" s="72"/>
      <c r="P127" s="220">
        <f>O127*H127</f>
        <v>0</v>
      </c>
      <c r="Q127" s="220">
        <v>0</v>
      </c>
      <c r="R127" s="220">
        <f>Q127*H127</f>
        <v>0</v>
      </c>
      <c r="S127" s="220">
        <v>0.13100000000000001</v>
      </c>
      <c r="T127" s="221">
        <f>S127*H127</f>
        <v>5.7718600000000002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153</v>
      </c>
      <c r="AT127" s="222" t="s">
        <v>149</v>
      </c>
      <c r="AU127" s="222" t="s">
        <v>89</v>
      </c>
      <c r="AY127" s="18" t="s">
        <v>146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87</v>
      </c>
      <c r="BK127" s="223">
        <f>ROUND(I127*H127,2)</f>
        <v>0</v>
      </c>
      <c r="BL127" s="18" t="s">
        <v>153</v>
      </c>
      <c r="BM127" s="222" t="s">
        <v>154</v>
      </c>
    </row>
    <row r="128" spans="1:65" s="13" customFormat="1">
      <c r="B128" s="224"/>
      <c r="C128" s="225"/>
      <c r="D128" s="226" t="s">
        <v>155</v>
      </c>
      <c r="E128" s="227" t="s">
        <v>1</v>
      </c>
      <c r="F128" s="228" t="s">
        <v>156</v>
      </c>
      <c r="G128" s="225"/>
      <c r="H128" s="227" t="s">
        <v>1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AT128" s="234" t="s">
        <v>155</v>
      </c>
      <c r="AU128" s="234" t="s">
        <v>89</v>
      </c>
      <c r="AV128" s="13" t="s">
        <v>87</v>
      </c>
      <c r="AW128" s="13" t="s">
        <v>36</v>
      </c>
      <c r="AX128" s="13" t="s">
        <v>79</v>
      </c>
      <c r="AY128" s="234" t="s">
        <v>146</v>
      </c>
    </row>
    <row r="129" spans="2:51" s="13" customFormat="1">
      <c r="B129" s="224"/>
      <c r="C129" s="225"/>
      <c r="D129" s="226" t="s">
        <v>155</v>
      </c>
      <c r="E129" s="227" t="s">
        <v>1</v>
      </c>
      <c r="F129" s="228" t="s">
        <v>157</v>
      </c>
      <c r="G129" s="225"/>
      <c r="H129" s="227" t="s">
        <v>1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AT129" s="234" t="s">
        <v>155</v>
      </c>
      <c r="AU129" s="234" t="s">
        <v>89</v>
      </c>
      <c r="AV129" s="13" t="s">
        <v>87</v>
      </c>
      <c r="AW129" s="13" t="s">
        <v>36</v>
      </c>
      <c r="AX129" s="13" t="s">
        <v>79</v>
      </c>
      <c r="AY129" s="234" t="s">
        <v>146</v>
      </c>
    </row>
    <row r="130" spans="2:51" s="14" customFormat="1">
      <c r="B130" s="235"/>
      <c r="C130" s="236"/>
      <c r="D130" s="226" t="s">
        <v>155</v>
      </c>
      <c r="E130" s="237" t="s">
        <v>1</v>
      </c>
      <c r="F130" s="238" t="s">
        <v>158</v>
      </c>
      <c r="G130" s="236"/>
      <c r="H130" s="239">
        <v>5.22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AT130" s="245" t="s">
        <v>155</v>
      </c>
      <c r="AU130" s="245" t="s">
        <v>89</v>
      </c>
      <c r="AV130" s="14" t="s">
        <v>89</v>
      </c>
      <c r="AW130" s="14" t="s">
        <v>36</v>
      </c>
      <c r="AX130" s="14" t="s">
        <v>79</v>
      </c>
      <c r="AY130" s="245" t="s">
        <v>146</v>
      </c>
    </row>
    <row r="131" spans="2:51" s="13" customFormat="1">
      <c r="B131" s="224"/>
      <c r="C131" s="225"/>
      <c r="D131" s="226" t="s">
        <v>155</v>
      </c>
      <c r="E131" s="227" t="s">
        <v>1</v>
      </c>
      <c r="F131" s="228" t="s">
        <v>159</v>
      </c>
      <c r="G131" s="225"/>
      <c r="H131" s="227" t="s">
        <v>1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AT131" s="234" t="s">
        <v>155</v>
      </c>
      <c r="AU131" s="234" t="s">
        <v>89</v>
      </c>
      <c r="AV131" s="13" t="s">
        <v>87</v>
      </c>
      <c r="AW131" s="13" t="s">
        <v>36</v>
      </c>
      <c r="AX131" s="13" t="s">
        <v>79</v>
      </c>
      <c r="AY131" s="234" t="s">
        <v>146</v>
      </c>
    </row>
    <row r="132" spans="2:51" s="14" customFormat="1">
      <c r="B132" s="235"/>
      <c r="C132" s="236"/>
      <c r="D132" s="226" t="s">
        <v>155</v>
      </c>
      <c r="E132" s="237" t="s">
        <v>1</v>
      </c>
      <c r="F132" s="238" t="s">
        <v>160</v>
      </c>
      <c r="G132" s="236"/>
      <c r="H132" s="239">
        <v>9.9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AT132" s="245" t="s">
        <v>155</v>
      </c>
      <c r="AU132" s="245" t="s">
        <v>89</v>
      </c>
      <c r="AV132" s="14" t="s">
        <v>89</v>
      </c>
      <c r="AW132" s="14" t="s">
        <v>36</v>
      </c>
      <c r="AX132" s="14" t="s">
        <v>79</v>
      </c>
      <c r="AY132" s="245" t="s">
        <v>146</v>
      </c>
    </row>
    <row r="133" spans="2:51" s="14" customFormat="1">
      <c r="B133" s="235"/>
      <c r="C133" s="236"/>
      <c r="D133" s="226" t="s">
        <v>155</v>
      </c>
      <c r="E133" s="237" t="s">
        <v>1</v>
      </c>
      <c r="F133" s="238" t="s">
        <v>161</v>
      </c>
      <c r="G133" s="236"/>
      <c r="H133" s="239">
        <v>-1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AT133" s="245" t="s">
        <v>155</v>
      </c>
      <c r="AU133" s="245" t="s">
        <v>89</v>
      </c>
      <c r="AV133" s="14" t="s">
        <v>89</v>
      </c>
      <c r="AW133" s="14" t="s">
        <v>36</v>
      </c>
      <c r="AX133" s="14" t="s">
        <v>79</v>
      </c>
      <c r="AY133" s="245" t="s">
        <v>146</v>
      </c>
    </row>
    <row r="134" spans="2:51" s="14" customFormat="1">
      <c r="B134" s="235"/>
      <c r="C134" s="236"/>
      <c r="D134" s="226" t="s">
        <v>155</v>
      </c>
      <c r="E134" s="237" t="s">
        <v>1</v>
      </c>
      <c r="F134" s="238" t="s">
        <v>162</v>
      </c>
      <c r="G134" s="236"/>
      <c r="H134" s="239">
        <v>-1.2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AT134" s="245" t="s">
        <v>155</v>
      </c>
      <c r="AU134" s="245" t="s">
        <v>89</v>
      </c>
      <c r="AV134" s="14" t="s">
        <v>89</v>
      </c>
      <c r="AW134" s="14" t="s">
        <v>36</v>
      </c>
      <c r="AX134" s="14" t="s">
        <v>79</v>
      </c>
      <c r="AY134" s="245" t="s">
        <v>146</v>
      </c>
    </row>
    <row r="135" spans="2:51" s="13" customFormat="1">
      <c r="B135" s="224"/>
      <c r="C135" s="225"/>
      <c r="D135" s="226" t="s">
        <v>155</v>
      </c>
      <c r="E135" s="227" t="s">
        <v>1</v>
      </c>
      <c r="F135" s="228" t="s">
        <v>163</v>
      </c>
      <c r="G135" s="225"/>
      <c r="H135" s="227" t="s">
        <v>1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155</v>
      </c>
      <c r="AU135" s="234" t="s">
        <v>89</v>
      </c>
      <c r="AV135" s="13" t="s">
        <v>87</v>
      </c>
      <c r="AW135" s="13" t="s">
        <v>36</v>
      </c>
      <c r="AX135" s="13" t="s">
        <v>79</v>
      </c>
      <c r="AY135" s="234" t="s">
        <v>146</v>
      </c>
    </row>
    <row r="136" spans="2:51" s="14" customFormat="1">
      <c r="B136" s="235"/>
      <c r="C136" s="236"/>
      <c r="D136" s="226" t="s">
        <v>155</v>
      </c>
      <c r="E136" s="237" t="s">
        <v>1</v>
      </c>
      <c r="F136" s="238" t="s">
        <v>164</v>
      </c>
      <c r="G136" s="236"/>
      <c r="H136" s="239">
        <v>5.91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AT136" s="245" t="s">
        <v>155</v>
      </c>
      <c r="AU136" s="245" t="s">
        <v>89</v>
      </c>
      <c r="AV136" s="14" t="s">
        <v>89</v>
      </c>
      <c r="AW136" s="14" t="s">
        <v>36</v>
      </c>
      <c r="AX136" s="14" t="s">
        <v>79</v>
      </c>
      <c r="AY136" s="245" t="s">
        <v>146</v>
      </c>
    </row>
    <row r="137" spans="2:51" s="14" customFormat="1">
      <c r="B137" s="235"/>
      <c r="C137" s="236"/>
      <c r="D137" s="226" t="s">
        <v>155</v>
      </c>
      <c r="E137" s="237" t="s">
        <v>1</v>
      </c>
      <c r="F137" s="238" t="s">
        <v>165</v>
      </c>
      <c r="G137" s="236"/>
      <c r="H137" s="239">
        <v>-1.4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AT137" s="245" t="s">
        <v>155</v>
      </c>
      <c r="AU137" s="245" t="s">
        <v>89</v>
      </c>
      <c r="AV137" s="14" t="s">
        <v>89</v>
      </c>
      <c r="AW137" s="14" t="s">
        <v>36</v>
      </c>
      <c r="AX137" s="14" t="s">
        <v>79</v>
      </c>
      <c r="AY137" s="245" t="s">
        <v>146</v>
      </c>
    </row>
    <row r="138" spans="2:51" s="13" customFormat="1">
      <c r="B138" s="224"/>
      <c r="C138" s="225"/>
      <c r="D138" s="226" t="s">
        <v>155</v>
      </c>
      <c r="E138" s="227" t="s">
        <v>1</v>
      </c>
      <c r="F138" s="228" t="s">
        <v>166</v>
      </c>
      <c r="G138" s="225"/>
      <c r="H138" s="227" t="s">
        <v>1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AT138" s="234" t="s">
        <v>155</v>
      </c>
      <c r="AU138" s="234" t="s">
        <v>89</v>
      </c>
      <c r="AV138" s="13" t="s">
        <v>87</v>
      </c>
      <c r="AW138" s="13" t="s">
        <v>36</v>
      </c>
      <c r="AX138" s="13" t="s">
        <v>79</v>
      </c>
      <c r="AY138" s="234" t="s">
        <v>146</v>
      </c>
    </row>
    <row r="139" spans="2:51" s="13" customFormat="1">
      <c r="B139" s="224"/>
      <c r="C139" s="225"/>
      <c r="D139" s="226" t="s">
        <v>155</v>
      </c>
      <c r="E139" s="227" t="s">
        <v>1</v>
      </c>
      <c r="F139" s="228" t="s">
        <v>167</v>
      </c>
      <c r="G139" s="225"/>
      <c r="H139" s="227" t="s">
        <v>1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AT139" s="234" t="s">
        <v>155</v>
      </c>
      <c r="AU139" s="234" t="s">
        <v>89</v>
      </c>
      <c r="AV139" s="13" t="s">
        <v>87</v>
      </c>
      <c r="AW139" s="13" t="s">
        <v>36</v>
      </c>
      <c r="AX139" s="13" t="s">
        <v>79</v>
      </c>
      <c r="AY139" s="234" t="s">
        <v>146</v>
      </c>
    </row>
    <row r="140" spans="2:51" s="14" customFormat="1">
      <c r="B140" s="235"/>
      <c r="C140" s="236"/>
      <c r="D140" s="226" t="s">
        <v>155</v>
      </c>
      <c r="E140" s="237" t="s">
        <v>1</v>
      </c>
      <c r="F140" s="238" t="s">
        <v>168</v>
      </c>
      <c r="G140" s="236"/>
      <c r="H140" s="239">
        <v>8.6999999999999993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AT140" s="245" t="s">
        <v>155</v>
      </c>
      <c r="AU140" s="245" t="s">
        <v>89</v>
      </c>
      <c r="AV140" s="14" t="s">
        <v>89</v>
      </c>
      <c r="AW140" s="14" t="s">
        <v>36</v>
      </c>
      <c r="AX140" s="14" t="s">
        <v>79</v>
      </c>
      <c r="AY140" s="245" t="s">
        <v>146</v>
      </c>
    </row>
    <row r="141" spans="2:51" s="14" customFormat="1">
      <c r="B141" s="235"/>
      <c r="C141" s="236"/>
      <c r="D141" s="226" t="s">
        <v>155</v>
      </c>
      <c r="E141" s="237" t="s">
        <v>1</v>
      </c>
      <c r="F141" s="238" t="s">
        <v>169</v>
      </c>
      <c r="G141" s="236"/>
      <c r="H141" s="239">
        <v>9.99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AT141" s="245" t="s">
        <v>155</v>
      </c>
      <c r="AU141" s="245" t="s">
        <v>89</v>
      </c>
      <c r="AV141" s="14" t="s">
        <v>89</v>
      </c>
      <c r="AW141" s="14" t="s">
        <v>36</v>
      </c>
      <c r="AX141" s="14" t="s">
        <v>79</v>
      </c>
      <c r="AY141" s="245" t="s">
        <v>146</v>
      </c>
    </row>
    <row r="142" spans="2:51" s="14" customFormat="1">
      <c r="B142" s="235"/>
      <c r="C142" s="236"/>
      <c r="D142" s="226" t="s">
        <v>155</v>
      </c>
      <c r="E142" s="237" t="s">
        <v>1</v>
      </c>
      <c r="F142" s="238" t="s">
        <v>165</v>
      </c>
      <c r="G142" s="236"/>
      <c r="H142" s="239">
        <v>-1.4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AT142" s="245" t="s">
        <v>155</v>
      </c>
      <c r="AU142" s="245" t="s">
        <v>89</v>
      </c>
      <c r="AV142" s="14" t="s">
        <v>89</v>
      </c>
      <c r="AW142" s="14" t="s">
        <v>36</v>
      </c>
      <c r="AX142" s="14" t="s">
        <v>79</v>
      </c>
      <c r="AY142" s="245" t="s">
        <v>146</v>
      </c>
    </row>
    <row r="143" spans="2:51" s="14" customFormat="1">
      <c r="B143" s="235"/>
      <c r="C143" s="236"/>
      <c r="D143" s="226" t="s">
        <v>155</v>
      </c>
      <c r="E143" s="237" t="s">
        <v>1</v>
      </c>
      <c r="F143" s="238" t="s">
        <v>170</v>
      </c>
      <c r="G143" s="236"/>
      <c r="H143" s="239">
        <v>-0.36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AT143" s="245" t="s">
        <v>155</v>
      </c>
      <c r="AU143" s="245" t="s">
        <v>89</v>
      </c>
      <c r="AV143" s="14" t="s">
        <v>89</v>
      </c>
      <c r="AW143" s="14" t="s">
        <v>36</v>
      </c>
      <c r="AX143" s="14" t="s">
        <v>79</v>
      </c>
      <c r="AY143" s="245" t="s">
        <v>146</v>
      </c>
    </row>
    <row r="144" spans="2:51" s="13" customFormat="1">
      <c r="B144" s="224"/>
      <c r="C144" s="225"/>
      <c r="D144" s="226" t="s">
        <v>155</v>
      </c>
      <c r="E144" s="227" t="s">
        <v>1</v>
      </c>
      <c r="F144" s="228" t="s">
        <v>171</v>
      </c>
      <c r="G144" s="225"/>
      <c r="H144" s="227" t="s">
        <v>1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155</v>
      </c>
      <c r="AU144" s="234" t="s">
        <v>89</v>
      </c>
      <c r="AV144" s="13" t="s">
        <v>87</v>
      </c>
      <c r="AW144" s="13" t="s">
        <v>36</v>
      </c>
      <c r="AX144" s="13" t="s">
        <v>79</v>
      </c>
      <c r="AY144" s="234" t="s">
        <v>146</v>
      </c>
    </row>
    <row r="145" spans="1:65" s="14" customFormat="1">
      <c r="B145" s="235"/>
      <c r="C145" s="236"/>
      <c r="D145" s="226" t="s">
        <v>155</v>
      </c>
      <c r="E145" s="237" t="s">
        <v>1</v>
      </c>
      <c r="F145" s="238" t="s">
        <v>172</v>
      </c>
      <c r="G145" s="236"/>
      <c r="H145" s="239">
        <v>4.2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AT145" s="245" t="s">
        <v>155</v>
      </c>
      <c r="AU145" s="245" t="s">
        <v>89</v>
      </c>
      <c r="AV145" s="14" t="s">
        <v>89</v>
      </c>
      <c r="AW145" s="14" t="s">
        <v>36</v>
      </c>
      <c r="AX145" s="14" t="s">
        <v>79</v>
      </c>
      <c r="AY145" s="245" t="s">
        <v>146</v>
      </c>
    </row>
    <row r="146" spans="1:65" s="13" customFormat="1">
      <c r="B146" s="224"/>
      <c r="C146" s="225"/>
      <c r="D146" s="226" t="s">
        <v>155</v>
      </c>
      <c r="E146" s="227" t="s">
        <v>1</v>
      </c>
      <c r="F146" s="228" t="s">
        <v>173</v>
      </c>
      <c r="G146" s="225"/>
      <c r="H146" s="227" t="s">
        <v>1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AT146" s="234" t="s">
        <v>155</v>
      </c>
      <c r="AU146" s="234" t="s">
        <v>89</v>
      </c>
      <c r="AV146" s="13" t="s">
        <v>87</v>
      </c>
      <c r="AW146" s="13" t="s">
        <v>36</v>
      </c>
      <c r="AX146" s="13" t="s">
        <v>79</v>
      </c>
      <c r="AY146" s="234" t="s">
        <v>146</v>
      </c>
    </row>
    <row r="147" spans="1:65" s="14" customFormat="1">
      <c r="B147" s="235"/>
      <c r="C147" s="236"/>
      <c r="D147" s="226" t="s">
        <v>155</v>
      </c>
      <c r="E147" s="237" t="s">
        <v>1</v>
      </c>
      <c r="F147" s="238" t="s">
        <v>174</v>
      </c>
      <c r="G147" s="236"/>
      <c r="H147" s="239">
        <v>6.9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AT147" s="245" t="s">
        <v>155</v>
      </c>
      <c r="AU147" s="245" t="s">
        <v>89</v>
      </c>
      <c r="AV147" s="14" t="s">
        <v>89</v>
      </c>
      <c r="AW147" s="14" t="s">
        <v>36</v>
      </c>
      <c r="AX147" s="14" t="s">
        <v>79</v>
      </c>
      <c r="AY147" s="245" t="s">
        <v>146</v>
      </c>
    </row>
    <row r="148" spans="1:65" s="14" customFormat="1">
      <c r="B148" s="235"/>
      <c r="C148" s="236"/>
      <c r="D148" s="226" t="s">
        <v>155</v>
      </c>
      <c r="E148" s="237" t="s">
        <v>1</v>
      </c>
      <c r="F148" s="238" t="s">
        <v>165</v>
      </c>
      <c r="G148" s="236"/>
      <c r="H148" s="239">
        <v>-1.4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AT148" s="245" t="s">
        <v>155</v>
      </c>
      <c r="AU148" s="245" t="s">
        <v>89</v>
      </c>
      <c r="AV148" s="14" t="s">
        <v>89</v>
      </c>
      <c r="AW148" s="14" t="s">
        <v>36</v>
      </c>
      <c r="AX148" s="14" t="s">
        <v>79</v>
      </c>
      <c r="AY148" s="245" t="s">
        <v>146</v>
      </c>
    </row>
    <row r="149" spans="1:65" s="15" customFormat="1">
      <c r="B149" s="246"/>
      <c r="C149" s="247"/>
      <c r="D149" s="226" t="s">
        <v>155</v>
      </c>
      <c r="E149" s="248" t="s">
        <v>1</v>
      </c>
      <c r="F149" s="249" t="s">
        <v>175</v>
      </c>
      <c r="G149" s="247"/>
      <c r="H149" s="250">
        <v>44.06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AT149" s="256" t="s">
        <v>155</v>
      </c>
      <c r="AU149" s="256" t="s">
        <v>89</v>
      </c>
      <c r="AV149" s="15" t="s">
        <v>153</v>
      </c>
      <c r="AW149" s="15" t="s">
        <v>36</v>
      </c>
      <c r="AX149" s="15" t="s">
        <v>87</v>
      </c>
      <c r="AY149" s="256" t="s">
        <v>146</v>
      </c>
    </row>
    <row r="150" spans="1:65" s="2" customFormat="1" ht="21.75" customHeight="1">
      <c r="A150" s="35"/>
      <c r="B150" s="36"/>
      <c r="C150" s="210" t="s">
        <v>89</v>
      </c>
      <c r="D150" s="210" t="s">
        <v>149</v>
      </c>
      <c r="E150" s="211" t="s">
        <v>176</v>
      </c>
      <c r="F150" s="212" t="s">
        <v>177</v>
      </c>
      <c r="G150" s="213" t="s">
        <v>178</v>
      </c>
      <c r="H150" s="214">
        <v>1.34</v>
      </c>
      <c r="I150" s="215"/>
      <c r="J150" s="216">
        <f>ROUND(I150*H150,2)</f>
        <v>0</v>
      </c>
      <c r="K150" s="217"/>
      <c r="L150" s="40"/>
      <c r="M150" s="218" t="s">
        <v>1</v>
      </c>
      <c r="N150" s="219" t="s">
        <v>44</v>
      </c>
      <c r="O150" s="72"/>
      <c r="P150" s="220">
        <f>O150*H150</f>
        <v>0</v>
      </c>
      <c r="Q150" s="220">
        <v>0</v>
      </c>
      <c r="R150" s="220">
        <f>Q150*H150</f>
        <v>0</v>
      </c>
      <c r="S150" s="220">
        <v>1.175</v>
      </c>
      <c r="T150" s="221">
        <f>S150*H150</f>
        <v>1.5745000000000002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2" t="s">
        <v>153</v>
      </c>
      <c r="AT150" s="222" t="s">
        <v>149</v>
      </c>
      <c r="AU150" s="222" t="s">
        <v>89</v>
      </c>
      <c r="AY150" s="18" t="s">
        <v>146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87</v>
      </c>
      <c r="BK150" s="223">
        <f>ROUND(I150*H150,2)</f>
        <v>0</v>
      </c>
      <c r="BL150" s="18" t="s">
        <v>153</v>
      </c>
      <c r="BM150" s="222" t="s">
        <v>179</v>
      </c>
    </row>
    <row r="151" spans="1:65" s="13" customFormat="1">
      <c r="B151" s="224"/>
      <c r="C151" s="225"/>
      <c r="D151" s="226" t="s">
        <v>155</v>
      </c>
      <c r="E151" s="227" t="s">
        <v>1</v>
      </c>
      <c r="F151" s="228" t="s">
        <v>180</v>
      </c>
      <c r="G151" s="225"/>
      <c r="H151" s="227" t="s">
        <v>1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AT151" s="234" t="s">
        <v>155</v>
      </c>
      <c r="AU151" s="234" t="s">
        <v>89</v>
      </c>
      <c r="AV151" s="13" t="s">
        <v>87</v>
      </c>
      <c r="AW151" s="13" t="s">
        <v>36</v>
      </c>
      <c r="AX151" s="13" t="s">
        <v>79</v>
      </c>
      <c r="AY151" s="234" t="s">
        <v>146</v>
      </c>
    </row>
    <row r="152" spans="1:65" s="14" customFormat="1">
      <c r="B152" s="235"/>
      <c r="C152" s="236"/>
      <c r="D152" s="226" t="s">
        <v>155</v>
      </c>
      <c r="E152" s="237" t="s">
        <v>1</v>
      </c>
      <c r="F152" s="238" t="s">
        <v>181</v>
      </c>
      <c r="G152" s="236"/>
      <c r="H152" s="239">
        <v>1.419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AT152" s="245" t="s">
        <v>155</v>
      </c>
      <c r="AU152" s="245" t="s">
        <v>89</v>
      </c>
      <c r="AV152" s="14" t="s">
        <v>89</v>
      </c>
      <c r="AW152" s="14" t="s">
        <v>36</v>
      </c>
      <c r="AX152" s="14" t="s">
        <v>79</v>
      </c>
      <c r="AY152" s="245" t="s">
        <v>146</v>
      </c>
    </row>
    <row r="153" spans="1:65" s="14" customFormat="1">
      <c r="B153" s="235"/>
      <c r="C153" s="236"/>
      <c r="D153" s="226" t="s">
        <v>155</v>
      </c>
      <c r="E153" s="237" t="s">
        <v>1</v>
      </c>
      <c r="F153" s="238" t="s">
        <v>182</v>
      </c>
      <c r="G153" s="236"/>
      <c r="H153" s="239">
        <v>-7.9000000000000001E-2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AT153" s="245" t="s">
        <v>155</v>
      </c>
      <c r="AU153" s="245" t="s">
        <v>89</v>
      </c>
      <c r="AV153" s="14" t="s">
        <v>89</v>
      </c>
      <c r="AW153" s="14" t="s">
        <v>36</v>
      </c>
      <c r="AX153" s="14" t="s">
        <v>79</v>
      </c>
      <c r="AY153" s="245" t="s">
        <v>146</v>
      </c>
    </row>
    <row r="154" spans="1:65" s="15" customFormat="1">
      <c r="B154" s="246"/>
      <c r="C154" s="247"/>
      <c r="D154" s="226" t="s">
        <v>155</v>
      </c>
      <c r="E154" s="248" t="s">
        <v>1</v>
      </c>
      <c r="F154" s="249" t="s">
        <v>175</v>
      </c>
      <c r="G154" s="247"/>
      <c r="H154" s="250">
        <v>1.34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AT154" s="256" t="s">
        <v>155</v>
      </c>
      <c r="AU154" s="256" t="s">
        <v>89</v>
      </c>
      <c r="AV154" s="15" t="s">
        <v>153</v>
      </c>
      <c r="AW154" s="15" t="s">
        <v>36</v>
      </c>
      <c r="AX154" s="15" t="s">
        <v>87</v>
      </c>
      <c r="AY154" s="256" t="s">
        <v>146</v>
      </c>
    </row>
    <row r="155" spans="1:65" s="2" customFormat="1" ht="33" customHeight="1">
      <c r="A155" s="35"/>
      <c r="B155" s="36"/>
      <c r="C155" s="210" t="s">
        <v>183</v>
      </c>
      <c r="D155" s="210" t="s">
        <v>149</v>
      </c>
      <c r="E155" s="211" t="s">
        <v>184</v>
      </c>
      <c r="F155" s="212" t="s">
        <v>185</v>
      </c>
      <c r="G155" s="213" t="s">
        <v>178</v>
      </c>
      <c r="H155" s="214">
        <v>0.624</v>
      </c>
      <c r="I155" s="215"/>
      <c r="J155" s="216">
        <f>ROUND(I155*H155,2)</f>
        <v>0</v>
      </c>
      <c r="K155" s="217"/>
      <c r="L155" s="40"/>
      <c r="M155" s="218" t="s">
        <v>1</v>
      </c>
      <c r="N155" s="219" t="s">
        <v>44</v>
      </c>
      <c r="O155" s="72"/>
      <c r="P155" s="220">
        <f>O155*H155</f>
        <v>0</v>
      </c>
      <c r="Q155" s="220">
        <v>0</v>
      </c>
      <c r="R155" s="220">
        <f>Q155*H155</f>
        <v>0</v>
      </c>
      <c r="S155" s="220">
        <v>2.2000000000000002</v>
      </c>
      <c r="T155" s="221">
        <f>S155*H155</f>
        <v>1.3728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2" t="s">
        <v>153</v>
      </c>
      <c r="AT155" s="222" t="s">
        <v>149</v>
      </c>
      <c r="AU155" s="222" t="s">
        <v>89</v>
      </c>
      <c r="AY155" s="18" t="s">
        <v>146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87</v>
      </c>
      <c r="BK155" s="223">
        <f>ROUND(I155*H155,2)</f>
        <v>0</v>
      </c>
      <c r="BL155" s="18" t="s">
        <v>153</v>
      </c>
      <c r="BM155" s="222" t="s">
        <v>186</v>
      </c>
    </row>
    <row r="156" spans="1:65" s="13" customFormat="1">
      <c r="B156" s="224"/>
      <c r="C156" s="225"/>
      <c r="D156" s="226" t="s">
        <v>155</v>
      </c>
      <c r="E156" s="227" t="s">
        <v>1</v>
      </c>
      <c r="F156" s="228" t="s">
        <v>187</v>
      </c>
      <c r="G156" s="225"/>
      <c r="H156" s="227" t="s">
        <v>1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155</v>
      </c>
      <c r="AU156" s="234" t="s">
        <v>89</v>
      </c>
      <c r="AV156" s="13" t="s">
        <v>87</v>
      </c>
      <c r="AW156" s="13" t="s">
        <v>36</v>
      </c>
      <c r="AX156" s="13" t="s">
        <v>79</v>
      </c>
      <c r="AY156" s="234" t="s">
        <v>146</v>
      </c>
    </row>
    <row r="157" spans="1:65" s="13" customFormat="1">
      <c r="B157" s="224"/>
      <c r="C157" s="225"/>
      <c r="D157" s="226" t="s">
        <v>155</v>
      </c>
      <c r="E157" s="227" t="s">
        <v>1</v>
      </c>
      <c r="F157" s="228" t="s">
        <v>156</v>
      </c>
      <c r="G157" s="225"/>
      <c r="H157" s="227" t="s">
        <v>1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155</v>
      </c>
      <c r="AU157" s="234" t="s">
        <v>89</v>
      </c>
      <c r="AV157" s="13" t="s">
        <v>87</v>
      </c>
      <c r="AW157" s="13" t="s">
        <v>36</v>
      </c>
      <c r="AX157" s="13" t="s">
        <v>79</v>
      </c>
      <c r="AY157" s="234" t="s">
        <v>146</v>
      </c>
    </row>
    <row r="158" spans="1:65" s="14" customFormat="1">
      <c r="B158" s="235"/>
      <c r="C158" s="236"/>
      <c r="D158" s="226" t="s">
        <v>155</v>
      </c>
      <c r="E158" s="237" t="s">
        <v>1</v>
      </c>
      <c r="F158" s="238" t="s">
        <v>188</v>
      </c>
      <c r="G158" s="236"/>
      <c r="H158" s="239">
        <v>8.5999999999999993E-2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AT158" s="245" t="s">
        <v>155</v>
      </c>
      <c r="AU158" s="245" t="s">
        <v>89</v>
      </c>
      <c r="AV158" s="14" t="s">
        <v>89</v>
      </c>
      <c r="AW158" s="14" t="s">
        <v>36</v>
      </c>
      <c r="AX158" s="14" t="s">
        <v>79</v>
      </c>
      <c r="AY158" s="245" t="s">
        <v>146</v>
      </c>
    </row>
    <row r="159" spans="1:65" s="14" customFormat="1">
      <c r="B159" s="235"/>
      <c r="C159" s="236"/>
      <c r="D159" s="226" t="s">
        <v>155</v>
      </c>
      <c r="E159" s="237" t="s">
        <v>1</v>
      </c>
      <c r="F159" s="238" t="s">
        <v>189</v>
      </c>
      <c r="G159" s="236"/>
      <c r="H159" s="239">
        <v>6.6000000000000003E-2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AT159" s="245" t="s">
        <v>155</v>
      </c>
      <c r="AU159" s="245" t="s">
        <v>89</v>
      </c>
      <c r="AV159" s="14" t="s">
        <v>89</v>
      </c>
      <c r="AW159" s="14" t="s">
        <v>36</v>
      </c>
      <c r="AX159" s="14" t="s">
        <v>79</v>
      </c>
      <c r="AY159" s="245" t="s">
        <v>146</v>
      </c>
    </row>
    <row r="160" spans="1:65" s="14" customFormat="1">
      <c r="B160" s="235"/>
      <c r="C160" s="236"/>
      <c r="D160" s="226" t="s">
        <v>155</v>
      </c>
      <c r="E160" s="237" t="s">
        <v>1</v>
      </c>
      <c r="F160" s="238" t="s">
        <v>190</v>
      </c>
      <c r="G160" s="236"/>
      <c r="H160" s="239">
        <v>0.02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AT160" s="245" t="s">
        <v>155</v>
      </c>
      <c r="AU160" s="245" t="s">
        <v>89</v>
      </c>
      <c r="AV160" s="14" t="s">
        <v>89</v>
      </c>
      <c r="AW160" s="14" t="s">
        <v>36</v>
      </c>
      <c r="AX160" s="14" t="s">
        <v>79</v>
      </c>
      <c r="AY160" s="245" t="s">
        <v>146</v>
      </c>
    </row>
    <row r="161" spans="1:65" s="14" customFormat="1">
      <c r="B161" s="235"/>
      <c r="C161" s="236"/>
      <c r="D161" s="226" t="s">
        <v>155</v>
      </c>
      <c r="E161" s="237" t="s">
        <v>1</v>
      </c>
      <c r="F161" s="238" t="s">
        <v>191</v>
      </c>
      <c r="G161" s="236"/>
      <c r="H161" s="239">
        <v>0.06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AT161" s="245" t="s">
        <v>155</v>
      </c>
      <c r="AU161" s="245" t="s">
        <v>89</v>
      </c>
      <c r="AV161" s="14" t="s">
        <v>89</v>
      </c>
      <c r="AW161" s="14" t="s">
        <v>36</v>
      </c>
      <c r="AX161" s="14" t="s">
        <v>79</v>
      </c>
      <c r="AY161" s="245" t="s">
        <v>146</v>
      </c>
    </row>
    <row r="162" spans="1:65" s="14" customFormat="1">
      <c r="B162" s="235"/>
      <c r="C162" s="236"/>
      <c r="D162" s="226" t="s">
        <v>155</v>
      </c>
      <c r="E162" s="237" t="s">
        <v>1</v>
      </c>
      <c r="F162" s="238" t="s">
        <v>192</v>
      </c>
      <c r="G162" s="236"/>
      <c r="H162" s="239">
        <v>3.7999999999999999E-2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AT162" s="245" t="s">
        <v>155</v>
      </c>
      <c r="AU162" s="245" t="s">
        <v>89</v>
      </c>
      <c r="AV162" s="14" t="s">
        <v>89</v>
      </c>
      <c r="AW162" s="14" t="s">
        <v>36</v>
      </c>
      <c r="AX162" s="14" t="s">
        <v>79</v>
      </c>
      <c r="AY162" s="245" t="s">
        <v>146</v>
      </c>
    </row>
    <row r="163" spans="1:65" s="13" customFormat="1">
      <c r="B163" s="224"/>
      <c r="C163" s="225"/>
      <c r="D163" s="226" t="s">
        <v>155</v>
      </c>
      <c r="E163" s="227" t="s">
        <v>1</v>
      </c>
      <c r="F163" s="228" t="s">
        <v>166</v>
      </c>
      <c r="G163" s="225"/>
      <c r="H163" s="227" t="s">
        <v>1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155</v>
      </c>
      <c r="AU163" s="234" t="s">
        <v>89</v>
      </c>
      <c r="AV163" s="13" t="s">
        <v>87</v>
      </c>
      <c r="AW163" s="13" t="s">
        <v>36</v>
      </c>
      <c r="AX163" s="13" t="s">
        <v>79</v>
      </c>
      <c r="AY163" s="234" t="s">
        <v>146</v>
      </c>
    </row>
    <row r="164" spans="1:65" s="14" customFormat="1">
      <c r="B164" s="235"/>
      <c r="C164" s="236"/>
      <c r="D164" s="226" t="s">
        <v>155</v>
      </c>
      <c r="E164" s="237" t="s">
        <v>1</v>
      </c>
      <c r="F164" s="238" t="s">
        <v>193</v>
      </c>
      <c r="G164" s="236"/>
      <c r="H164" s="239">
        <v>0.11600000000000001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AT164" s="245" t="s">
        <v>155</v>
      </c>
      <c r="AU164" s="245" t="s">
        <v>89</v>
      </c>
      <c r="AV164" s="14" t="s">
        <v>89</v>
      </c>
      <c r="AW164" s="14" t="s">
        <v>36</v>
      </c>
      <c r="AX164" s="14" t="s">
        <v>79</v>
      </c>
      <c r="AY164" s="245" t="s">
        <v>146</v>
      </c>
    </row>
    <row r="165" spans="1:65" s="14" customFormat="1">
      <c r="B165" s="235"/>
      <c r="C165" s="236"/>
      <c r="D165" s="226" t="s">
        <v>155</v>
      </c>
      <c r="E165" s="237" t="s">
        <v>1</v>
      </c>
      <c r="F165" s="238" t="s">
        <v>194</v>
      </c>
      <c r="G165" s="236"/>
      <c r="H165" s="239">
        <v>7.1999999999999995E-2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AT165" s="245" t="s">
        <v>155</v>
      </c>
      <c r="AU165" s="245" t="s">
        <v>89</v>
      </c>
      <c r="AV165" s="14" t="s">
        <v>89</v>
      </c>
      <c r="AW165" s="14" t="s">
        <v>36</v>
      </c>
      <c r="AX165" s="14" t="s">
        <v>79</v>
      </c>
      <c r="AY165" s="245" t="s">
        <v>146</v>
      </c>
    </row>
    <row r="166" spans="1:65" s="14" customFormat="1">
      <c r="B166" s="235"/>
      <c r="C166" s="236"/>
      <c r="D166" s="226" t="s">
        <v>155</v>
      </c>
      <c r="E166" s="237" t="s">
        <v>1</v>
      </c>
      <c r="F166" s="238" t="s">
        <v>190</v>
      </c>
      <c r="G166" s="236"/>
      <c r="H166" s="239">
        <v>0.02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AT166" s="245" t="s">
        <v>155</v>
      </c>
      <c r="AU166" s="245" t="s">
        <v>89</v>
      </c>
      <c r="AV166" s="14" t="s">
        <v>89</v>
      </c>
      <c r="AW166" s="14" t="s">
        <v>36</v>
      </c>
      <c r="AX166" s="14" t="s">
        <v>79</v>
      </c>
      <c r="AY166" s="245" t="s">
        <v>146</v>
      </c>
    </row>
    <row r="167" spans="1:65" s="14" customFormat="1">
      <c r="B167" s="235"/>
      <c r="C167" s="236"/>
      <c r="D167" s="226" t="s">
        <v>155</v>
      </c>
      <c r="E167" s="237" t="s">
        <v>1</v>
      </c>
      <c r="F167" s="238" t="s">
        <v>189</v>
      </c>
      <c r="G167" s="236"/>
      <c r="H167" s="239">
        <v>6.6000000000000003E-2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AT167" s="245" t="s">
        <v>155</v>
      </c>
      <c r="AU167" s="245" t="s">
        <v>89</v>
      </c>
      <c r="AV167" s="14" t="s">
        <v>89</v>
      </c>
      <c r="AW167" s="14" t="s">
        <v>36</v>
      </c>
      <c r="AX167" s="14" t="s">
        <v>79</v>
      </c>
      <c r="AY167" s="245" t="s">
        <v>146</v>
      </c>
    </row>
    <row r="168" spans="1:65" s="14" customFormat="1">
      <c r="B168" s="235"/>
      <c r="C168" s="236"/>
      <c r="D168" s="226" t="s">
        <v>155</v>
      </c>
      <c r="E168" s="237" t="s">
        <v>1</v>
      </c>
      <c r="F168" s="238" t="s">
        <v>195</v>
      </c>
      <c r="G168" s="236"/>
      <c r="H168" s="239">
        <v>0.08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AT168" s="245" t="s">
        <v>155</v>
      </c>
      <c r="AU168" s="245" t="s">
        <v>89</v>
      </c>
      <c r="AV168" s="14" t="s">
        <v>89</v>
      </c>
      <c r="AW168" s="14" t="s">
        <v>36</v>
      </c>
      <c r="AX168" s="14" t="s">
        <v>79</v>
      </c>
      <c r="AY168" s="245" t="s">
        <v>146</v>
      </c>
    </row>
    <row r="169" spans="1:65" s="15" customFormat="1">
      <c r="B169" s="246"/>
      <c r="C169" s="247"/>
      <c r="D169" s="226" t="s">
        <v>155</v>
      </c>
      <c r="E169" s="248" t="s">
        <v>1</v>
      </c>
      <c r="F169" s="249" t="s">
        <v>175</v>
      </c>
      <c r="G169" s="247"/>
      <c r="H169" s="250">
        <v>0.624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AT169" s="256" t="s">
        <v>155</v>
      </c>
      <c r="AU169" s="256" t="s">
        <v>89</v>
      </c>
      <c r="AV169" s="15" t="s">
        <v>153</v>
      </c>
      <c r="AW169" s="15" t="s">
        <v>36</v>
      </c>
      <c r="AX169" s="15" t="s">
        <v>87</v>
      </c>
      <c r="AY169" s="256" t="s">
        <v>146</v>
      </c>
    </row>
    <row r="170" spans="1:65" s="2" customFormat="1" ht="16.5" customHeight="1">
      <c r="A170" s="35"/>
      <c r="B170" s="36"/>
      <c r="C170" s="210" t="s">
        <v>153</v>
      </c>
      <c r="D170" s="210" t="s">
        <v>149</v>
      </c>
      <c r="E170" s="211" t="s">
        <v>196</v>
      </c>
      <c r="F170" s="212" t="s">
        <v>197</v>
      </c>
      <c r="G170" s="213" t="s">
        <v>152</v>
      </c>
      <c r="H170" s="214">
        <v>78.55</v>
      </c>
      <c r="I170" s="215"/>
      <c r="J170" s="216">
        <f>ROUND(I170*H170,2)</f>
        <v>0</v>
      </c>
      <c r="K170" s="217"/>
      <c r="L170" s="40"/>
      <c r="M170" s="218" t="s">
        <v>1</v>
      </c>
      <c r="N170" s="219" t="s">
        <v>44</v>
      </c>
      <c r="O170" s="72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2" t="s">
        <v>153</v>
      </c>
      <c r="AT170" s="222" t="s">
        <v>149</v>
      </c>
      <c r="AU170" s="222" t="s">
        <v>89</v>
      </c>
      <c r="AY170" s="18" t="s">
        <v>146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87</v>
      </c>
      <c r="BK170" s="223">
        <f>ROUND(I170*H170,2)</f>
        <v>0</v>
      </c>
      <c r="BL170" s="18" t="s">
        <v>153</v>
      </c>
      <c r="BM170" s="222" t="s">
        <v>198</v>
      </c>
    </row>
    <row r="171" spans="1:65" s="13" customFormat="1">
      <c r="B171" s="224"/>
      <c r="C171" s="225"/>
      <c r="D171" s="226" t="s">
        <v>155</v>
      </c>
      <c r="E171" s="227" t="s">
        <v>1</v>
      </c>
      <c r="F171" s="228" t="s">
        <v>199</v>
      </c>
      <c r="G171" s="225"/>
      <c r="H171" s="227" t="s">
        <v>1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155</v>
      </c>
      <c r="AU171" s="234" t="s">
        <v>89</v>
      </c>
      <c r="AV171" s="13" t="s">
        <v>87</v>
      </c>
      <c r="AW171" s="13" t="s">
        <v>36</v>
      </c>
      <c r="AX171" s="13" t="s">
        <v>79</v>
      </c>
      <c r="AY171" s="234" t="s">
        <v>146</v>
      </c>
    </row>
    <row r="172" spans="1:65" s="14" customFormat="1">
      <c r="B172" s="235"/>
      <c r="C172" s="236"/>
      <c r="D172" s="226" t="s">
        <v>155</v>
      </c>
      <c r="E172" s="237" t="s">
        <v>1</v>
      </c>
      <c r="F172" s="238" t="s">
        <v>200</v>
      </c>
      <c r="G172" s="236"/>
      <c r="H172" s="239">
        <v>78.55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AT172" s="245" t="s">
        <v>155</v>
      </c>
      <c r="AU172" s="245" t="s">
        <v>89</v>
      </c>
      <c r="AV172" s="14" t="s">
        <v>89</v>
      </c>
      <c r="AW172" s="14" t="s">
        <v>36</v>
      </c>
      <c r="AX172" s="14" t="s">
        <v>87</v>
      </c>
      <c r="AY172" s="245" t="s">
        <v>146</v>
      </c>
    </row>
    <row r="173" spans="1:65" s="2" customFormat="1" ht="21.75" customHeight="1">
      <c r="A173" s="35"/>
      <c r="B173" s="36"/>
      <c r="C173" s="210" t="s">
        <v>201</v>
      </c>
      <c r="D173" s="210" t="s">
        <v>149</v>
      </c>
      <c r="E173" s="211" t="s">
        <v>202</v>
      </c>
      <c r="F173" s="212" t="s">
        <v>203</v>
      </c>
      <c r="G173" s="213" t="s">
        <v>152</v>
      </c>
      <c r="H173" s="214">
        <v>1.32</v>
      </c>
      <c r="I173" s="215"/>
      <c r="J173" s="216">
        <f>ROUND(I173*H173,2)</f>
        <v>0</v>
      </c>
      <c r="K173" s="217"/>
      <c r="L173" s="40"/>
      <c r="M173" s="218" t="s">
        <v>1</v>
      </c>
      <c r="N173" s="219" t="s">
        <v>44</v>
      </c>
      <c r="O173" s="72"/>
      <c r="P173" s="220">
        <f>O173*H173</f>
        <v>0</v>
      </c>
      <c r="Q173" s="220">
        <v>0</v>
      </c>
      <c r="R173" s="220">
        <f>Q173*H173</f>
        <v>0</v>
      </c>
      <c r="S173" s="220">
        <v>5.5E-2</v>
      </c>
      <c r="T173" s="221">
        <f>S173*H173</f>
        <v>7.2599999999999998E-2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2" t="s">
        <v>153</v>
      </c>
      <c r="AT173" s="222" t="s">
        <v>149</v>
      </c>
      <c r="AU173" s="222" t="s">
        <v>89</v>
      </c>
      <c r="AY173" s="18" t="s">
        <v>146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87</v>
      </c>
      <c r="BK173" s="223">
        <f>ROUND(I173*H173,2)</f>
        <v>0</v>
      </c>
      <c r="BL173" s="18" t="s">
        <v>153</v>
      </c>
      <c r="BM173" s="222" t="s">
        <v>204</v>
      </c>
    </row>
    <row r="174" spans="1:65" s="13" customFormat="1">
      <c r="B174" s="224"/>
      <c r="C174" s="225"/>
      <c r="D174" s="226" t="s">
        <v>155</v>
      </c>
      <c r="E174" s="227" t="s">
        <v>1</v>
      </c>
      <c r="F174" s="228" t="s">
        <v>205</v>
      </c>
      <c r="G174" s="225"/>
      <c r="H174" s="227" t="s">
        <v>1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155</v>
      </c>
      <c r="AU174" s="234" t="s">
        <v>89</v>
      </c>
      <c r="AV174" s="13" t="s">
        <v>87</v>
      </c>
      <c r="AW174" s="13" t="s">
        <v>36</v>
      </c>
      <c r="AX174" s="13" t="s">
        <v>79</v>
      </c>
      <c r="AY174" s="234" t="s">
        <v>146</v>
      </c>
    </row>
    <row r="175" spans="1:65" s="14" customFormat="1">
      <c r="B175" s="235"/>
      <c r="C175" s="236"/>
      <c r="D175" s="226" t="s">
        <v>155</v>
      </c>
      <c r="E175" s="237" t="s">
        <v>1</v>
      </c>
      <c r="F175" s="238" t="s">
        <v>206</v>
      </c>
      <c r="G175" s="236"/>
      <c r="H175" s="239">
        <v>1.32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AT175" s="245" t="s">
        <v>155</v>
      </c>
      <c r="AU175" s="245" t="s">
        <v>89</v>
      </c>
      <c r="AV175" s="14" t="s">
        <v>89</v>
      </c>
      <c r="AW175" s="14" t="s">
        <v>36</v>
      </c>
      <c r="AX175" s="14" t="s">
        <v>87</v>
      </c>
      <c r="AY175" s="245" t="s">
        <v>146</v>
      </c>
    </row>
    <row r="176" spans="1:65" s="2" customFormat="1" ht="16.5" customHeight="1">
      <c r="A176" s="35"/>
      <c r="B176" s="36"/>
      <c r="C176" s="210" t="s">
        <v>207</v>
      </c>
      <c r="D176" s="210" t="s">
        <v>149</v>
      </c>
      <c r="E176" s="211" t="s">
        <v>208</v>
      </c>
      <c r="F176" s="212" t="s">
        <v>209</v>
      </c>
      <c r="G176" s="213" t="s">
        <v>152</v>
      </c>
      <c r="H176" s="214">
        <v>33.78</v>
      </c>
      <c r="I176" s="215"/>
      <c r="J176" s="216">
        <f>ROUND(I176*H176,2)</f>
        <v>0</v>
      </c>
      <c r="K176" s="217"/>
      <c r="L176" s="40"/>
      <c r="M176" s="218" t="s">
        <v>1</v>
      </c>
      <c r="N176" s="219" t="s">
        <v>44</v>
      </c>
      <c r="O176" s="72"/>
      <c r="P176" s="220">
        <f>O176*H176</f>
        <v>0</v>
      </c>
      <c r="Q176" s="220">
        <v>0</v>
      </c>
      <c r="R176" s="220">
        <f>Q176*H176</f>
        <v>0</v>
      </c>
      <c r="S176" s="220">
        <v>6.7000000000000004E-2</v>
      </c>
      <c r="T176" s="221">
        <f>S176*H176</f>
        <v>2.2632600000000003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2" t="s">
        <v>153</v>
      </c>
      <c r="AT176" s="222" t="s">
        <v>149</v>
      </c>
      <c r="AU176" s="222" t="s">
        <v>89</v>
      </c>
      <c r="AY176" s="18" t="s">
        <v>146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87</v>
      </c>
      <c r="BK176" s="223">
        <f>ROUND(I176*H176,2)</f>
        <v>0</v>
      </c>
      <c r="BL176" s="18" t="s">
        <v>153</v>
      </c>
      <c r="BM176" s="222" t="s">
        <v>210</v>
      </c>
    </row>
    <row r="177" spans="1:65" s="13" customFormat="1">
      <c r="B177" s="224"/>
      <c r="C177" s="225"/>
      <c r="D177" s="226" t="s">
        <v>155</v>
      </c>
      <c r="E177" s="227" t="s">
        <v>1</v>
      </c>
      <c r="F177" s="228" t="s">
        <v>211</v>
      </c>
      <c r="G177" s="225"/>
      <c r="H177" s="227" t="s">
        <v>1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155</v>
      </c>
      <c r="AU177" s="234" t="s">
        <v>89</v>
      </c>
      <c r="AV177" s="13" t="s">
        <v>87</v>
      </c>
      <c r="AW177" s="13" t="s">
        <v>36</v>
      </c>
      <c r="AX177" s="13" t="s">
        <v>79</v>
      </c>
      <c r="AY177" s="234" t="s">
        <v>146</v>
      </c>
    </row>
    <row r="178" spans="1:65" s="14" customFormat="1">
      <c r="B178" s="235"/>
      <c r="C178" s="236"/>
      <c r="D178" s="226" t="s">
        <v>155</v>
      </c>
      <c r="E178" s="237" t="s">
        <v>1</v>
      </c>
      <c r="F178" s="238" t="s">
        <v>212</v>
      </c>
      <c r="G178" s="236"/>
      <c r="H178" s="239">
        <v>13.25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AT178" s="245" t="s">
        <v>155</v>
      </c>
      <c r="AU178" s="245" t="s">
        <v>89</v>
      </c>
      <c r="AV178" s="14" t="s">
        <v>89</v>
      </c>
      <c r="AW178" s="14" t="s">
        <v>36</v>
      </c>
      <c r="AX178" s="14" t="s">
        <v>79</v>
      </c>
      <c r="AY178" s="245" t="s">
        <v>146</v>
      </c>
    </row>
    <row r="179" spans="1:65" s="13" customFormat="1">
      <c r="B179" s="224"/>
      <c r="C179" s="225"/>
      <c r="D179" s="226" t="s">
        <v>155</v>
      </c>
      <c r="E179" s="227" t="s">
        <v>1</v>
      </c>
      <c r="F179" s="228" t="s">
        <v>213</v>
      </c>
      <c r="G179" s="225"/>
      <c r="H179" s="227" t="s">
        <v>1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AT179" s="234" t="s">
        <v>155</v>
      </c>
      <c r="AU179" s="234" t="s">
        <v>89</v>
      </c>
      <c r="AV179" s="13" t="s">
        <v>87</v>
      </c>
      <c r="AW179" s="13" t="s">
        <v>36</v>
      </c>
      <c r="AX179" s="13" t="s">
        <v>79</v>
      </c>
      <c r="AY179" s="234" t="s">
        <v>146</v>
      </c>
    </row>
    <row r="180" spans="1:65" s="14" customFormat="1">
      <c r="B180" s="235"/>
      <c r="C180" s="236"/>
      <c r="D180" s="226" t="s">
        <v>155</v>
      </c>
      <c r="E180" s="237" t="s">
        <v>1</v>
      </c>
      <c r="F180" s="238" t="s">
        <v>212</v>
      </c>
      <c r="G180" s="236"/>
      <c r="H180" s="239">
        <v>13.25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AT180" s="245" t="s">
        <v>155</v>
      </c>
      <c r="AU180" s="245" t="s">
        <v>89</v>
      </c>
      <c r="AV180" s="14" t="s">
        <v>89</v>
      </c>
      <c r="AW180" s="14" t="s">
        <v>36</v>
      </c>
      <c r="AX180" s="14" t="s">
        <v>79</v>
      </c>
      <c r="AY180" s="245" t="s">
        <v>146</v>
      </c>
    </row>
    <row r="181" spans="1:65" s="13" customFormat="1">
      <c r="B181" s="224"/>
      <c r="C181" s="225"/>
      <c r="D181" s="226" t="s">
        <v>155</v>
      </c>
      <c r="E181" s="227" t="s">
        <v>1</v>
      </c>
      <c r="F181" s="228" t="s">
        <v>214</v>
      </c>
      <c r="G181" s="225"/>
      <c r="H181" s="227" t="s">
        <v>1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155</v>
      </c>
      <c r="AU181" s="234" t="s">
        <v>89</v>
      </c>
      <c r="AV181" s="13" t="s">
        <v>87</v>
      </c>
      <c r="AW181" s="13" t="s">
        <v>36</v>
      </c>
      <c r="AX181" s="13" t="s">
        <v>79</v>
      </c>
      <c r="AY181" s="234" t="s">
        <v>146</v>
      </c>
    </row>
    <row r="182" spans="1:65" s="14" customFormat="1">
      <c r="B182" s="235"/>
      <c r="C182" s="236"/>
      <c r="D182" s="226" t="s">
        <v>155</v>
      </c>
      <c r="E182" s="237" t="s">
        <v>1</v>
      </c>
      <c r="F182" s="238" t="s">
        <v>215</v>
      </c>
      <c r="G182" s="236"/>
      <c r="H182" s="239">
        <v>3.64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AT182" s="245" t="s">
        <v>155</v>
      </c>
      <c r="AU182" s="245" t="s">
        <v>89</v>
      </c>
      <c r="AV182" s="14" t="s">
        <v>89</v>
      </c>
      <c r="AW182" s="14" t="s">
        <v>36</v>
      </c>
      <c r="AX182" s="14" t="s">
        <v>79</v>
      </c>
      <c r="AY182" s="245" t="s">
        <v>146</v>
      </c>
    </row>
    <row r="183" spans="1:65" s="13" customFormat="1">
      <c r="B183" s="224"/>
      <c r="C183" s="225"/>
      <c r="D183" s="226" t="s">
        <v>155</v>
      </c>
      <c r="E183" s="227" t="s">
        <v>1</v>
      </c>
      <c r="F183" s="228" t="s">
        <v>216</v>
      </c>
      <c r="G183" s="225"/>
      <c r="H183" s="227" t="s">
        <v>1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155</v>
      </c>
      <c r="AU183" s="234" t="s">
        <v>89</v>
      </c>
      <c r="AV183" s="13" t="s">
        <v>87</v>
      </c>
      <c r="AW183" s="13" t="s">
        <v>36</v>
      </c>
      <c r="AX183" s="13" t="s">
        <v>79</v>
      </c>
      <c r="AY183" s="234" t="s">
        <v>146</v>
      </c>
    </row>
    <row r="184" spans="1:65" s="14" customFormat="1">
      <c r="B184" s="235"/>
      <c r="C184" s="236"/>
      <c r="D184" s="226" t="s">
        <v>155</v>
      </c>
      <c r="E184" s="237" t="s">
        <v>1</v>
      </c>
      <c r="F184" s="238" t="s">
        <v>215</v>
      </c>
      <c r="G184" s="236"/>
      <c r="H184" s="239">
        <v>3.64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AT184" s="245" t="s">
        <v>155</v>
      </c>
      <c r="AU184" s="245" t="s">
        <v>89</v>
      </c>
      <c r="AV184" s="14" t="s">
        <v>89</v>
      </c>
      <c r="AW184" s="14" t="s">
        <v>36</v>
      </c>
      <c r="AX184" s="14" t="s">
        <v>79</v>
      </c>
      <c r="AY184" s="245" t="s">
        <v>146</v>
      </c>
    </row>
    <row r="185" spans="1:65" s="15" customFormat="1">
      <c r="B185" s="246"/>
      <c r="C185" s="247"/>
      <c r="D185" s="226" t="s">
        <v>155</v>
      </c>
      <c r="E185" s="248" t="s">
        <v>1</v>
      </c>
      <c r="F185" s="249" t="s">
        <v>175</v>
      </c>
      <c r="G185" s="247"/>
      <c r="H185" s="250">
        <v>33.78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AT185" s="256" t="s">
        <v>155</v>
      </c>
      <c r="AU185" s="256" t="s">
        <v>89</v>
      </c>
      <c r="AV185" s="15" t="s">
        <v>153</v>
      </c>
      <c r="AW185" s="15" t="s">
        <v>36</v>
      </c>
      <c r="AX185" s="15" t="s">
        <v>87</v>
      </c>
      <c r="AY185" s="256" t="s">
        <v>146</v>
      </c>
    </row>
    <row r="186" spans="1:65" s="2" customFormat="1" ht="21.75" customHeight="1">
      <c r="A186" s="35"/>
      <c r="B186" s="36"/>
      <c r="C186" s="210" t="s">
        <v>217</v>
      </c>
      <c r="D186" s="210" t="s">
        <v>149</v>
      </c>
      <c r="E186" s="211" t="s">
        <v>218</v>
      </c>
      <c r="F186" s="212" t="s">
        <v>219</v>
      </c>
      <c r="G186" s="213" t="s">
        <v>152</v>
      </c>
      <c r="H186" s="214">
        <v>0.64</v>
      </c>
      <c r="I186" s="215"/>
      <c r="J186" s="216">
        <f>ROUND(I186*H186,2)</f>
        <v>0</v>
      </c>
      <c r="K186" s="217"/>
      <c r="L186" s="40"/>
      <c r="M186" s="218" t="s">
        <v>1</v>
      </c>
      <c r="N186" s="219" t="s">
        <v>44</v>
      </c>
      <c r="O186" s="72"/>
      <c r="P186" s="220">
        <f>O186*H186</f>
        <v>0</v>
      </c>
      <c r="Q186" s="220">
        <v>0</v>
      </c>
      <c r="R186" s="220">
        <f>Q186*H186</f>
        <v>0</v>
      </c>
      <c r="S186" s="220">
        <v>6.5000000000000002E-2</v>
      </c>
      <c r="T186" s="221">
        <f>S186*H186</f>
        <v>4.1600000000000005E-2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2" t="s">
        <v>153</v>
      </c>
      <c r="AT186" s="222" t="s">
        <v>149</v>
      </c>
      <c r="AU186" s="222" t="s">
        <v>89</v>
      </c>
      <c r="AY186" s="18" t="s">
        <v>146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87</v>
      </c>
      <c r="BK186" s="223">
        <f>ROUND(I186*H186,2)</f>
        <v>0</v>
      </c>
      <c r="BL186" s="18" t="s">
        <v>153</v>
      </c>
      <c r="BM186" s="222" t="s">
        <v>220</v>
      </c>
    </row>
    <row r="187" spans="1:65" s="13" customFormat="1">
      <c r="B187" s="224"/>
      <c r="C187" s="225"/>
      <c r="D187" s="226" t="s">
        <v>155</v>
      </c>
      <c r="E187" s="227" t="s">
        <v>1</v>
      </c>
      <c r="F187" s="228" t="s">
        <v>221</v>
      </c>
      <c r="G187" s="225"/>
      <c r="H187" s="227" t="s">
        <v>1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155</v>
      </c>
      <c r="AU187" s="234" t="s">
        <v>89</v>
      </c>
      <c r="AV187" s="13" t="s">
        <v>87</v>
      </c>
      <c r="AW187" s="13" t="s">
        <v>36</v>
      </c>
      <c r="AX187" s="13" t="s">
        <v>79</v>
      </c>
      <c r="AY187" s="234" t="s">
        <v>146</v>
      </c>
    </row>
    <row r="188" spans="1:65" s="14" customFormat="1">
      <c r="B188" s="235"/>
      <c r="C188" s="236"/>
      <c r="D188" s="226" t="s">
        <v>155</v>
      </c>
      <c r="E188" s="237" t="s">
        <v>1</v>
      </c>
      <c r="F188" s="238" t="s">
        <v>222</v>
      </c>
      <c r="G188" s="236"/>
      <c r="H188" s="239">
        <v>0.64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AT188" s="245" t="s">
        <v>155</v>
      </c>
      <c r="AU188" s="245" t="s">
        <v>89</v>
      </c>
      <c r="AV188" s="14" t="s">
        <v>89</v>
      </c>
      <c r="AW188" s="14" t="s">
        <v>36</v>
      </c>
      <c r="AX188" s="14" t="s">
        <v>87</v>
      </c>
      <c r="AY188" s="245" t="s">
        <v>146</v>
      </c>
    </row>
    <row r="189" spans="1:65" s="2" customFormat="1" ht="16.5" customHeight="1">
      <c r="A189" s="35"/>
      <c r="B189" s="36"/>
      <c r="C189" s="210" t="s">
        <v>223</v>
      </c>
      <c r="D189" s="210" t="s">
        <v>149</v>
      </c>
      <c r="E189" s="211" t="s">
        <v>224</v>
      </c>
      <c r="F189" s="212" t="s">
        <v>225</v>
      </c>
      <c r="G189" s="213" t="s">
        <v>152</v>
      </c>
      <c r="H189" s="214">
        <v>51.04</v>
      </c>
      <c r="I189" s="215"/>
      <c r="J189" s="216">
        <f>ROUND(I189*H189,2)</f>
        <v>0</v>
      </c>
      <c r="K189" s="217"/>
      <c r="L189" s="40"/>
      <c r="M189" s="218" t="s">
        <v>1</v>
      </c>
      <c r="N189" s="219" t="s">
        <v>44</v>
      </c>
      <c r="O189" s="72"/>
      <c r="P189" s="220">
        <f>O189*H189</f>
        <v>0</v>
      </c>
      <c r="Q189" s="220">
        <v>0</v>
      </c>
      <c r="R189" s="220">
        <f>Q189*H189</f>
        <v>0</v>
      </c>
      <c r="S189" s="220">
        <v>7.5999999999999998E-2</v>
      </c>
      <c r="T189" s="221">
        <f>S189*H189</f>
        <v>3.8790399999999998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2" t="s">
        <v>153</v>
      </c>
      <c r="AT189" s="222" t="s">
        <v>149</v>
      </c>
      <c r="AU189" s="222" t="s">
        <v>89</v>
      </c>
      <c r="AY189" s="18" t="s">
        <v>146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87</v>
      </c>
      <c r="BK189" s="223">
        <f>ROUND(I189*H189,2)</f>
        <v>0</v>
      </c>
      <c r="BL189" s="18" t="s">
        <v>153</v>
      </c>
      <c r="BM189" s="222" t="s">
        <v>226</v>
      </c>
    </row>
    <row r="190" spans="1:65" s="13" customFormat="1">
      <c r="B190" s="224"/>
      <c r="C190" s="225"/>
      <c r="D190" s="226" t="s">
        <v>155</v>
      </c>
      <c r="E190" s="227" t="s">
        <v>1</v>
      </c>
      <c r="F190" s="228" t="s">
        <v>156</v>
      </c>
      <c r="G190" s="225"/>
      <c r="H190" s="227" t="s">
        <v>1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155</v>
      </c>
      <c r="AU190" s="234" t="s">
        <v>89</v>
      </c>
      <c r="AV190" s="13" t="s">
        <v>87</v>
      </c>
      <c r="AW190" s="13" t="s">
        <v>36</v>
      </c>
      <c r="AX190" s="13" t="s">
        <v>79</v>
      </c>
      <c r="AY190" s="234" t="s">
        <v>146</v>
      </c>
    </row>
    <row r="191" spans="1:65" s="14" customFormat="1">
      <c r="B191" s="235"/>
      <c r="C191" s="236"/>
      <c r="D191" s="226" t="s">
        <v>155</v>
      </c>
      <c r="E191" s="237" t="s">
        <v>1</v>
      </c>
      <c r="F191" s="238" t="s">
        <v>227</v>
      </c>
      <c r="G191" s="236"/>
      <c r="H191" s="239">
        <v>18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AT191" s="245" t="s">
        <v>155</v>
      </c>
      <c r="AU191" s="245" t="s">
        <v>89</v>
      </c>
      <c r="AV191" s="14" t="s">
        <v>89</v>
      </c>
      <c r="AW191" s="14" t="s">
        <v>36</v>
      </c>
      <c r="AX191" s="14" t="s">
        <v>79</v>
      </c>
      <c r="AY191" s="245" t="s">
        <v>146</v>
      </c>
    </row>
    <row r="192" spans="1:65" s="14" customFormat="1">
      <c r="B192" s="235"/>
      <c r="C192" s="236"/>
      <c r="D192" s="226" t="s">
        <v>155</v>
      </c>
      <c r="E192" s="237" t="s">
        <v>1</v>
      </c>
      <c r="F192" s="238" t="s">
        <v>228</v>
      </c>
      <c r="G192" s="236"/>
      <c r="H192" s="239">
        <v>7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AT192" s="245" t="s">
        <v>155</v>
      </c>
      <c r="AU192" s="245" t="s">
        <v>89</v>
      </c>
      <c r="AV192" s="14" t="s">
        <v>89</v>
      </c>
      <c r="AW192" s="14" t="s">
        <v>36</v>
      </c>
      <c r="AX192" s="14" t="s">
        <v>79</v>
      </c>
      <c r="AY192" s="245" t="s">
        <v>146</v>
      </c>
    </row>
    <row r="193" spans="1:65" s="13" customFormat="1">
      <c r="B193" s="224"/>
      <c r="C193" s="225"/>
      <c r="D193" s="226" t="s">
        <v>155</v>
      </c>
      <c r="E193" s="227" t="s">
        <v>1</v>
      </c>
      <c r="F193" s="228" t="s">
        <v>166</v>
      </c>
      <c r="G193" s="225"/>
      <c r="H193" s="227" t="s">
        <v>1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155</v>
      </c>
      <c r="AU193" s="234" t="s">
        <v>89</v>
      </c>
      <c r="AV193" s="13" t="s">
        <v>87</v>
      </c>
      <c r="AW193" s="13" t="s">
        <v>36</v>
      </c>
      <c r="AX193" s="13" t="s">
        <v>79</v>
      </c>
      <c r="AY193" s="234" t="s">
        <v>146</v>
      </c>
    </row>
    <row r="194" spans="1:65" s="14" customFormat="1">
      <c r="B194" s="235"/>
      <c r="C194" s="236"/>
      <c r="D194" s="226" t="s">
        <v>155</v>
      </c>
      <c r="E194" s="237" t="s">
        <v>1</v>
      </c>
      <c r="F194" s="238" t="s">
        <v>229</v>
      </c>
      <c r="G194" s="236"/>
      <c r="H194" s="239">
        <v>16.2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AT194" s="245" t="s">
        <v>155</v>
      </c>
      <c r="AU194" s="245" t="s">
        <v>89</v>
      </c>
      <c r="AV194" s="14" t="s">
        <v>89</v>
      </c>
      <c r="AW194" s="14" t="s">
        <v>36</v>
      </c>
      <c r="AX194" s="14" t="s">
        <v>79</v>
      </c>
      <c r="AY194" s="245" t="s">
        <v>146</v>
      </c>
    </row>
    <row r="195" spans="1:65" s="14" customFormat="1">
      <c r="B195" s="235"/>
      <c r="C195" s="236"/>
      <c r="D195" s="226" t="s">
        <v>155</v>
      </c>
      <c r="E195" s="237" t="s">
        <v>1</v>
      </c>
      <c r="F195" s="238" t="s">
        <v>230</v>
      </c>
      <c r="G195" s="236"/>
      <c r="H195" s="239">
        <v>8.4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AT195" s="245" t="s">
        <v>155</v>
      </c>
      <c r="AU195" s="245" t="s">
        <v>89</v>
      </c>
      <c r="AV195" s="14" t="s">
        <v>89</v>
      </c>
      <c r="AW195" s="14" t="s">
        <v>36</v>
      </c>
      <c r="AX195" s="14" t="s">
        <v>79</v>
      </c>
      <c r="AY195" s="245" t="s">
        <v>146</v>
      </c>
    </row>
    <row r="196" spans="1:65" s="13" customFormat="1">
      <c r="B196" s="224"/>
      <c r="C196" s="225"/>
      <c r="D196" s="226" t="s">
        <v>155</v>
      </c>
      <c r="E196" s="227" t="s">
        <v>1</v>
      </c>
      <c r="F196" s="228" t="s">
        <v>231</v>
      </c>
      <c r="G196" s="225"/>
      <c r="H196" s="227" t="s">
        <v>1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155</v>
      </c>
      <c r="AU196" s="234" t="s">
        <v>89</v>
      </c>
      <c r="AV196" s="13" t="s">
        <v>87</v>
      </c>
      <c r="AW196" s="13" t="s">
        <v>36</v>
      </c>
      <c r="AX196" s="13" t="s">
        <v>79</v>
      </c>
      <c r="AY196" s="234" t="s">
        <v>146</v>
      </c>
    </row>
    <row r="197" spans="1:65" s="14" customFormat="1">
      <c r="B197" s="235"/>
      <c r="C197" s="236"/>
      <c r="D197" s="226" t="s">
        <v>155</v>
      </c>
      <c r="E197" s="237" t="s">
        <v>1</v>
      </c>
      <c r="F197" s="238" t="s">
        <v>232</v>
      </c>
      <c r="G197" s="236"/>
      <c r="H197" s="239">
        <v>1.44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AT197" s="245" t="s">
        <v>155</v>
      </c>
      <c r="AU197" s="245" t="s">
        <v>89</v>
      </c>
      <c r="AV197" s="14" t="s">
        <v>89</v>
      </c>
      <c r="AW197" s="14" t="s">
        <v>36</v>
      </c>
      <c r="AX197" s="14" t="s">
        <v>79</v>
      </c>
      <c r="AY197" s="245" t="s">
        <v>146</v>
      </c>
    </row>
    <row r="198" spans="1:65" s="15" customFormat="1">
      <c r="B198" s="246"/>
      <c r="C198" s="247"/>
      <c r="D198" s="226" t="s">
        <v>155</v>
      </c>
      <c r="E198" s="248" t="s">
        <v>1</v>
      </c>
      <c r="F198" s="249" t="s">
        <v>175</v>
      </c>
      <c r="G198" s="247"/>
      <c r="H198" s="250">
        <v>51.04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AT198" s="256" t="s">
        <v>155</v>
      </c>
      <c r="AU198" s="256" t="s">
        <v>89</v>
      </c>
      <c r="AV198" s="15" t="s">
        <v>153</v>
      </c>
      <c r="AW198" s="15" t="s">
        <v>36</v>
      </c>
      <c r="AX198" s="15" t="s">
        <v>87</v>
      </c>
      <c r="AY198" s="256" t="s">
        <v>146</v>
      </c>
    </row>
    <row r="199" spans="1:65" s="2" customFormat="1" ht="21.75" customHeight="1">
      <c r="A199" s="35"/>
      <c r="B199" s="36"/>
      <c r="C199" s="210" t="s">
        <v>147</v>
      </c>
      <c r="D199" s="210" t="s">
        <v>149</v>
      </c>
      <c r="E199" s="211" t="s">
        <v>233</v>
      </c>
      <c r="F199" s="212" t="s">
        <v>234</v>
      </c>
      <c r="G199" s="213" t="s">
        <v>152</v>
      </c>
      <c r="H199" s="214">
        <v>46.4</v>
      </c>
      <c r="I199" s="215"/>
      <c r="J199" s="216">
        <f>ROUND(I199*H199,2)</f>
        <v>0</v>
      </c>
      <c r="K199" s="217"/>
      <c r="L199" s="40"/>
      <c r="M199" s="218" t="s">
        <v>1</v>
      </c>
      <c r="N199" s="219" t="s">
        <v>44</v>
      </c>
      <c r="O199" s="72"/>
      <c r="P199" s="220">
        <f>O199*H199</f>
        <v>0</v>
      </c>
      <c r="Q199" s="220">
        <v>0</v>
      </c>
      <c r="R199" s="220">
        <f>Q199*H199</f>
        <v>0</v>
      </c>
      <c r="S199" s="220">
        <v>7.6E-3</v>
      </c>
      <c r="T199" s="221">
        <f>S199*H199</f>
        <v>0.35264000000000001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2" t="s">
        <v>153</v>
      </c>
      <c r="AT199" s="222" t="s">
        <v>149</v>
      </c>
      <c r="AU199" s="222" t="s">
        <v>89</v>
      </c>
      <c r="AY199" s="18" t="s">
        <v>146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8" t="s">
        <v>87</v>
      </c>
      <c r="BK199" s="223">
        <f>ROUND(I199*H199,2)</f>
        <v>0</v>
      </c>
      <c r="BL199" s="18" t="s">
        <v>153</v>
      </c>
      <c r="BM199" s="222" t="s">
        <v>235</v>
      </c>
    </row>
    <row r="200" spans="1:65" s="13" customFormat="1">
      <c r="B200" s="224"/>
      <c r="C200" s="225"/>
      <c r="D200" s="226" t="s">
        <v>155</v>
      </c>
      <c r="E200" s="227" t="s">
        <v>1</v>
      </c>
      <c r="F200" s="228" t="s">
        <v>156</v>
      </c>
      <c r="G200" s="225"/>
      <c r="H200" s="227" t="s">
        <v>1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155</v>
      </c>
      <c r="AU200" s="234" t="s">
        <v>89</v>
      </c>
      <c r="AV200" s="13" t="s">
        <v>87</v>
      </c>
      <c r="AW200" s="13" t="s">
        <v>36</v>
      </c>
      <c r="AX200" s="13" t="s">
        <v>79</v>
      </c>
      <c r="AY200" s="234" t="s">
        <v>146</v>
      </c>
    </row>
    <row r="201" spans="1:65" s="13" customFormat="1">
      <c r="B201" s="224"/>
      <c r="C201" s="225"/>
      <c r="D201" s="226" t="s">
        <v>155</v>
      </c>
      <c r="E201" s="227" t="s">
        <v>1</v>
      </c>
      <c r="F201" s="228" t="s">
        <v>236</v>
      </c>
      <c r="G201" s="225"/>
      <c r="H201" s="227" t="s">
        <v>1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AT201" s="234" t="s">
        <v>155</v>
      </c>
      <c r="AU201" s="234" t="s">
        <v>89</v>
      </c>
      <c r="AV201" s="13" t="s">
        <v>87</v>
      </c>
      <c r="AW201" s="13" t="s">
        <v>36</v>
      </c>
      <c r="AX201" s="13" t="s">
        <v>79</v>
      </c>
      <c r="AY201" s="234" t="s">
        <v>146</v>
      </c>
    </row>
    <row r="202" spans="1:65" s="14" customFormat="1">
      <c r="B202" s="235"/>
      <c r="C202" s="236"/>
      <c r="D202" s="226" t="s">
        <v>155</v>
      </c>
      <c r="E202" s="237" t="s">
        <v>1</v>
      </c>
      <c r="F202" s="238" t="s">
        <v>237</v>
      </c>
      <c r="G202" s="236"/>
      <c r="H202" s="239">
        <v>1.8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AT202" s="245" t="s">
        <v>155</v>
      </c>
      <c r="AU202" s="245" t="s">
        <v>89</v>
      </c>
      <c r="AV202" s="14" t="s">
        <v>89</v>
      </c>
      <c r="AW202" s="14" t="s">
        <v>36</v>
      </c>
      <c r="AX202" s="14" t="s">
        <v>79</v>
      </c>
      <c r="AY202" s="245" t="s">
        <v>146</v>
      </c>
    </row>
    <row r="203" spans="1:65" s="14" customFormat="1">
      <c r="B203" s="235"/>
      <c r="C203" s="236"/>
      <c r="D203" s="226" t="s">
        <v>155</v>
      </c>
      <c r="E203" s="237" t="s">
        <v>1</v>
      </c>
      <c r="F203" s="238" t="s">
        <v>238</v>
      </c>
      <c r="G203" s="236"/>
      <c r="H203" s="239">
        <v>1.4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AT203" s="245" t="s">
        <v>155</v>
      </c>
      <c r="AU203" s="245" t="s">
        <v>89</v>
      </c>
      <c r="AV203" s="14" t="s">
        <v>89</v>
      </c>
      <c r="AW203" s="14" t="s">
        <v>36</v>
      </c>
      <c r="AX203" s="14" t="s">
        <v>79</v>
      </c>
      <c r="AY203" s="245" t="s">
        <v>146</v>
      </c>
    </row>
    <row r="204" spans="1:65" s="14" customFormat="1">
      <c r="B204" s="235"/>
      <c r="C204" s="236"/>
      <c r="D204" s="226" t="s">
        <v>155</v>
      </c>
      <c r="E204" s="237" t="s">
        <v>1</v>
      </c>
      <c r="F204" s="238" t="s">
        <v>237</v>
      </c>
      <c r="G204" s="236"/>
      <c r="H204" s="239">
        <v>1.8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AT204" s="245" t="s">
        <v>155</v>
      </c>
      <c r="AU204" s="245" t="s">
        <v>89</v>
      </c>
      <c r="AV204" s="14" t="s">
        <v>89</v>
      </c>
      <c r="AW204" s="14" t="s">
        <v>36</v>
      </c>
      <c r="AX204" s="14" t="s">
        <v>79</v>
      </c>
      <c r="AY204" s="245" t="s">
        <v>146</v>
      </c>
    </row>
    <row r="205" spans="1:65" s="13" customFormat="1">
      <c r="B205" s="224"/>
      <c r="C205" s="225"/>
      <c r="D205" s="226" t="s">
        <v>155</v>
      </c>
      <c r="E205" s="227" t="s">
        <v>1</v>
      </c>
      <c r="F205" s="228" t="s">
        <v>239</v>
      </c>
      <c r="G205" s="225"/>
      <c r="H205" s="227" t="s">
        <v>1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155</v>
      </c>
      <c r="AU205" s="234" t="s">
        <v>89</v>
      </c>
      <c r="AV205" s="13" t="s">
        <v>87</v>
      </c>
      <c r="AW205" s="13" t="s">
        <v>36</v>
      </c>
      <c r="AX205" s="13" t="s">
        <v>79</v>
      </c>
      <c r="AY205" s="234" t="s">
        <v>146</v>
      </c>
    </row>
    <row r="206" spans="1:65" s="14" customFormat="1">
      <c r="B206" s="235"/>
      <c r="C206" s="236"/>
      <c r="D206" s="226" t="s">
        <v>155</v>
      </c>
      <c r="E206" s="237" t="s">
        <v>1</v>
      </c>
      <c r="F206" s="238" t="s">
        <v>237</v>
      </c>
      <c r="G206" s="236"/>
      <c r="H206" s="239">
        <v>1.8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AT206" s="245" t="s">
        <v>155</v>
      </c>
      <c r="AU206" s="245" t="s">
        <v>89</v>
      </c>
      <c r="AV206" s="14" t="s">
        <v>89</v>
      </c>
      <c r="AW206" s="14" t="s">
        <v>36</v>
      </c>
      <c r="AX206" s="14" t="s">
        <v>79</v>
      </c>
      <c r="AY206" s="245" t="s">
        <v>146</v>
      </c>
    </row>
    <row r="207" spans="1:65" s="13" customFormat="1">
      <c r="B207" s="224"/>
      <c r="C207" s="225"/>
      <c r="D207" s="226" t="s">
        <v>155</v>
      </c>
      <c r="E207" s="227" t="s">
        <v>1</v>
      </c>
      <c r="F207" s="228" t="s">
        <v>240</v>
      </c>
      <c r="G207" s="225"/>
      <c r="H207" s="227" t="s">
        <v>1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AT207" s="234" t="s">
        <v>155</v>
      </c>
      <c r="AU207" s="234" t="s">
        <v>89</v>
      </c>
      <c r="AV207" s="13" t="s">
        <v>87</v>
      </c>
      <c r="AW207" s="13" t="s">
        <v>36</v>
      </c>
      <c r="AX207" s="13" t="s">
        <v>79</v>
      </c>
      <c r="AY207" s="234" t="s">
        <v>146</v>
      </c>
    </row>
    <row r="208" spans="1:65" s="14" customFormat="1">
      <c r="B208" s="235"/>
      <c r="C208" s="236"/>
      <c r="D208" s="226" t="s">
        <v>155</v>
      </c>
      <c r="E208" s="237" t="s">
        <v>1</v>
      </c>
      <c r="F208" s="238" t="s">
        <v>241</v>
      </c>
      <c r="G208" s="236"/>
      <c r="H208" s="239">
        <v>3.6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AT208" s="245" t="s">
        <v>155</v>
      </c>
      <c r="AU208" s="245" t="s">
        <v>89</v>
      </c>
      <c r="AV208" s="14" t="s">
        <v>89</v>
      </c>
      <c r="AW208" s="14" t="s">
        <v>36</v>
      </c>
      <c r="AX208" s="14" t="s">
        <v>79</v>
      </c>
      <c r="AY208" s="245" t="s">
        <v>146</v>
      </c>
    </row>
    <row r="209" spans="2:51" s="13" customFormat="1">
      <c r="B209" s="224"/>
      <c r="C209" s="225"/>
      <c r="D209" s="226" t="s">
        <v>155</v>
      </c>
      <c r="E209" s="227" t="s">
        <v>1</v>
      </c>
      <c r="F209" s="228" t="s">
        <v>242</v>
      </c>
      <c r="G209" s="225"/>
      <c r="H209" s="227" t="s">
        <v>1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AT209" s="234" t="s">
        <v>155</v>
      </c>
      <c r="AU209" s="234" t="s">
        <v>89</v>
      </c>
      <c r="AV209" s="13" t="s">
        <v>87</v>
      </c>
      <c r="AW209" s="13" t="s">
        <v>36</v>
      </c>
      <c r="AX209" s="13" t="s">
        <v>79</v>
      </c>
      <c r="AY209" s="234" t="s">
        <v>146</v>
      </c>
    </row>
    <row r="210" spans="2:51" s="14" customFormat="1">
      <c r="B210" s="235"/>
      <c r="C210" s="236"/>
      <c r="D210" s="226" t="s">
        <v>155</v>
      </c>
      <c r="E210" s="237" t="s">
        <v>1</v>
      </c>
      <c r="F210" s="238" t="s">
        <v>241</v>
      </c>
      <c r="G210" s="236"/>
      <c r="H210" s="239">
        <v>3.6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AT210" s="245" t="s">
        <v>155</v>
      </c>
      <c r="AU210" s="245" t="s">
        <v>89</v>
      </c>
      <c r="AV210" s="14" t="s">
        <v>89</v>
      </c>
      <c r="AW210" s="14" t="s">
        <v>36</v>
      </c>
      <c r="AX210" s="14" t="s">
        <v>79</v>
      </c>
      <c r="AY210" s="245" t="s">
        <v>146</v>
      </c>
    </row>
    <row r="211" spans="2:51" s="13" customFormat="1">
      <c r="B211" s="224"/>
      <c r="C211" s="225"/>
      <c r="D211" s="226" t="s">
        <v>155</v>
      </c>
      <c r="E211" s="227" t="s">
        <v>1</v>
      </c>
      <c r="F211" s="228" t="s">
        <v>243</v>
      </c>
      <c r="G211" s="225"/>
      <c r="H211" s="227" t="s">
        <v>1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AT211" s="234" t="s">
        <v>155</v>
      </c>
      <c r="AU211" s="234" t="s">
        <v>89</v>
      </c>
      <c r="AV211" s="13" t="s">
        <v>87</v>
      </c>
      <c r="AW211" s="13" t="s">
        <v>36</v>
      </c>
      <c r="AX211" s="13" t="s">
        <v>79</v>
      </c>
      <c r="AY211" s="234" t="s">
        <v>146</v>
      </c>
    </row>
    <row r="212" spans="2:51" s="14" customFormat="1">
      <c r="B212" s="235"/>
      <c r="C212" s="236"/>
      <c r="D212" s="226" t="s">
        <v>155</v>
      </c>
      <c r="E212" s="237" t="s">
        <v>1</v>
      </c>
      <c r="F212" s="238" t="s">
        <v>241</v>
      </c>
      <c r="G212" s="236"/>
      <c r="H212" s="239">
        <v>3.6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AT212" s="245" t="s">
        <v>155</v>
      </c>
      <c r="AU212" s="245" t="s">
        <v>89</v>
      </c>
      <c r="AV212" s="14" t="s">
        <v>89</v>
      </c>
      <c r="AW212" s="14" t="s">
        <v>36</v>
      </c>
      <c r="AX212" s="14" t="s">
        <v>79</v>
      </c>
      <c r="AY212" s="245" t="s">
        <v>146</v>
      </c>
    </row>
    <row r="213" spans="2:51" s="13" customFormat="1">
      <c r="B213" s="224"/>
      <c r="C213" s="225"/>
      <c r="D213" s="226" t="s">
        <v>155</v>
      </c>
      <c r="E213" s="227" t="s">
        <v>1</v>
      </c>
      <c r="F213" s="228" t="s">
        <v>244</v>
      </c>
      <c r="G213" s="225"/>
      <c r="H213" s="227" t="s">
        <v>1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AT213" s="234" t="s">
        <v>155</v>
      </c>
      <c r="AU213" s="234" t="s">
        <v>89</v>
      </c>
      <c r="AV213" s="13" t="s">
        <v>87</v>
      </c>
      <c r="AW213" s="13" t="s">
        <v>36</v>
      </c>
      <c r="AX213" s="13" t="s">
        <v>79</v>
      </c>
      <c r="AY213" s="234" t="s">
        <v>146</v>
      </c>
    </row>
    <row r="214" spans="2:51" s="14" customFormat="1">
      <c r="B214" s="235"/>
      <c r="C214" s="236"/>
      <c r="D214" s="226" t="s">
        <v>155</v>
      </c>
      <c r="E214" s="237" t="s">
        <v>1</v>
      </c>
      <c r="F214" s="238" t="s">
        <v>238</v>
      </c>
      <c r="G214" s="236"/>
      <c r="H214" s="239">
        <v>1.4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AT214" s="245" t="s">
        <v>155</v>
      </c>
      <c r="AU214" s="245" t="s">
        <v>89</v>
      </c>
      <c r="AV214" s="14" t="s">
        <v>89</v>
      </c>
      <c r="AW214" s="14" t="s">
        <v>36</v>
      </c>
      <c r="AX214" s="14" t="s">
        <v>79</v>
      </c>
      <c r="AY214" s="245" t="s">
        <v>146</v>
      </c>
    </row>
    <row r="215" spans="2:51" s="13" customFormat="1">
      <c r="B215" s="224"/>
      <c r="C215" s="225"/>
      <c r="D215" s="226" t="s">
        <v>155</v>
      </c>
      <c r="E215" s="227" t="s">
        <v>1</v>
      </c>
      <c r="F215" s="228" t="s">
        <v>245</v>
      </c>
      <c r="G215" s="225"/>
      <c r="H215" s="227" t="s">
        <v>1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155</v>
      </c>
      <c r="AU215" s="234" t="s">
        <v>89</v>
      </c>
      <c r="AV215" s="13" t="s">
        <v>87</v>
      </c>
      <c r="AW215" s="13" t="s">
        <v>36</v>
      </c>
      <c r="AX215" s="13" t="s">
        <v>79</v>
      </c>
      <c r="AY215" s="234" t="s">
        <v>146</v>
      </c>
    </row>
    <row r="216" spans="2:51" s="14" customFormat="1">
      <c r="B216" s="235"/>
      <c r="C216" s="236"/>
      <c r="D216" s="226" t="s">
        <v>155</v>
      </c>
      <c r="E216" s="237" t="s">
        <v>1</v>
      </c>
      <c r="F216" s="238" t="s">
        <v>238</v>
      </c>
      <c r="G216" s="236"/>
      <c r="H216" s="239">
        <v>1.4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AT216" s="245" t="s">
        <v>155</v>
      </c>
      <c r="AU216" s="245" t="s">
        <v>89</v>
      </c>
      <c r="AV216" s="14" t="s">
        <v>89</v>
      </c>
      <c r="AW216" s="14" t="s">
        <v>36</v>
      </c>
      <c r="AX216" s="14" t="s">
        <v>79</v>
      </c>
      <c r="AY216" s="245" t="s">
        <v>146</v>
      </c>
    </row>
    <row r="217" spans="2:51" s="13" customFormat="1">
      <c r="B217" s="224"/>
      <c r="C217" s="225"/>
      <c r="D217" s="226" t="s">
        <v>155</v>
      </c>
      <c r="E217" s="227" t="s">
        <v>1</v>
      </c>
      <c r="F217" s="228" t="s">
        <v>246</v>
      </c>
      <c r="G217" s="225"/>
      <c r="H217" s="227" t="s">
        <v>1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AT217" s="234" t="s">
        <v>155</v>
      </c>
      <c r="AU217" s="234" t="s">
        <v>89</v>
      </c>
      <c r="AV217" s="13" t="s">
        <v>87</v>
      </c>
      <c r="AW217" s="13" t="s">
        <v>36</v>
      </c>
      <c r="AX217" s="13" t="s">
        <v>79</v>
      </c>
      <c r="AY217" s="234" t="s">
        <v>146</v>
      </c>
    </row>
    <row r="218" spans="2:51" s="14" customFormat="1">
      <c r="B218" s="235"/>
      <c r="C218" s="236"/>
      <c r="D218" s="226" t="s">
        <v>155</v>
      </c>
      <c r="E218" s="237" t="s">
        <v>1</v>
      </c>
      <c r="F218" s="238" t="s">
        <v>238</v>
      </c>
      <c r="G218" s="236"/>
      <c r="H218" s="239">
        <v>1.4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AT218" s="245" t="s">
        <v>155</v>
      </c>
      <c r="AU218" s="245" t="s">
        <v>89</v>
      </c>
      <c r="AV218" s="14" t="s">
        <v>89</v>
      </c>
      <c r="AW218" s="14" t="s">
        <v>36</v>
      </c>
      <c r="AX218" s="14" t="s">
        <v>79</v>
      </c>
      <c r="AY218" s="245" t="s">
        <v>146</v>
      </c>
    </row>
    <row r="219" spans="2:51" s="13" customFormat="1">
      <c r="B219" s="224"/>
      <c r="C219" s="225"/>
      <c r="D219" s="226" t="s">
        <v>155</v>
      </c>
      <c r="E219" s="227" t="s">
        <v>1</v>
      </c>
      <c r="F219" s="228" t="s">
        <v>166</v>
      </c>
      <c r="G219" s="225"/>
      <c r="H219" s="227" t="s">
        <v>1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155</v>
      </c>
      <c r="AU219" s="234" t="s">
        <v>89</v>
      </c>
      <c r="AV219" s="13" t="s">
        <v>87</v>
      </c>
      <c r="AW219" s="13" t="s">
        <v>36</v>
      </c>
      <c r="AX219" s="13" t="s">
        <v>79</v>
      </c>
      <c r="AY219" s="234" t="s">
        <v>146</v>
      </c>
    </row>
    <row r="220" spans="2:51" s="13" customFormat="1">
      <c r="B220" s="224"/>
      <c r="C220" s="225"/>
      <c r="D220" s="226" t="s">
        <v>155</v>
      </c>
      <c r="E220" s="227" t="s">
        <v>1</v>
      </c>
      <c r="F220" s="228" t="s">
        <v>247</v>
      </c>
      <c r="G220" s="225"/>
      <c r="H220" s="227" t="s">
        <v>1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155</v>
      </c>
      <c r="AU220" s="234" t="s">
        <v>89</v>
      </c>
      <c r="AV220" s="13" t="s">
        <v>87</v>
      </c>
      <c r="AW220" s="13" t="s">
        <v>36</v>
      </c>
      <c r="AX220" s="13" t="s">
        <v>79</v>
      </c>
      <c r="AY220" s="234" t="s">
        <v>146</v>
      </c>
    </row>
    <row r="221" spans="2:51" s="14" customFormat="1">
      <c r="B221" s="235"/>
      <c r="C221" s="236"/>
      <c r="D221" s="226" t="s">
        <v>155</v>
      </c>
      <c r="E221" s="237" t="s">
        <v>1</v>
      </c>
      <c r="F221" s="238" t="s">
        <v>248</v>
      </c>
      <c r="G221" s="236"/>
      <c r="H221" s="239">
        <v>7.2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AT221" s="245" t="s">
        <v>155</v>
      </c>
      <c r="AU221" s="245" t="s">
        <v>89</v>
      </c>
      <c r="AV221" s="14" t="s">
        <v>89</v>
      </c>
      <c r="AW221" s="14" t="s">
        <v>36</v>
      </c>
      <c r="AX221" s="14" t="s">
        <v>79</v>
      </c>
      <c r="AY221" s="245" t="s">
        <v>146</v>
      </c>
    </row>
    <row r="222" spans="2:51" s="13" customFormat="1">
      <c r="B222" s="224"/>
      <c r="C222" s="225"/>
      <c r="D222" s="226" t="s">
        <v>155</v>
      </c>
      <c r="E222" s="227" t="s">
        <v>1</v>
      </c>
      <c r="F222" s="228" t="s">
        <v>249</v>
      </c>
      <c r="G222" s="225"/>
      <c r="H222" s="227" t="s">
        <v>1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155</v>
      </c>
      <c r="AU222" s="234" t="s">
        <v>89</v>
      </c>
      <c r="AV222" s="13" t="s">
        <v>87</v>
      </c>
      <c r="AW222" s="13" t="s">
        <v>36</v>
      </c>
      <c r="AX222" s="13" t="s">
        <v>79</v>
      </c>
      <c r="AY222" s="234" t="s">
        <v>146</v>
      </c>
    </row>
    <row r="223" spans="2:51" s="14" customFormat="1">
      <c r="B223" s="235"/>
      <c r="C223" s="236"/>
      <c r="D223" s="226" t="s">
        <v>155</v>
      </c>
      <c r="E223" s="237" t="s">
        <v>1</v>
      </c>
      <c r="F223" s="238" t="s">
        <v>238</v>
      </c>
      <c r="G223" s="236"/>
      <c r="H223" s="239">
        <v>1.4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AT223" s="245" t="s">
        <v>155</v>
      </c>
      <c r="AU223" s="245" t="s">
        <v>89</v>
      </c>
      <c r="AV223" s="14" t="s">
        <v>89</v>
      </c>
      <c r="AW223" s="14" t="s">
        <v>36</v>
      </c>
      <c r="AX223" s="14" t="s">
        <v>79</v>
      </c>
      <c r="AY223" s="245" t="s">
        <v>146</v>
      </c>
    </row>
    <row r="224" spans="2:51" s="14" customFormat="1">
      <c r="B224" s="235"/>
      <c r="C224" s="236"/>
      <c r="D224" s="226" t="s">
        <v>155</v>
      </c>
      <c r="E224" s="237" t="s">
        <v>1</v>
      </c>
      <c r="F224" s="238" t="s">
        <v>237</v>
      </c>
      <c r="G224" s="236"/>
      <c r="H224" s="239">
        <v>1.8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AT224" s="245" t="s">
        <v>155</v>
      </c>
      <c r="AU224" s="245" t="s">
        <v>89</v>
      </c>
      <c r="AV224" s="14" t="s">
        <v>89</v>
      </c>
      <c r="AW224" s="14" t="s">
        <v>36</v>
      </c>
      <c r="AX224" s="14" t="s">
        <v>79</v>
      </c>
      <c r="AY224" s="245" t="s">
        <v>146</v>
      </c>
    </row>
    <row r="225" spans="1:65" s="13" customFormat="1">
      <c r="B225" s="224"/>
      <c r="C225" s="225"/>
      <c r="D225" s="226" t="s">
        <v>155</v>
      </c>
      <c r="E225" s="227" t="s">
        <v>1</v>
      </c>
      <c r="F225" s="228" t="s">
        <v>250</v>
      </c>
      <c r="G225" s="225"/>
      <c r="H225" s="227" t="s">
        <v>1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155</v>
      </c>
      <c r="AU225" s="234" t="s">
        <v>89</v>
      </c>
      <c r="AV225" s="13" t="s">
        <v>87</v>
      </c>
      <c r="AW225" s="13" t="s">
        <v>36</v>
      </c>
      <c r="AX225" s="13" t="s">
        <v>79</v>
      </c>
      <c r="AY225" s="234" t="s">
        <v>146</v>
      </c>
    </row>
    <row r="226" spans="1:65" s="14" customFormat="1">
      <c r="B226" s="235"/>
      <c r="C226" s="236"/>
      <c r="D226" s="226" t="s">
        <v>155</v>
      </c>
      <c r="E226" s="237" t="s">
        <v>1</v>
      </c>
      <c r="F226" s="238" t="s">
        <v>241</v>
      </c>
      <c r="G226" s="236"/>
      <c r="H226" s="239">
        <v>3.6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AT226" s="245" t="s">
        <v>155</v>
      </c>
      <c r="AU226" s="245" t="s">
        <v>89</v>
      </c>
      <c r="AV226" s="14" t="s">
        <v>89</v>
      </c>
      <c r="AW226" s="14" t="s">
        <v>36</v>
      </c>
      <c r="AX226" s="14" t="s">
        <v>79</v>
      </c>
      <c r="AY226" s="245" t="s">
        <v>146</v>
      </c>
    </row>
    <row r="227" spans="1:65" s="14" customFormat="1">
      <c r="B227" s="235"/>
      <c r="C227" s="236"/>
      <c r="D227" s="226" t="s">
        <v>155</v>
      </c>
      <c r="E227" s="237" t="s">
        <v>1</v>
      </c>
      <c r="F227" s="238" t="s">
        <v>238</v>
      </c>
      <c r="G227" s="236"/>
      <c r="H227" s="239">
        <v>1.4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AT227" s="245" t="s">
        <v>155</v>
      </c>
      <c r="AU227" s="245" t="s">
        <v>89</v>
      </c>
      <c r="AV227" s="14" t="s">
        <v>89</v>
      </c>
      <c r="AW227" s="14" t="s">
        <v>36</v>
      </c>
      <c r="AX227" s="14" t="s">
        <v>79</v>
      </c>
      <c r="AY227" s="245" t="s">
        <v>146</v>
      </c>
    </row>
    <row r="228" spans="1:65" s="13" customFormat="1">
      <c r="B228" s="224"/>
      <c r="C228" s="225"/>
      <c r="D228" s="226" t="s">
        <v>155</v>
      </c>
      <c r="E228" s="227" t="s">
        <v>1</v>
      </c>
      <c r="F228" s="228" t="s">
        <v>251</v>
      </c>
      <c r="G228" s="225"/>
      <c r="H228" s="227" t="s">
        <v>1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AT228" s="234" t="s">
        <v>155</v>
      </c>
      <c r="AU228" s="234" t="s">
        <v>89</v>
      </c>
      <c r="AV228" s="13" t="s">
        <v>87</v>
      </c>
      <c r="AW228" s="13" t="s">
        <v>36</v>
      </c>
      <c r="AX228" s="13" t="s">
        <v>79</v>
      </c>
      <c r="AY228" s="234" t="s">
        <v>146</v>
      </c>
    </row>
    <row r="229" spans="1:65" s="14" customFormat="1">
      <c r="B229" s="235"/>
      <c r="C229" s="236"/>
      <c r="D229" s="226" t="s">
        <v>155</v>
      </c>
      <c r="E229" s="237" t="s">
        <v>1</v>
      </c>
      <c r="F229" s="238" t="s">
        <v>238</v>
      </c>
      <c r="G229" s="236"/>
      <c r="H229" s="239">
        <v>1.4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AT229" s="245" t="s">
        <v>155</v>
      </c>
      <c r="AU229" s="245" t="s">
        <v>89</v>
      </c>
      <c r="AV229" s="14" t="s">
        <v>89</v>
      </c>
      <c r="AW229" s="14" t="s">
        <v>36</v>
      </c>
      <c r="AX229" s="14" t="s">
        <v>79</v>
      </c>
      <c r="AY229" s="245" t="s">
        <v>146</v>
      </c>
    </row>
    <row r="230" spans="1:65" s="13" customFormat="1">
      <c r="B230" s="224"/>
      <c r="C230" s="225"/>
      <c r="D230" s="226" t="s">
        <v>155</v>
      </c>
      <c r="E230" s="227" t="s">
        <v>1</v>
      </c>
      <c r="F230" s="228" t="s">
        <v>252</v>
      </c>
      <c r="G230" s="225"/>
      <c r="H230" s="227" t="s">
        <v>1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AT230" s="234" t="s">
        <v>155</v>
      </c>
      <c r="AU230" s="234" t="s">
        <v>89</v>
      </c>
      <c r="AV230" s="13" t="s">
        <v>87</v>
      </c>
      <c r="AW230" s="13" t="s">
        <v>36</v>
      </c>
      <c r="AX230" s="13" t="s">
        <v>79</v>
      </c>
      <c r="AY230" s="234" t="s">
        <v>146</v>
      </c>
    </row>
    <row r="231" spans="1:65" s="14" customFormat="1">
      <c r="B231" s="235"/>
      <c r="C231" s="236"/>
      <c r="D231" s="226" t="s">
        <v>155</v>
      </c>
      <c r="E231" s="237" t="s">
        <v>1</v>
      </c>
      <c r="F231" s="238" t="s">
        <v>241</v>
      </c>
      <c r="G231" s="236"/>
      <c r="H231" s="239">
        <v>3.6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AT231" s="245" t="s">
        <v>155</v>
      </c>
      <c r="AU231" s="245" t="s">
        <v>89</v>
      </c>
      <c r="AV231" s="14" t="s">
        <v>89</v>
      </c>
      <c r="AW231" s="14" t="s">
        <v>36</v>
      </c>
      <c r="AX231" s="14" t="s">
        <v>79</v>
      </c>
      <c r="AY231" s="245" t="s">
        <v>146</v>
      </c>
    </row>
    <row r="232" spans="1:65" s="13" customFormat="1">
      <c r="B232" s="224"/>
      <c r="C232" s="225"/>
      <c r="D232" s="226" t="s">
        <v>155</v>
      </c>
      <c r="E232" s="227" t="s">
        <v>1</v>
      </c>
      <c r="F232" s="228" t="s">
        <v>253</v>
      </c>
      <c r="G232" s="225"/>
      <c r="H232" s="227" t="s">
        <v>1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155</v>
      </c>
      <c r="AU232" s="234" t="s">
        <v>89</v>
      </c>
      <c r="AV232" s="13" t="s">
        <v>87</v>
      </c>
      <c r="AW232" s="13" t="s">
        <v>36</v>
      </c>
      <c r="AX232" s="13" t="s">
        <v>79</v>
      </c>
      <c r="AY232" s="234" t="s">
        <v>146</v>
      </c>
    </row>
    <row r="233" spans="1:65" s="14" customFormat="1">
      <c r="B233" s="235"/>
      <c r="C233" s="236"/>
      <c r="D233" s="226" t="s">
        <v>155</v>
      </c>
      <c r="E233" s="237" t="s">
        <v>1</v>
      </c>
      <c r="F233" s="238" t="s">
        <v>238</v>
      </c>
      <c r="G233" s="236"/>
      <c r="H233" s="239">
        <v>1.4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AT233" s="245" t="s">
        <v>155</v>
      </c>
      <c r="AU233" s="245" t="s">
        <v>89</v>
      </c>
      <c r="AV233" s="14" t="s">
        <v>89</v>
      </c>
      <c r="AW233" s="14" t="s">
        <v>36</v>
      </c>
      <c r="AX233" s="14" t="s">
        <v>79</v>
      </c>
      <c r="AY233" s="245" t="s">
        <v>146</v>
      </c>
    </row>
    <row r="234" spans="1:65" s="13" customFormat="1">
      <c r="B234" s="224"/>
      <c r="C234" s="225"/>
      <c r="D234" s="226" t="s">
        <v>155</v>
      </c>
      <c r="E234" s="227" t="s">
        <v>1</v>
      </c>
      <c r="F234" s="228" t="s">
        <v>254</v>
      </c>
      <c r="G234" s="225"/>
      <c r="H234" s="227" t="s">
        <v>1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AT234" s="234" t="s">
        <v>155</v>
      </c>
      <c r="AU234" s="234" t="s">
        <v>89</v>
      </c>
      <c r="AV234" s="13" t="s">
        <v>87</v>
      </c>
      <c r="AW234" s="13" t="s">
        <v>36</v>
      </c>
      <c r="AX234" s="13" t="s">
        <v>79</v>
      </c>
      <c r="AY234" s="234" t="s">
        <v>146</v>
      </c>
    </row>
    <row r="235" spans="1:65" s="14" customFormat="1">
      <c r="B235" s="235"/>
      <c r="C235" s="236"/>
      <c r="D235" s="226" t="s">
        <v>155</v>
      </c>
      <c r="E235" s="237" t="s">
        <v>1</v>
      </c>
      <c r="F235" s="238" t="s">
        <v>255</v>
      </c>
      <c r="G235" s="236"/>
      <c r="H235" s="239">
        <v>2.8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AT235" s="245" t="s">
        <v>155</v>
      </c>
      <c r="AU235" s="245" t="s">
        <v>89</v>
      </c>
      <c r="AV235" s="14" t="s">
        <v>89</v>
      </c>
      <c r="AW235" s="14" t="s">
        <v>36</v>
      </c>
      <c r="AX235" s="14" t="s">
        <v>79</v>
      </c>
      <c r="AY235" s="245" t="s">
        <v>146</v>
      </c>
    </row>
    <row r="236" spans="1:65" s="15" customFormat="1">
      <c r="B236" s="246"/>
      <c r="C236" s="247"/>
      <c r="D236" s="226" t="s">
        <v>155</v>
      </c>
      <c r="E236" s="248" t="s">
        <v>1</v>
      </c>
      <c r="F236" s="249" t="s">
        <v>175</v>
      </c>
      <c r="G236" s="247"/>
      <c r="H236" s="250">
        <v>46.4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AT236" s="256" t="s">
        <v>155</v>
      </c>
      <c r="AU236" s="256" t="s">
        <v>89</v>
      </c>
      <c r="AV236" s="15" t="s">
        <v>153</v>
      </c>
      <c r="AW236" s="15" t="s">
        <v>36</v>
      </c>
      <c r="AX236" s="15" t="s">
        <v>87</v>
      </c>
      <c r="AY236" s="256" t="s">
        <v>146</v>
      </c>
    </row>
    <row r="237" spans="1:65" s="2" customFormat="1" ht="16.5" customHeight="1">
      <c r="A237" s="35"/>
      <c r="B237" s="36"/>
      <c r="C237" s="210" t="s">
        <v>256</v>
      </c>
      <c r="D237" s="210" t="s">
        <v>149</v>
      </c>
      <c r="E237" s="211" t="s">
        <v>257</v>
      </c>
      <c r="F237" s="212" t="s">
        <v>258</v>
      </c>
      <c r="G237" s="213" t="s">
        <v>259</v>
      </c>
      <c r="H237" s="214">
        <v>1</v>
      </c>
      <c r="I237" s="215"/>
      <c r="J237" s="216">
        <f>ROUND(I237*H237,2)</f>
        <v>0</v>
      </c>
      <c r="K237" s="217"/>
      <c r="L237" s="40"/>
      <c r="M237" s="218" t="s">
        <v>1</v>
      </c>
      <c r="N237" s="219" t="s">
        <v>44</v>
      </c>
      <c r="O237" s="72"/>
      <c r="P237" s="220">
        <f>O237*H237</f>
        <v>0</v>
      </c>
      <c r="Q237" s="220">
        <v>0</v>
      </c>
      <c r="R237" s="220">
        <f>Q237*H237</f>
        <v>0</v>
      </c>
      <c r="S237" s="220">
        <v>0.5</v>
      </c>
      <c r="T237" s="221">
        <f>S237*H237</f>
        <v>0.5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2" t="s">
        <v>153</v>
      </c>
      <c r="AT237" s="222" t="s">
        <v>149</v>
      </c>
      <c r="AU237" s="222" t="s">
        <v>89</v>
      </c>
      <c r="AY237" s="18" t="s">
        <v>146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8" t="s">
        <v>87</v>
      </c>
      <c r="BK237" s="223">
        <f>ROUND(I237*H237,2)</f>
        <v>0</v>
      </c>
      <c r="BL237" s="18" t="s">
        <v>153</v>
      </c>
      <c r="BM237" s="222" t="s">
        <v>260</v>
      </c>
    </row>
    <row r="238" spans="1:65" s="2" customFormat="1" ht="21.75" customHeight="1">
      <c r="A238" s="35"/>
      <c r="B238" s="36"/>
      <c r="C238" s="210" t="s">
        <v>261</v>
      </c>
      <c r="D238" s="210" t="s">
        <v>149</v>
      </c>
      <c r="E238" s="211" t="s">
        <v>262</v>
      </c>
      <c r="F238" s="212" t="s">
        <v>263</v>
      </c>
      <c r="G238" s="213" t="s">
        <v>178</v>
      </c>
      <c r="H238" s="214">
        <v>0.09</v>
      </c>
      <c r="I238" s="215"/>
      <c r="J238" s="216">
        <f>ROUND(I238*H238,2)</f>
        <v>0</v>
      </c>
      <c r="K238" s="217"/>
      <c r="L238" s="40"/>
      <c r="M238" s="218" t="s">
        <v>1</v>
      </c>
      <c r="N238" s="219" t="s">
        <v>44</v>
      </c>
      <c r="O238" s="72"/>
      <c r="P238" s="220">
        <f>O238*H238</f>
        <v>0</v>
      </c>
      <c r="Q238" s="220">
        <v>0</v>
      </c>
      <c r="R238" s="220">
        <f>Q238*H238</f>
        <v>0</v>
      </c>
      <c r="S238" s="220">
        <v>2.1</v>
      </c>
      <c r="T238" s="221">
        <f>S238*H238</f>
        <v>0.189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2" t="s">
        <v>153</v>
      </c>
      <c r="AT238" s="222" t="s">
        <v>149</v>
      </c>
      <c r="AU238" s="222" t="s">
        <v>89</v>
      </c>
      <c r="AY238" s="18" t="s">
        <v>146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8" t="s">
        <v>87</v>
      </c>
      <c r="BK238" s="223">
        <f>ROUND(I238*H238,2)</f>
        <v>0</v>
      </c>
      <c r="BL238" s="18" t="s">
        <v>153</v>
      </c>
      <c r="BM238" s="222" t="s">
        <v>264</v>
      </c>
    </row>
    <row r="239" spans="1:65" s="13" customFormat="1">
      <c r="B239" s="224"/>
      <c r="C239" s="225"/>
      <c r="D239" s="226" t="s">
        <v>155</v>
      </c>
      <c r="E239" s="227" t="s">
        <v>1</v>
      </c>
      <c r="F239" s="228" t="s">
        <v>265</v>
      </c>
      <c r="G239" s="225"/>
      <c r="H239" s="227" t="s">
        <v>1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AT239" s="234" t="s">
        <v>155</v>
      </c>
      <c r="AU239" s="234" t="s">
        <v>89</v>
      </c>
      <c r="AV239" s="13" t="s">
        <v>87</v>
      </c>
      <c r="AW239" s="13" t="s">
        <v>36</v>
      </c>
      <c r="AX239" s="13" t="s">
        <v>79</v>
      </c>
      <c r="AY239" s="234" t="s">
        <v>146</v>
      </c>
    </row>
    <row r="240" spans="1:65" s="14" customFormat="1">
      <c r="B240" s="235"/>
      <c r="C240" s="236"/>
      <c r="D240" s="226" t="s">
        <v>155</v>
      </c>
      <c r="E240" s="237" t="s">
        <v>1</v>
      </c>
      <c r="F240" s="238" t="s">
        <v>266</v>
      </c>
      <c r="G240" s="236"/>
      <c r="H240" s="239">
        <v>0.09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AT240" s="245" t="s">
        <v>155</v>
      </c>
      <c r="AU240" s="245" t="s">
        <v>89</v>
      </c>
      <c r="AV240" s="14" t="s">
        <v>89</v>
      </c>
      <c r="AW240" s="14" t="s">
        <v>36</v>
      </c>
      <c r="AX240" s="14" t="s">
        <v>87</v>
      </c>
      <c r="AY240" s="245" t="s">
        <v>146</v>
      </c>
    </row>
    <row r="241" spans="1:65" s="2" customFormat="1" ht="21.75" customHeight="1">
      <c r="A241" s="35"/>
      <c r="B241" s="36"/>
      <c r="C241" s="210" t="s">
        <v>267</v>
      </c>
      <c r="D241" s="210" t="s">
        <v>149</v>
      </c>
      <c r="E241" s="211" t="s">
        <v>268</v>
      </c>
      <c r="F241" s="212" t="s">
        <v>269</v>
      </c>
      <c r="G241" s="213" t="s">
        <v>270</v>
      </c>
      <c r="H241" s="214">
        <v>5.2</v>
      </c>
      <c r="I241" s="215"/>
      <c r="J241" s="216">
        <f>ROUND(I241*H241,2)</f>
        <v>0</v>
      </c>
      <c r="K241" s="217"/>
      <c r="L241" s="40"/>
      <c r="M241" s="218" t="s">
        <v>1</v>
      </c>
      <c r="N241" s="219" t="s">
        <v>44</v>
      </c>
      <c r="O241" s="72"/>
      <c r="P241" s="220">
        <f>O241*H241</f>
        <v>0</v>
      </c>
      <c r="Q241" s="220">
        <v>0</v>
      </c>
      <c r="R241" s="220">
        <f>Q241*H241</f>
        <v>0</v>
      </c>
      <c r="S241" s="220">
        <v>9.7000000000000003E-2</v>
      </c>
      <c r="T241" s="221">
        <f>S241*H241</f>
        <v>0.50440000000000007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2" t="s">
        <v>153</v>
      </c>
      <c r="AT241" s="222" t="s">
        <v>149</v>
      </c>
      <c r="AU241" s="222" t="s">
        <v>89</v>
      </c>
      <c r="AY241" s="18" t="s">
        <v>146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8" t="s">
        <v>87</v>
      </c>
      <c r="BK241" s="223">
        <f>ROUND(I241*H241,2)</f>
        <v>0</v>
      </c>
      <c r="BL241" s="18" t="s">
        <v>153</v>
      </c>
      <c r="BM241" s="222" t="s">
        <v>271</v>
      </c>
    </row>
    <row r="242" spans="1:65" s="13" customFormat="1">
      <c r="B242" s="224"/>
      <c r="C242" s="225"/>
      <c r="D242" s="226" t="s">
        <v>155</v>
      </c>
      <c r="E242" s="227" t="s">
        <v>1</v>
      </c>
      <c r="F242" s="228" t="s">
        <v>272</v>
      </c>
      <c r="G242" s="225"/>
      <c r="H242" s="227" t="s">
        <v>1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AT242" s="234" t="s">
        <v>155</v>
      </c>
      <c r="AU242" s="234" t="s">
        <v>89</v>
      </c>
      <c r="AV242" s="13" t="s">
        <v>87</v>
      </c>
      <c r="AW242" s="13" t="s">
        <v>36</v>
      </c>
      <c r="AX242" s="13" t="s">
        <v>79</v>
      </c>
      <c r="AY242" s="234" t="s">
        <v>146</v>
      </c>
    </row>
    <row r="243" spans="1:65" s="14" customFormat="1">
      <c r="B243" s="235"/>
      <c r="C243" s="236"/>
      <c r="D243" s="226" t="s">
        <v>155</v>
      </c>
      <c r="E243" s="237" t="s">
        <v>1</v>
      </c>
      <c r="F243" s="238" t="s">
        <v>273</v>
      </c>
      <c r="G243" s="236"/>
      <c r="H243" s="239">
        <v>5.2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AT243" s="245" t="s">
        <v>155</v>
      </c>
      <c r="AU243" s="245" t="s">
        <v>89</v>
      </c>
      <c r="AV243" s="14" t="s">
        <v>89</v>
      </c>
      <c r="AW243" s="14" t="s">
        <v>36</v>
      </c>
      <c r="AX243" s="14" t="s">
        <v>87</v>
      </c>
      <c r="AY243" s="245" t="s">
        <v>146</v>
      </c>
    </row>
    <row r="244" spans="1:65" s="2" customFormat="1" ht="21.75" customHeight="1">
      <c r="A244" s="35"/>
      <c r="B244" s="36"/>
      <c r="C244" s="210" t="s">
        <v>274</v>
      </c>
      <c r="D244" s="210" t="s">
        <v>149</v>
      </c>
      <c r="E244" s="211" t="s">
        <v>275</v>
      </c>
      <c r="F244" s="212" t="s">
        <v>276</v>
      </c>
      <c r="G244" s="213" t="s">
        <v>270</v>
      </c>
      <c r="H244" s="214">
        <v>47.3</v>
      </c>
      <c r="I244" s="215"/>
      <c r="J244" s="216">
        <f>ROUND(I244*H244,2)</f>
        <v>0</v>
      </c>
      <c r="K244" s="217"/>
      <c r="L244" s="40"/>
      <c r="M244" s="218" t="s">
        <v>1</v>
      </c>
      <c r="N244" s="219" t="s">
        <v>44</v>
      </c>
      <c r="O244" s="72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2" t="s">
        <v>153</v>
      </c>
      <c r="AT244" s="222" t="s">
        <v>149</v>
      </c>
      <c r="AU244" s="222" t="s">
        <v>89</v>
      </c>
      <c r="AY244" s="18" t="s">
        <v>146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87</v>
      </c>
      <c r="BK244" s="223">
        <f>ROUND(I244*H244,2)</f>
        <v>0</v>
      </c>
      <c r="BL244" s="18" t="s">
        <v>153</v>
      </c>
      <c r="BM244" s="222" t="s">
        <v>277</v>
      </c>
    </row>
    <row r="245" spans="1:65" s="13" customFormat="1">
      <c r="B245" s="224"/>
      <c r="C245" s="225"/>
      <c r="D245" s="226" t="s">
        <v>155</v>
      </c>
      <c r="E245" s="227" t="s">
        <v>1</v>
      </c>
      <c r="F245" s="228" t="s">
        <v>187</v>
      </c>
      <c r="G245" s="225"/>
      <c r="H245" s="227" t="s">
        <v>1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155</v>
      </c>
      <c r="AU245" s="234" t="s">
        <v>89</v>
      </c>
      <c r="AV245" s="13" t="s">
        <v>87</v>
      </c>
      <c r="AW245" s="13" t="s">
        <v>36</v>
      </c>
      <c r="AX245" s="13" t="s">
        <v>79</v>
      </c>
      <c r="AY245" s="234" t="s">
        <v>146</v>
      </c>
    </row>
    <row r="246" spans="1:65" s="13" customFormat="1">
      <c r="B246" s="224"/>
      <c r="C246" s="225"/>
      <c r="D246" s="226" t="s">
        <v>155</v>
      </c>
      <c r="E246" s="227" t="s">
        <v>1</v>
      </c>
      <c r="F246" s="228" t="s">
        <v>156</v>
      </c>
      <c r="G246" s="225"/>
      <c r="H246" s="227" t="s">
        <v>1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AT246" s="234" t="s">
        <v>155</v>
      </c>
      <c r="AU246" s="234" t="s">
        <v>89</v>
      </c>
      <c r="AV246" s="13" t="s">
        <v>87</v>
      </c>
      <c r="AW246" s="13" t="s">
        <v>36</v>
      </c>
      <c r="AX246" s="13" t="s">
        <v>79</v>
      </c>
      <c r="AY246" s="234" t="s">
        <v>146</v>
      </c>
    </row>
    <row r="247" spans="1:65" s="14" customFormat="1">
      <c r="B247" s="235"/>
      <c r="C247" s="236"/>
      <c r="D247" s="226" t="s">
        <v>155</v>
      </c>
      <c r="E247" s="237" t="s">
        <v>1</v>
      </c>
      <c r="F247" s="238" t="s">
        <v>278</v>
      </c>
      <c r="G247" s="236"/>
      <c r="H247" s="239">
        <v>2.1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AT247" s="245" t="s">
        <v>155</v>
      </c>
      <c r="AU247" s="245" t="s">
        <v>89</v>
      </c>
      <c r="AV247" s="14" t="s">
        <v>89</v>
      </c>
      <c r="AW247" s="14" t="s">
        <v>36</v>
      </c>
      <c r="AX247" s="14" t="s">
        <v>79</v>
      </c>
      <c r="AY247" s="245" t="s">
        <v>146</v>
      </c>
    </row>
    <row r="248" spans="1:65" s="14" customFormat="1">
      <c r="B248" s="235"/>
      <c r="C248" s="236"/>
      <c r="D248" s="226" t="s">
        <v>155</v>
      </c>
      <c r="E248" s="237" t="s">
        <v>1</v>
      </c>
      <c r="F248" s="238" t="s">
        <v>279</v>
      </c>
      <c r="G248" s="236"/>
      <c r="H248" s="239">
        <v>8.6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AT248" s="245" t="s">
        <v>155</v>
      </c>
      <c r="AU248" s="245" t="s">
        <v>89</v>
      </c>
      <c r="AV248" s="14" t="s">
        <v>89</v>
      </c>
      <c r="AW248" s="14" t="s">
        <v>36</v>
      </c>
      <c r="AX248" s="14" t="s">
        <v>79</v>
      </c>
      <c r="AY248" s="245" t="s">
        <v>146</v>
      </c>
    </row>
    <row r="249" spans="1:65" s="14" customFormat="1">
      <c r="B249" s="235"/>
      <c r="C249" s="236"/>
      <c r="D249" s="226" t="s">
        <v>155</v>
      </c>
      <c r="E249" s="237" t="s">
        <v>1</v>
      </c>
      <c r="F249" s="238" t="s">
        <v>280</v>
      </c>
      <c r="G249" s="236"/>
      <c r="H249" s="239">
        <v>3.3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AT249" s="245" t="s">
        <v>155</v>
      </c>
      <c r="AU249" s="245" t="s">
        <v>89</v>
      </c>
      <c r="AV249" s="14" t="s">
        <v>89</v>
      </c>
      <c r="AW249" s="14" t="s">
        <v>36</v>
      </c>
      <c r="AX249" s="14" t="s">
        <v>79</v>
      </c>
      <c r="AY249" s="245" t="s">
        <v>146</v>
      </c>
    </row>
    <row r="250" spans="1:65" s="14" customFormat="1">
      <c r="B250" s="235"/>
      <c r="C250" s="236"/>
      <c r="D250" s="226" t="s">
        <v>155</v>
      </c>
      <c r="E250" s="237" t="s">
        <v>1</v>
      </c>
      <c r="F250" s="238" t="s">
        <v>281</v>
      </c>
      <c r="G250" s="236"/>
      <c r="H250" s="239">
        <v>2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AT250" s="245" t="s">
        <v>155</v>
      </c>
      <c r="AU250" s="245" t="s">
        <v>89</v>
      </c>
      <c r="AV250" s="14" t="s">
        <v>89</v>
      </c>
      <c r="AW250" s="14" t="s">
        <v>36</v>
      </c>
      <c r="AX250" s="14" t="s">
        <v>79</v>
      </c>
      <c r="AY250" s="245" t="s">
        <v>146</v>
      </c>
    </row>
    <row r="251" spans="1:65" s="14" customFormat="1">
      <c r="B251" s="235"/>
      <c r="C251" s="236"/>
      <c r="D251" s="226" t="s">
        <v>155</v>
      </c>
      <c r="E251" s="237" t="s">
        <v>1</v>
      </c>
      <c r="F251" s="238" t="s">
        <v>183</v>
      </c>
      <c r="G251" s="236"/>
      <c r="H251" s="239">
        <v>3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AT251" s="245" t="s">
        <v>155</v>
      </c>
      <c r="AU251" s="245" t="s">
        <v>89</v>
      </c>
      <c r="AV251" s="14" t="s">
        <v>89</v>
      </c>
      <c r="AW251" s="14" t="s">
        <v>36</v>
      </c>
      <c r="AX251" s="14" t="s">
        <v>79</v>
      </c>
      <c r="AY251" s="245" t="s">
        <v>146</v>
      </c>
    </row>
    <row r="252" spans="1:65" s="14" customFormat="1">
      <c r="B252" s="235"/>
      <c r="C252" s="236"/>
      <c r="D252" s="226" t="s">
        <v>155</v>
      </c>
      <c r="E252" s="237" t="s">
        <v>1</v>
      </c>
      <c r="F252" s="238" t="s">
        <v>282</v>
      </c>
      <c r="G252" s="236"/>
      <c r="H252" s="239">
        <v>3.8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AT252" s="245" t="s">
        <v>155</v>
      </c>
      <c r="AU252" s="245" t="s">
        <v>89</v>
      </c>
      <c r="AV252" s="14" t="s">
        <v>89</v>
      </c>
      <c r="AW252" s="14" t="s">
        <v>36</v>
      </c>
      <c r="AX252" s="14" t="s">
        <v>79</v>
      </c>
      <c r="AY252" s="245" t="s">
        <v>146</v>
      </c>
    </row>
    <row r="253" spans="1:65" s="13" customFormat="1">
      <c r="B253" s="224"/>
      <c r="C253" s="225"/>
      <c r="D253" s="226" t="s">
        <v>155</v>
      </c>
      <c r="E253" s="227" t="s">
        <v>1</v>
      </c>
      <c r="F253" s="228" t="s">
        <v>166</v>
      </c>
      <c r="G253" s="225"/>
      <c r="H253" s="227" t="s">
        <v>1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155</v>
      </c>
      <c r="AU253" s="234" t="s">
        <v>89</v>
      </c>
      <c r="AV253" s="13" t="s">
        <v>87</v>
      </c>
      <c r="AW253" s="13" t="s">
        <v>36</v>
      </c>
      <c r="AX253" s="13" t="s">
        <v>79</v>
      </c>
      <c r="AY253" s="234" t="s">
        <v>146</v>
      </c>
    </row>
    <row r="254" spans="1:65" s="14" customFormat="1">
      <c r="B254" s="235"/>
      <c r="C254" s="236"/>
      <c r="D254" s="226" t="s">
        <v>155</v>
      </c>
      <c r="E254" s="237" t="s">
        <v>1</v>
      </c>
      <c r="F254" s="238" t="s">
        <v>283</v>
      </c>
      <c r="G254" s="236"/>
      <c r="H254" s="239">
        <v>5.8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AT254" s="245" t="s">
        <v>155</v>
      </c>
      <c r="AU254" s="245" t="s">
        <v>89</v>
      </c>
      <c r="AV254" s="14" t="s">
        <v>89</v>
      </c>
      <c r="AW254" s="14" t="s">
        <v>36</v>
      </c>
      <c r="AX254" s="14" t="s">
        <v>79</v>
      </c>
      <c r="AY254" s="245" t="s">
        <v>146</v>
      </c>
    </row>
    <row r="255" spans="1:65" s="14" customFormat="1">
      <c r="B255" s="235"/>
      <c r="C255" s="236"/>
      <c r="D255" s="226" t="s">
        <v>155</v>
      </c>
      <c r="E255" s="237" t="s">
        <v>1</v>
      </c>
      <c r="F255" s="238" t="s">
        <v>284</v>
      </c>
      <c r="G255" s="236"/>
      <c r="H255" s="239">
        <v>2.2000000000000002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AT255" s="245" t="s">
        <v>155</v>
      </c>
      <c r="AU255" s="245" t="s">
        <v>89</v>
      </c>
      <c r="AV255" s="14" t="s">
        <v>89</v>
      </c>
      <c r="AW255" s="14" t="s">
        <v>36</v>
      </c>
      <c r="AX255" s="14" t="s">
        <v>79</v>
      </c>
      <c r="AY255" s="245" t="s">
        <v>146</v>
      </c>
    </row>
    <row r="256" spans="1:65" s="14" customFormat="1">
      <c r="B256" s="235"/>
      <c r="C256" s="236"/>
      <c r="D256" s="226" t="s">
        <v>155</v>
      </c>
      <c r="E256" s="237" t="s">
        <v>1</v>
      </c>
      <c r="F256" s="238" t="s">
        <v>285</v>
      </c>
      <c r="G256" s="236"/>
      <c r="H256" s="239">
        <v>7.2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AT256" s="245" t="s">
        <v>155</v>
      </c>
      <c r="AU256" s="245" t="s">
        <v>89</v>
      </c>
      <c r="AV256" s="14" t="s">
        <v>89</v>
      </c>
      <c r="AW256" s="14" t="s">
        <v>36</v>
      </c>
      <c r="AX256" s="14" t="s">
        <v>79</v>
      </c>
      <c r="AY256" s="245" t="s">
        <v>146</v>
      </c>
    </row>
    <row r="257" spans="1:65" s="14" customFormat="1">
      <c r="B257" s="235"/>
      <c r="C257" s="236"/>
      <c r="D257" s="226" t="s">
        <v>155</v>
      </c>
      <c r="E257" s="237" t="s">
        <v>1</v>
      </c>
      <c r="F257" s="238" t="s">
        <v>281</v>
      </c>
      <c r="G257" s="236"/>
      <c r="H257" s="239">
        <v>2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AT257" s="245" t="s">
        <v>155</v>
      </c>
      <c r="AU257" s="245" t="s">
        <v>89</v>
      </c>
      <c r="AV257" s="14" t="s">
        <v>89</v>
      </c>
      <c r="AW257" s="14" t="s">
        <v>36</v>
      </c>
      <c r="AX257" s="14" t="s">
        <v>79</v>
      </c>
      <c r="AY257" s="245" t="s">
        <v>146</v>
      </c>
    </row>
    <row r="258" spans="1:65" s="14" customFormat="1">
      <c r="B258" s="235"/>
      <c r="C258" s="236"/>
      <c r="D258" s="226" t="s">
        <v>155</v>
      </c>
      <c r="E258" s="237" t="s">
        <v>1</v>
      </c>
      <c r="F258" s="238" t="s">
        <v>280</v>
      </c>
      <c r="G258" s="236"/>
      <c r="H258" s="239">
        <v>3.3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AT258" s="245" t="s">
        <v>155</v>
      </c>
      <c r="AU258" s="245" t="s">
        <v>89</v>
      </c>
      <c r="AV258" s="14" t="s">
        <v>89</v>
      </c>
      <c r="AW258" s="14" t="s">
        <v>36</v>
      </c>
      <c r="AX258" s="14" t="s">
        <v>79</v>
      </c>
      <c r="AY258" s="245" t="s">
        <v>146</v>
      </c>
    </row>
    <row r="259" spans="1:65" s="14" customFormat="1">
      <c r="B259" s="235"/>
      <c r="C259" s="236"/>
      <c r="D259" s="226" t="s">
        <v>155</v>
      </c>
      <c r="E259" s="237" t="s">
        <v>1</v>
      </c>
      <c r="F259" s="238" t="s">
        <v>286</v>
      </c>
      <c r="G259" s="236"/>
      <c r="H259" s="239">
        <v>4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AT259" s="245" t="s">
        <v>155</v>
      </c>
      <c r="AU259" s="245" t="s">
        <v>89</v>
      </c>
      <c r="AV259" s="14" t="s">
        <v>89</v>
      </c>
      <c r="AW259" s="14" t="s">
        <v>36</v>
      </c>
      <c r="AX259" s="14" t="s">
        <v>79</v>
      </c>
      <c r="AY259" s="245" t="s">
        <v>146</v>
      </c>
    </row>
    <row r="260" spans="1:65" s="15" customFormat="1">
      <c r="B260" s="246"/>
      <c r="C260" s="247"/>
      <c r="D260" s="226" t="s">
        <v>155</v>
      </c>
      <c r="E260" s="248" t="s">
        <v>1</v>
      </c>
      <c r="F260" s="249" t="s">
        <v>175</v>
      </c>
      <c r="G260" s="247"/>
      <c r="H260" s="250">
        <v>47.3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AT260" s="256" t="s">
        <v>155</v>
      </c>
      <c r="AU260" s="256" t="s">
        <v>89</v>
      </c>
      <c r="AV260" s="15" t="s">
        <v>153</v>
      </c>
      <c r="AW260" s="15" t="s">
        <v>36</v>
      </c>
      <c r="AX260" s="15" t="s">
        <v>87</v>
      </c>
      <c r="AY260" s="256" t="s">
        <v>146</v>
      </c>
    </row>
    <row r="261" spans="1:65" s="2" customFormat="1" ht="21.75" customHeight="1">
      <c r="A261" s="35"/>
      <c r="B261" s="36"/>
      <c r="C261" s="210" t="s">
        <v>287</v>
      </c>
      <c r="D261" s="210" t="s">
        <v>149</v>
      </c>
      <c r="E261" s="211" t="s">
        <v>288</v>
      </c>
      <c r="F261" s="212" t="s">
        <v>289</v>
      </c>
      <c r="G261" s="213" t="s">
        <v>270</v>
      </c>
      <c r="H261" s="214">
        <v>3.8</v>
      </c>
      <c r="I261" s="215"/>
      <c r="J261" s="216">
        <f>ROUND(I261*H261,2)</f>
        <v>0</v>
      </c>
      <c r="K261" s="217"/>
      <c r="L261" s="40"/>
      <c r="M261" s="218" t="s">
        <v>1</v>
      </c>
      <c r="N261" s="219" t="s">
        <v>44</v>
      </c>
      <c r="O261" s="72"/>
      <c r="P261" s="220">
        <f>O261*H261</f>
        <v>0</v>
      </c>
      <c r="Q261" s="220">
        <v>1.0000000000000001E-5</v>
      </c>
      <c r="R261" s="220">
        <f>Q261*H261</f>
        <v>3.8000000000000002E-5</v>
      </c>
      <c r="S261" s="220">
        <v>0</v>
      </c>
      <c r="T261" s="22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2" t="s">
        <v>153</v>
      </c>
      <c r="AT261" s="222" t="s">
        <v>149</v>
      </c>
      <c r="AU261" s="222" t="s">
        <v>89</v>
      </c>
      <c r="AY261" s="18" t="s">
        <v>146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87</v>
      </c>
      <c r="BK261" s="223">
        <f>ROUND(I261*H261,2)</f>
        <v>0</v>
      </c>
      <c r="BL261" s="18" t="s">
        <v>153</v>
      </c>
      <c r="BM261" s="222" t="s">
        <v>290</v>
      </c>
    </row>
    <row r="262" spans="1:65" s="13" customFormat="1">
      <c r="B262" s="224"/>
      <c r="C262" s="225"/>
      <c r="D262" s="226" t="s">
        <v>155</v>
      </c>
      <c r="E262" s="227" t="s">
        <v>1</v>
      </c>
      <c r="F262" s="228" t="s">
        <v>291</v>
      </c>
      <c r="G262" s="225"/>
      <c r="H262" s="227" t="s">
        <v>1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155</v>
      </c>
      <c r="AU262" s="234" t="s">
        <v>89</v>
      </c>
      <c r="AV262" s="13" t="s">
        <v>87</v>
      </c>
      <c r="AW262" s="13" t="s">
        <v>36</v>
      </c>
      <c r="AX262" s="13" t="s">
        <v>79</v>
      </c>
      <c r="AY262" s="234" t="s">
        <v>146</v>
      </c>
    </row>
    <row r="263" spans="1:65" s="14" customFormat="1">
      <c r="B263" s="235"/>
      <c r="C263" s="236"/>
      <c r="D263" s="226" t="s">
        <v>155</v>
      </c>
      <c r="E263" s="237" t="s">
        <v>1</v>
      </c>
      <c r="F263" s="238" t="s">
        <v>292</v>
      </c>
      <c r="G263" s="236"/>
      <c r="H263" s="239">
        <v>1.56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AT263" s="245" t="s">
        <v>155</v>
      </c>
      <c r="AU263" s="245" t="s">
        <v>89</v>
      </c>
      <c r="AV263" s="14" t="s">
        <v>89</v>
      </c>
      <c r="AW263" s="14" t="s">
        <v>36</v>
      </c>
      <c r="AX263" s="14" t="s">
        <v>79</v>
      </c>
      <c r="AY263" s="245" t="s">
        <v>146</v>
      </c>
    </row>
    <row r="264" spans="1:65" s="14" customFormat="1">
      <c r="B264" s="235"/>
      <c r="C264" s="236"/>
      <c r="D264" s="226" t="s">
        <v>155</v>
      </c>
      <c r="E264" s="237" t="s">
        <v>1</v>
      </c>
      <c r="F264" s="238" t="s">
        <v>293</v>
      </c>
      <c r="G264" s="236"/>
      <c r="H264" s="239">
        <v>2.2400000000000002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AT264" s="245" t="s">
        <v>155</v>
      </c>
      <c r="AU264" s="245" t="s">
        <v>89</v>
      </c>
      <c r="AV264" s="14" t="s">
        <v>89</v>
      </c>
      <c r="AW264" s="14" t="s">
        <v>36</v>
      </c>
      <c r="AX264" s="14" t="s">
        <v>79</v>
      </c>
      <c r="AY264" s="245" t="s">
        <v>146</v>
      </c>
    </row>
    <row r="265" spans="1:65" s="15" customFormat="1">
      <c r="B265" s="246"/>
      <c r="C265" s="247"/>
      <c r="D265" s="226" t="s">
        <v>155</v>
      </c>
      <c r="E265" s="248" t="s">
        <v>1</v>
      </c>
      <c r="F265" s="249" t="s">
        <v>175</v>
      </c>
      <c r="G265" s="247"/>
      <c r="H265" s="250">
        <v>3.8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AT265" s="256" t="s">
        <v>155</v>
      </c>
      <c r="AU265" s="256" t="s">
        <v>89</v>
      </c>
      <c r="AV265" s="15" t="s">
        <v>153</v>
      </c>
      <c r="AW265" s="15" t="s">
        <v>36</v>
      </c>
      <c r="AX265" s="15" t="s">
        <v>87</v>
      </c>
      <c r="AY265" s="256" t="s">
        <v>146</v>
      </c>
    </row>
    <row r="266" spans="1:65" s="2" customFormat="1" ht="16.5" customHeight="1">
      <c r="A266" s="35"/>
      <c r="B266" s="36"/>
      <c r="C266" s="210" t="s">
        <v>8</v>
      </c>
      <c r="D266" s="210" t="s">
        <v>149</v>
      </c>
      <c r="E266" s="211" t="s">
        <v>294</v>
      </c>
      <c r="F266" s="212" t="s">
        <v>295</v>
      </c>
      <c r="G266" s="213" t="s">
        <v>259</v>
      </c>
      <c r="H266" s="214">
        <v>1</v>
      </c>
      <c r="I266" s="215"/>
      <c r="J266" s="216">
        <f>ROUND(I266*H266,2)</f>
        <v>0</v>
      </c>
      <c r="K266" s="217"/>
      <c r="L266" s="40"/>
      <c r="M266" s="218" t="s">
        <v>1</v>
      </c>
      <c r="N266" s="219" t="s">
        <v>44</v>
      </c>
      <c r="O266" s="72"/>
      <c r="P266" s="220">
        <f>O266*H266</f>
        <v>0</v>
      </c>
      <c r="Q266" s="220">
        <v>0</v>
      </c>
      <c r="R266" s="220">
        <f>Q266*H266</f>
        <v>0</v>
      </c>
      <c r="S266" s="220">
        <v>0</v>
      </c>
      <c r="T266" s="221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2" t="s">
        <v>153</v>
      </c>
      <c r="AT266" s="222" t="s">
        <v>149</v>
      </c>
      <c r="AU266" s="222" t="s">
        <v>89</v>
      </c>
      <c r="AY266" s="18" t="s">
        <v>146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18" t="s">
        <v>87</v>
      </c>
      <c r="BK266" s="223">
        <f>ROUND(I266*H266,2)</f>
        <v>0</v>
      </c>
      <c r="BL266" s="18" t="s">
        <v>153</v>
      </c>
      <c r="BM266" s="222" t="s">
        <v>296</v>
      </c>
    </row>
    <row r="267" spans="1:65" s="12" customFormat="1" ht="22.9" customHeight="1">
      <c r="B267" s="194"/>
      <c r="C267" s="195"/>
      <c r="D267" s="196" t="s">
        <v>78</v>
      </c>
      <c r="E267" s="208" t="s">
        <v>297</v>
      </c>
      <c r="F267" s="208" t="s">
        <v>298</v>
      </c>
      <c r="G267" s="195"/>
      <c r="H267" s="195"/>
      <c r="I267" s="198"/>
      <c r="J267" s="209">
        <f>BK267</f>
        <v>0</v>
      </c>
      <c r="K267" s="195"/>
      <c r="L267" s="200"/>
      <c r="M267" s="201"/>
      <c r="N267" s="202"/>
      <c r="O267" s="202"/>
      <c r="P267" s="203">
        <f>SUM(P268:P276)</f>
        <v>0</v>
      </c>
      <c r="Q267" s="202"/>
      <c r="R267" s="203">
        <f>SUM(R268:R276)</f>
        <v>0</v>
      </c>
      <c r="S267" s="202"/>
      <c r="T267" s="204">
        <f>SUM(T268:T276)</f>
        <v>0</v>
      </c>
      <c r="AR267" s="205" t="s">
        <v>87</v>
      </c>
      <c r="AT267" s="206" t="s">
        <v>78</v>
      </c>
      <c r="AU267" s="206" t="s">
        <v>87</v>
      </c>
      <c r="AY267" s="205" t="s">
        <v>146</v>
      </c>
      <c r="BK267" s="207">
        <f>SUM(BK268:BK276)</f>
        <v>0</v>
      </c>
    </row>
    <row r="268" spans="1:65" s="2" customFormat="1" ht="21.75" customHeight="1">
      <c r="A268" s="35"/>
      <c r="B268" s="36"/>
      <c r="C268" s="210" t="s">
        <v>299</v>
      </c>
      <c r="D268" s="210" t="s">
        <v>149</v>
      </c>
      <c r="E268" s="211" t="s">
        <v>300</v>
      </c>
      <c r="F268" s="212" t="s">
        <v>301</v>
      </c>
      <c r="G268" s="213" t="s">
        <v>302</v>
      </c>
      <c r="H268" s="214">
        <v>33.161999999999999</v>
      </c>
      <c r="I268" s="215"/>
      <c r="J268" s="216">
        <f>ROUND(I268*H268,2)</f>
        <v>0</v>
      </c>
      <c r="K268" s="217"/>
      <c r="L268" s="40"/>
      <c r="M268" s="218" t="s">
        <v>1</v>
      </c>
      <c r="N268" s="219" t="s">
        <v>44</v>
      </c>
      <c r="O268" s="72"/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2" t="s">
        <v>153</v>
      </c>
      <c r="AT268" s="222" t="s">
        <v>149</v>
      </c>
      <c r="AU268" s="222" t="s">
        <v>89</v>
      </c>
      <c r="AY268" s="18" t="s">
        <v>146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8" t="s">
        <v>87</v>
      </c>
      <c r="BK268" s="223">
        <f>ROUND(I268*H268,2)</f>
        <v>0</v>
      </c>
      <c r="BL268" s="18" t="s">
        <v>153</v>
      </c>
      <c r="BM268" s="222" t="s">
        <v>303</v>
      </c>
    </row>
    <row r="269" spans="1:65" s="2" customFormat="1" ht="21.75" customHeight="1">
      <c r="A269" s="35"/>
      <c r="B269" s="36"/>
      <c r="C269" s="210" t="s">
        <v>304</v>
      </c>
      <c r="D269" s="210" t="s">
        <v>149</v>
      </c>
      <c r="E269" s="211" t="s">
        <v>305</v>
      </c>
      <c r="F269" s="212" t="s">
        <v>306</v>
      </c>
      <c r="G269" s="213" t="s">
        <v>302</v>
      </c>
      <c r="H269" s="214">
        <v>33.161999999999999</v>
      </c>
      <c r="I269" s="215"/>
      <c r="J269" s="216">
        <f>ROUND(I269*H269,2)</f>
        <v>0</v>
      </c>
      <c r="K269" s="217"/>
      <c r="L269" s="40"/>
      <c r="M269" s="218" t="s">
        <v>1</v>
      </c>
      <c r="N269" s="219" t="s">
        <v>44</v>
      </c>
      <c r="O269" s="72"/>
      <c r="P269" s="220">
        <f>O269*H269</f>
        <v>0</v>
      </c>
      <c r="Q269" s="220">
        <v>0</v>
      </c>
      <c r="R269" s="220">
        <f>Q269*H269</f>
        <v>0</v>
      </c>
      <c r="S269" s="220">
        <v>0</v>
      </c>
      <c r="T269" s="221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2" t="s">
        <v>153</v>
      </c>
      <c r="AT269" s="222" t="s">
        <v>149</v>
      </c>
      <c r="AU269" s="222" t="s">
        <v>89</v>
      </c>
      <c r="AY269" s="18" t="s">
        <v>146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18" t="s">
        <v>87</v>
      </c>
      <c r="BK269" s="223">
        <f>ROUND(I269*H269,2)</f>
        <v>0</v>
      </c>
      <c r="BL269" s="18" t="s">
        <v>153</v>
      </c>
      <c r="BM269" s="222" t="s">
        <v>307</v>
      </c>
    </row>
    <row r="270" spans="1:65" s="2" customFormat="1" ht="21.75" customHeight="1">
      <c r="A270" s="35"/>
      <c r="B270" s="36"/>
      <c r="C270" s="210" t="s">
        <v>308</v>
      </c>
      <c r="D270" s="210" t="s">
        <v>149</v>
      </c>
      <c r="E270" s="211" t="s">
        <v>309</v>
      </c>
      <c r="F270" s="212" t="s">
        <v>310</v>
      </c>
      <c r="G270" s="213" t="s">
        <v>302</v>
      </c>
      <c r="H270" s="214">
        <v>397.94400000000002</v>
      </c>
      <c r="I270" s="215"/>
      <c r="J270" s="216">
        <f>ROUND(I270*H270,2)</f>
        <v>0</v>
      </c>
      <c r="K270" s="217"/>
      <c r="L270" s="40"/>
      <c r="M270" s="218" t="s">
        <v>1</v>
      </c>
      <c r="N270" s="219" t="s">
        <v>44</v>
      </c>
      <c r="O270" s="72"/>
      <c r="P270" s="220">
        <f>O270*H270</f>
        <v>0</v>
      </c>
      <c r="Q270" s="220">
        <v>0</v>
      </c>
      <c r="R270" s="220">
        <f>Q270*H270</f>
        <v>0</v>
      </c>
      <c r="S270" s="220">
        <v>0</v>
      </c>
      <c r="T270" s="22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2" t="s">
        <v>153</v>
      </c>
      <c r="AT270" s="222" t="s">
        <v>149</v>
      </c>
      <c r="AU270" s="222" t="s">
        <v>89</v>
      </c>
      <c r="AY270" s="18" t="s">
        <v>146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8" t="s">
        <v>87</v>
      </c>
      <c r="BK270" s="223">
        <f>ROUND(I270*H270,2)</f>
        <v>0</v>
      </c>
      <c r="BL270" s="18" t="s">
        <v>153</v>
      </c>
      <c r="BM270" s="222" t="s">
        <v>311</v>
      </c>
    </row>
    <row r="271" spans="1:65" s="14" customFormat="1">
      <c r="B271" s="235"/>
      <c r="C271" s="236"/>
      <c r="D271" s="226" t="s">
        <v>155</v>
      </c>
      <c r="E271" s="236"/>
      <c r="F271" s="238" t="s">
        <v>312</v>
      </c>
      <c r="G271" s="236"/>
      <c r="H271" s="239">
        <v>397.94400000000002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AT271" s="245" t="s">
        <v>155</v>
      </c>
      <c r="AU271" s="245" t="s">
        <v>89</v>
      </c>
      <c r="AV271" s="14" t="s">
        <v>89</v>
      </c>
      <c r="AW271" s="14" t="s">
        <v>4</v>
      </c>
      <c r="AX271" s="14" t="s">
        <v>87</v>
      </c>
      <c r="AY271" s="245" t="s">
        <v>146</v>
      </c>
    </row>
    <row r="272" spans="1:65" s="2" customFormat="1" ht="33" customHeight="1">
      <c r="A272" s="35"/>
      <c r="B272" s="36"/>
      <c r="C272" s="210" t="s">
        <v>313</v>
      </c>
      <c r="D272" s="210" t="s">
        <v>149</v>
      </c>
      <c r="E272" s="211" t="s">
        <v>314</v>
      </c>
      <c r="F272" s="212" t="s">
        <v>315</v>
      </c>
      <c r="G272" s="213" t="s">
        <v>302</v>
      </c>
      <c r="H272" s="214">
        <v>1.6</v>
      </c>
      <c r="I272" s="215"/>
      <c r="J272" s="216">
        <f>ROUND(I272*H272,2)</f>
        <v>0</v>
      </c>
      <c r="K272" s="217"/>
      <c r="L272" s="40"/>
      <c r="M272" s="218" t="s">
        <v>1</v>
      </c>
      <c r="N272" s="219" t="s">
        <v>44</v>
      </c>
      <c r="O272" s="72"/>
      <c r="P272" s="220">
        <f>O272*H272</f>
        <v>0</v>
      </c>
      <c r="Q272" s="220">
        <v>0</v>
      </c>
      <c r="R272" s="220">
        <f>Q272*H272</f>
        <v>0</v>
      </c>
      <c r="S272" s="220">
        <v>0</v>
      </c>
      <c r="T272" s="221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2" t="s">
        <v>153</v>
      </c>
      <c r="AT272" s="222" t="s">
        <v>149</v>
      </c>
      <c r="AU272" s="222" t="s">
        <v>89</v>
      </c>
      <c r="AY272" s="18" t="s">
        <v>146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8" t="s">
        <v>87</v>
      </c>
      <c r="BK272" s="223">
        <f>ROUND(I272*H272,2)</f>
        <v>0</v>
      </c>
      <c r="BL272" s="18" t="s">
        <v>153</v>
      </c>
      <c r="BM272" s="222" t="s">
        <v>316</v>
      </c>
    </row>
    <row r="273" spans="1:65" s="2" customFormat="1" ht="21.75" customHeight="1">
      <c r="A273" s="35"/>
      <c r="B273" s="36"/>
      <c r="C273" s="210" t="s">
        <v>317</v>
      </c>
      <c r="D273" s="210" t="s">
        <v>149</v>
      </c>
      <c r="E273" s="211" t="s">
        <v>318</v>
      </c>
      <c r="F273" s="212" t="s">
        <v>319</v>
      </c>
      <c r="G273" s="213" t="s">
        <v>302</v>
      </c>
      <c r="H273" s="214">
        <v>7.9</v>
      </c>
      <c r="I273" s="215"/>
      <c r="J273" s="216">
        <f>ROUND(I273*H273,2)</f>
        <v>0</v>
      </c>
      <c r="K273" s="217"/>
      <c r="L273" s="40"/>
      <c r="M273" s="218" t="s">
        <v>1</v>
      </c>
      <c r="N273" s="219" t="s">
        <v>44</v>
      </c>
      <c r="O273" s="72"/>
      <c r="P273" s="220">
        <f>O273*H273</f>
        <v>0</v>
      </c>
      <c r="Q273" s="220">
        <v>0</v>
      </c>
      <c r="R273" s="220">
        <f>Q273*H273</f>
        <v>0</v>
      </c>
      <c r="S273" s="220">
        <v>0</v>
      </c>
      <c r="T273" s="22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2" t="s">
        <v>153</v>
      </c>
      <c r="AT273" s="222" t="s">
        <v>149</v>
      </c>
      <c r="AU273" s="222" t="s">
        <v>89</v>
      </c>
      <c r="AY273" s="18" t="s">
        <v>146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8" t="s">
        <v>87</v>
      </c>
      <c r="BK273" s="223">
        <f>ROUND(I273*H273,2)</f>
        <v>0</v>
      </c>
      <c r="BL273" s="18" t="s">
        <v>153</v>
      </c>
      <c r="BM273" s="222" t="s">
        <v>320</v>
      </c>
    </row>
    <row r="274" spans="1:65" s="2" customFormat="1" ht="21.75" customHeight="1">
      <c r="A274" s="35"/>
      <c r="B274" s="36"/>
      <c r="C274" s="210" t="s">
        <v>7</v>
      </c>
      <c r="D274" s="210" t="s">
        <v>149</v>
      </c>
      <c r="E274" s="211" t="s">
        <v>321</v>
      </c>
      <c r="F274" s="212" t="s">
        <v>322</v>
      </c>
      <c r="G274" s="213" t="s">
        <v>302</v>
      </c>
      <c r="H274" s="214">
        <v>15.36</v>
      </c>
      <c r="I274" s="215"/>
      <c r="J274" s="216">
        <f>ROUND(I274*H274,2)</f>
        <v>0</v>
      </c>
      <c r="K274" s="217"/>
      <c r="L274" s="40"/>
      <c r="M274" s="218" t="s">
        <v>1</v>
      </c>
      <c r="N274" s="219" t="s">
        <v>44</v>
      </c>
      <c r="O274" s="72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2" t="s">
        <v>153</v>
      </c>
      <c r="AT274" s="222" t="s">
        <v>149</v>
      </c>
      <c r="AU274" s="222" t="s">
        <v>89</v>
      </c>
      <c r="AY274" s="18" t="s">
        <v>146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8" t="s">
        <v>87</v>
      </c>
      <c r="BK274" s="223">
        <f>ROUND(I274*H274,2)</f>
        <v>0</v>
      </c>
      <c r="BL274" s="18" t="s">
        <v>153</v>
      </c>
      <c r="BM274" s="222" t="s">
        <v>323</v>
      </c>
    </row>
    <row r="275" spans="1:65" s="2" customFormat="1" ht="21.75" customHeight="1">
      <c r="A275" s="35"/>
      <c r="B275" s="36"/>
      <c r="C275" s="210" t="s">
        <v>324</v>
      </c>
      <c r="D275" s="210" t="s">
        <v>149</v>
      </c>
      <c r="E275" s="211" t="s">
        <v>325</v>
      </c>
      <c r="F275" s="212" t="s">
        <v>326</v>
      </c>
      <c r="G275" s="213" t="s">
        <v>302</v>
      </c>
      <c r="H275" s="214">
        <v>8.3019999999999996</v>
      </c>
      <c r="I275" s="215"/>
      <c r="J275" s="216">
        <f>ROUND(I275*H275,2)</f>
        <v>0</v>
      </c>
      <c r="K275" s="217"/>
      <c r="L275" s="40"/>
      <c r="M275" s="218" t="s">
        <v>1</v>
      </c>
      <c r="N275" s="219" t="s">
        <v>44</v>
      </c>
      <c r="O275" s="72"/>
      <c r="P275" s="220">
        <f>O275*H275</f>
        <v>0</v>
      </c>
      <c r="Q275" s="220">
        <v>0</v>
      </c>
      <c r="R275" s="220">
        <f>Q275*H275</f>
        <v>0</v>
      </c>
      <c r="S275" s="220">
        <v>0</v>
      </c>
      <c r="T275" s="22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2" t="s">
        <v>153</v>
      </c>
      <c r="AT275" s="222" t="s">
        <v>149</v>
      </c>
      <c r="AU275" s="222" t="s">
        <v>89</v>
      </c>
      <c r="AY275" s="18" t="s">
        <v>146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8" t="s">
        <v>87</v>
      </c>
      <c r="BK275" s="223">
        <f>ROUND(I275*H275,2)</f>
        <v>0</v>
      </c>
      <c r="BL275" s="18" t="s">
        <v>153</v>
      </c>
      <c r="BM275" s="222" t="s">
        <v>327</v>
      </c>
    </row>
    <row r="276" spans="1:65" s="14" customFormat="1">
      <c r="B276" s="235"/>
      <c r="C276" s="236"/>
      <c r="D276" s="226" t="s">
        <v>155</v>
      </c>
      <c r="E276" s="237" t="s">
        <v>1</v>
      </c>
      <c r="F276" s="238" t="s">
        <v>328</v>
      </c>
      <c r="G276" s="236"/>
      <c r="H276" s="239">
        <v>8.3019999999999996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AT276" s="245" t="s">
        <v>155</v>
      </c>
      <c r="AU276" s="245" t="s">
        <v>89</v>
      </c>
      <c r="AV276" s="14" t="s">
        <v>89</v>
      </c>
      <c r="AW276" s="14" t="s">
        <v>36</v>
      </c>
      <c r="AX276" s="14" t="s">
        <v>87</v>
      </c>
      <c r="AY276" s="245" t="s">
        <v>146</v>
      </c>
    </row>
    <row r="277" spans="1:65" s="12" customFormat="1" ht="25.9" customHeight="1">
      <c r="B277" s="194"/>
      <c r="C277" s="195"/>
      <c r="D277" s="196" t="s">
        <v>78</v>
      </c>
      <c r="E277" s="197" t="s">
        <v>329</v>
      </c>
      <c r="F277" s="197" t="s">
        <v>330</v>
      </c>
      <c r="G277" s="195"/>
      <c r="H277" s="195"/>
      <c r="I277" s="198"/>
      <c r="J277" s="199">
        <f>BK277</f>
        <v>0</v>
      </c>
      <c r="K277" s="195"/>
      <c r="L277" s="200"/>
      <c r="M277" s="201"/>
      <c r="N277" s="202"/>
      <c r="O277" s="202"/>
      <c r="P277" s="203">
        <f>P278+P307+P361+P387</f>
        <v>0</v>
      </c>
      <c r="Q277" s="202"/>
      <c r="R277" s="203">
        <f>R278+R307+R361+R387</f>
        <v>1.41676</v>
      </c>
      <c r="S277" s="202"/>
      <c r="T277" s="204">
        <f>T278+T307+T361+T387</f>
        <v>16.640055100000001</v>
      </c>
      <c r="AR277" s="205" t="s">
        <v>89</v>
      </c>
      <c r="AT277" s="206" t="s">
        <v>78</v>
      </c>
      <c r="AU277" s="206" t="s">
        <v>79</v>
      </c>
      <c r="AY277" s="205" t="s">
        <v>146</v>
      </c>
      <c r="BK277" s="207">
        <f>BK278+BK307+BK361+BK387</f>
        <v>0</v>
      </c>
    </row>
    <row r="278" spans="1:65" s="12" customFormat="1" ht="22.9" customHeight="1">
      <c r="B278" s="194"/>
      <c r="C278" s="195"/>
      <c r="D278" s="196" t="s">
        <v>78</v>
      </c>
      <c r="E278" s="208" t="s">
        <v>331</v>
      </c>
      <c r="F278" s="208" t="s">
        <v>332</v>
      </c>
      <c r="G278" s="195"/>
      <c r="H278" s="195"/>
      <c r="I278" s="198"/>
      <c r="J278" s="209">
        <f>BK278</f>
        <v>0</v>
      </c>
      <c r="K278" s="195"/>
      <c r="L278" s="200"/>
      <c r="M278" s="201"/>
      <c r="N278" s="202"/>
      <c r="O278" s="202"/>
      <c r="P278" s="203">
        <f>SUM(P279:P306)</f>
        <v>0</v>
      </c>
      <c r="Q278" s="202"/>
      <c r="R278" s="203">
        <f>SUM(R279:R306)</f>
        <v>0</v>
      </c>
      <c r="S278" s="202"/>
      <c r="T278" s="204">
        <f>SUM(T279:T306)</f>
        <v>6.5330034999999995</v>
      </c>
      <c r="AR278" s="205" t="s">
        <v>89</v>
      </c>
      <c r="AT278" s="206" t="s">
        <v>78</v>
      </c>
      <c r="AU278" s="206" t="s">
        <v>87</v>
      </c>
      <c r="AY278" s="205" t="s">
        <v>146</v>
      </c>
      <c r="BK278" s="207">
        <f>SUM(BK279:BK306)</f>
        <v>0</v>
      </c>
    </row>
    <row r="279" spans="1:65" s="2" customFormat="1" ht="21.75" customHeight="1">
      <c r="A279" s="35"/>
      <c r="B279" s="36"/>
      <c r="C279" s="210" t="s">
        <v>333</v>
      </c>
      <c r="D279" s="210" t="s">
        <v>149</v>
      </c>
      <c r="E279" s="211" t="s">
        <v>334</v>
      </c>
      <c r="F279" s="212" t="s">
        <v>335</v>
      </c>
      <c r="G279" s="213" t="s">
        <v>152</v>
      </c>
      <c r="H279" s="214">
        <v>78.55</v>
      </c>
      <c r="I279" s="215"/>
      <c r="J279" s="216">
        <f>ROUND(I279*H279,2)</f>
        <v>0</v>
      </c>
      <c r="K279" s="217"/>
      <c r="L279" s="40"/>
      <c r="M279" s="218" t="s">
        <v>1</v>
      </c>
      <c r="N279" s="219" t="s">
        <v>44</v>
      </c>
      <c r="O279" s="72"/>
      <c r="P279" s="220">
        <f>O279*H279</f>
        <v>0</v>
      </c>
      <c r="Q279" s="220">
        <v>0</v>
      </c>
      <c r="R279" s="220">
        <f>Q279*H279</f>
        <v>0</v>
      </c>
      <c r="S279" s="220">
        <v>8.3169999999999994E-2</v>
      </c>
      <c r="T279" s="221">
        <f>S279*H279</f>
        <v>6.5330034999999995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2" t="s">
        <v>299</v>
      </c>
      <c r="AT279" s="222" t="s">
        <v>149</v>
      </c>
      <c r="AU279" s="222" t="s">
        <v>89</v>
      </c>
      <c r="AY279" s="18" t="s">
        <v>146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8" t="s">
        <v>87</v>
      </c>
      <c r="BK279" s="223">
        <f>ROUND(I279*H279,2)</f>
        <v>0</v>
      </c>
      <c r="BL279" s="18" t="s">
        <v>299</v>
      </c>
      <c r="BM279" s="222" t="s">
        <v>336</v>
      </c>
    </row>
    <row r="280" spans="1:65" s="13" customFormat="1">
      <c r="B280" s="224"/>
      <c r="C280" s="225"/>
      <c r="D280" s="226" t="s">
        <v>155</v>
      </c>
      <c r="E280" s="227" t="s">
        <v>1</v>
      </c>
      <c r="F280" s="228" t="s">
        <v>156</v>
      </c>
      <c r="G280" s="225"/>
      <c r="H280" s="227" t="s">
        <v>1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155</v>
      </c>
      <c r="AU280" s="234" t="s">
        <v>89</v>
      </c>
      <c r="AV280" s="13" t="s">
        <v>87</v>
      </c>
      <c r="AW280" s="13" t="s">
        <v>36</v>
      </c>
      <c r="AX280" s="13" t="s">
        <v>79</v>
      </c>
      <c r="AY280" s="234" t="s">
        <v>146</v>
      </c>
    </row>
    <row r="281" spans="1:65" s="13" customFormat="1">
      <c r="B281" s="224"/>
      <c r="C281" s="225"/>
      <c r="D281" s="226" t="s">
        <v>155</v>
      </c>
      <c r="E281" s="227" t="s">
        <v>1</v>
      </c>
      <c r="F281" s="228" t="s">
        <v>337</v>
      </c>
      <c r="G281" s="225"/>
      <c r="H281" s="227" t="s">
        <v>1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155</v>
      </c>
      <c r="AU281" s="234" t="s">
        <v>89</v>
      </c>
      <c r="AV281" s="13" t="s">
        <v>87</v>
      </c>
      <c r="AW281" s="13" t="s">
        <v>36</v>
      </c>
      <c r="AX281" s="13" t="s">
        <v>79</v>
      </c>
      <c r="AY281" s="234" t="s">
        <v>146</v>
      </c>
    </row>
    <row r="282" spans="1:65" s="14" customFormat="1">
      <c r="B282" s="235"/>
      <c r="C282" s="236"/>
      <c r="D282" s="226" t="s">
        <v>155</v>
      </c>
      <c r="E282" s="237" t="s">
        <v>1</v>
      </c>
      <c r="F282" s="238" t="s">
        <v>338</v>
      </c>
      <c r="G282" s="236"/>
      <c r="H282" s="239">
        <v>7.93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AT282" s="245" t="s">
        <v>155</v>
      </c>
      <c r="AU282" s="245" t="s">
        <v>89</v>
      </c>
      <c r="AV282" s="14" t="s">
        <v>89</v>
      </c>
      <c r="AW282" s="14" t="s">
        <v>36</v>
      </c>
      <c r="AX282" s="14" t="s">
        <v>79</v>
      </c>
      <c r="AY282" s="245" t="s">
        <v>146</v>
      </c>
    </row>
    <row r="283" spans="1:65" s="13" customFormat="1">
      <c r="B283" s="224"/>
      <c r="C283" s="225"/>
      <c r="D283" s="226" t="s">
        <v>155</v>
      </c>
      <c r="E283" s="227" t="s">
        <v>1</v>
      </c>
      <c r="F283" s="228" t="s">
        <v>339</v>
      </c>
      <c r="G283" s="225"/>
      <c r="H283" s="227" t="s">
        <v>1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AT283" s="234" t="s">
        <v>155</v>
      </c>
      <c r="AU283" s="234" t="s">
        <v>89</v>
      </c>
      <c r="AV283" s="13" t="s">
        <v>87</v>
      </c>
      <c r="AW283" s="13" t="s">
        <v>36</v>
      </c>
      <c r="AX283" s="13" t="s">
        <v>79</v>
      </c>
      <c r="AY283" s="234" t="s">
        <v>146</v>
      </c>
    </row>
    <row r="284" spans="1:65" s="14" customFormat="1">
      <c r="B284" s="235"/>
      <c r="C284" s="236"/>
      <c r="D284" s="226" t="s">
        <v>155</v>
      </c>
      <c r="E284" s="237" t="s">
        <v>1</v>
      </c>
      <c r="F284" s="238" t="s">
        <v>340</v>
      </c>
      <c r="G284" s="236"/>
      <c r="H284" s="239">
        <v>14.75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AT284" s="245" t="s">
        <v>155</v>
      </c>
      <c r="AU284" s="245" t="s">
        <v>89</v>
      </c>
      <c r="AV284" s="14" t="s">
        <v>89</v>
      </c>
      <c r="AW284" s="14" t="s">
        <v>36</v>
      </c>
      <c r="AX284" s="14" t="s">
        <v>79</v>
      </c>
      <c r="AY284" s="245" t="s">
        <v>146</v>
      </c>
    </row>
    <row r="285" spans="1:65" s="13" customFormat="1">
      <c r="B285" s="224"/>
      <c r="C285" s="225"/>
      <c r="D285" s="226" t="s">
        <v>155</v>
      </c>
      <c r="E285" s="227" t="s">
        <v>1</v>
      </c>
      <c r="F285" s="228" t="s">
        <v>341</v>
      </c>
      <c r="G285" s="225"/>
      <c r="H285" s="227" t="s">
        <v>1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AT285" s="234" t="s">
        <v>155</v>
      </c>
      <c r="AU285" s="234" t="s">
        <v>89</v>
      </c>
      <c r="AV285" s="13" t="s">
        <v>87</v>
      </c>
      <c r="AW285" s="13" t="s">
        <v>36</v>
      </c>
      <c r="AX285" s="13" t="s">
        <v>79</v>
      </c>
      <c r="AY285" s="234" t="s">
        <v>146</v>
      </c>
    </row>
    <row r="286" spans="1:65" s="14" customFormat="1">
      <c r="B286" s="235"/>
      <c r="C286" s="236"/>
      <c r="D286" s="226" t="s">
        <v>155</v>
      </c>
      <c r="E286" s="237" t="s">
        <v>1</v>
      </c>
      <c r="F286" s="238" t="s">
        <v>342</v>
      </c>
      <c r="G286" s="236"/>
      <c r="H286" s="239">
        <v>6.1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AT286" s="245" t="s">
        <v>155</v>
      </c>
      <c r="AU286" s="245" t="s">
        <v>89</v>
      </c>
      <c r="AV286" s="14" t="s">
        <v>89</v>
      </c>
      <c r="AW286" s="14" t="s">
        <v>36</v>
      </c>
      <c r="AX286" s="14" t="s">
        <v>79</v>
      </c>
      <c r="AY286" s="245" t="s">
        <v>146</v>
      </c>
    </row>
    <row r="287" spans="1:65" s="13" customFormat="1">
      <c r="B287" s="224"/>
      <c r="C287" s="225"/>
      <c r="D287" s="226" t="s">
        <v>155</v>
      </c>
      <c r="E287" s="227" t="s">
        <v>1</v>
      </c>
      <c r="F287" s="228" t="s">
        <v>163</v>
      </c>
      <c r="G287" s="225"/>
      <c r="H287" s="227" t="s">
        <v>1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AT287" s="234" t="s">
        <v>155</v>
      </c>
      <c r="AU287" s="234" t="s">
        <v>89</v>
      </c>
      <c r="AV287" s="13" t="s">
        <v>87</v>
      </c>
      <c r="AW287" s="13" t="s">
        <v>36</v>
      </c>
      <c r="AX287" s="13" t="s">
        <v>79</v>
      </c>
      <c r="AY287" s="234" t="s">
        <v>146</v>
      </c>
    </row>
    <row r="288" spans="1:65" s="14" customFormat="1">
      <c r="B288" s="235"/>
      <c r="C288" s="236"/>
      <c r="D288" s="226" t="s">
        <v>155</v>
      </c>
      <c r="E288" s="237" t="s">
        <v>1</v>
      </c>
      <c r="F288" s="238" t="s">
        <v>343</v>
      </c>
      <c r="G288" s="236"/>
      <c r="H288" s="239">
        <v>3.06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AT288" s="245" t="s">
        <v>155</v>
      </c>
      <c r="AU288" s="245" t="s">
        <v>89</v>
      </c>
      <c r="AV288" s="14" t="s">
        <v>89</v>
      </c>
      <c r="AW288" s="14" t="s">
        <v>36</v>
      </c>
      <c r="AX288" s="14" t="s">
        <v>79</v>
      </c>
      <c r="AY288" s="245" t="s">
        <v>146</v>
      </c>
    </row>
    <row r="289" spans="2:51" s="13" customFormat="1">
      <c r="B289" s="224"/>
      <c r="C289" s="225"/>
      <c r="D289" s="226" t="s">
        <v>155</v>
      </c>
      <c r="E289" s="227" t="s">
        <v>1</v>
      </c>
      <c r="F289" s="228" t="s">
        <v>344</v>
      </c>
      <c r="G289" s="225"/>
      <c r="H289" s="227" t="s">
        <v>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155</v>
      </c>
      <c r="AU289" s="234" t="s">
        <v>89</v>
      </c>
      <c r="AV289" s="13" t="s">
        <v>87</v>
      </c>
      <c r="AW289" s="13" t="s">
        <v>36</v>
      </c>
      <c r="AX289" s="13" t="s">
        <v>79</v>
      </c>
      <c r="AY289" s="234" t="s">
        <v>146</v>
      </c>
    </row>
    <row r="290" spans="2:51" s="14" customFormat="1">
      <c r="B290" s="235"/>
      <c r="C290" s="236"/>
      <c r="D290" s="226" t="s">
        <v>155</v>
      </c>
      <c r="E290" s="237" t="s">
        <v>1</v>
      </c>
      <c r="F290" s="238" t="s">
        <v>345</v>
      </c>
      <c r="G290" s="236"/>
      <c r="H290" s="239">
        <v>2.66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AT290" s="245" t="s">
        <v>155</v>
      </c>
      <c r="AU290" s="245" t="s">
        <v>89</v>
      </c>
      <c r="AV290" s="14" t="s">
        <v>89</v>
      </c>
      <c r="AW290" s="14" t="s">
        <v>36</v>
      </c>
      <c r="AX290" s="14" t="s">
        <v>79</v>
      </c>
      <c r="AY290" s="245" t="s">
        <v>146</v>
      </c>
    </row>
    <row r="291" spans="2:51" s="16" customFormat="1">
      <c r="B291" s="257"/>
      <c r="C291" s="258"/>
      <c r="D291" s="226" t="s">
        <v>155</v>
      </c>
      <c r="E291" s="259" t="s">
        <v>1</v>
      </c>
      <c r="F291" s="260" t="s">
        <v>346</v>
      </c>
      <c r="G291" s="258"/>
      <c r="H291" s="261">
        <v>34.5</v>
      </c>
      <c r="I291" s="262"/>
      <c r="J291" s="258"/>
      <c r="K291" s="258"/>
      <c r="L291" s="263"/>
      <c r="M291" s="264"/>
      <c r="N291" s="265"/>
      <c r="O291" s="265"/>
      <c r="P291" s="265"/>
      <c r="Q291" s="265"/>
      <c r="R291" s="265"/>
      <c r="S291" s="265"/>
      <c r="T291" s="266"/>
      <c r="AT291" s="267" t="s">
        <v>155</v>
      </c>
      <c r="AU291" s="267" t="s">
        <v>89</v>
      </c>
      <c r="AV291" s="16" t="s">
        <v>183</v>
      </c>
      <c r="AW291" s="16" t="s">
        <v>36</v>
      </c>
      <c r="AX291" s="16" t="s">
        <v>79</v>
      </c>
      <c r="AY291" s="267" t="s">
        <v>146</v>
      </c>
    </row>
    <row r="292" spans="2:51" s="13" customFormat="1">
      <c r="B292" s="224"/>
      <c r="C292" s="225"/>
      <c r="D292" s="226" t="s">
        <v>155</v>
      </c>
      <c r="E292" s="227" t="s">
        <v>1</v>
      </c>
      <c r="F292" s="228" t="s">
        <v>166</v>
      </c>
      <c r="G292" s="225"/>
      <c r="H292" s="227" t="s">
        <v>1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AT292" s="234" t="s">
        <v>155</v>
      </c>
      <c r="AU292" s="234" t="s">
        <v>89</v>
      </c>
      <c r="AV292" s="13" t="s">
        <v>87</v>
      </c>
      <c r="AW292" s="13" t="s">
        <v>36</v>
      </c>
      <c r="AX292" s="13" t="s">
        <v>79</v>
      </c>
      <c r="AY292" s="234" t="s">
        <v>146</v>
      </c>
    </row>
    <row r="293" spans="2:51" s="13" customFormat="1">
      <c r="B293" s="224"/>
      <c r="C293" s="225"/>
      <c r="D293" s="226" t="s">
        <v>155</v>
      </c>
      <c r="E293" s="227" t="s">
        <v>1</v>
      </c>
      <c r="F293" s="228" t="s">
        <v>167</v>
      </c>
      <c r="G293" s="225"/>
      <c r="H293" s="227" t="s">
        <v>1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155</v>
      </c>
      <c r="AU293" s="234" t="s">
        <v>89</v>
      </c>
      <c r="AV293" s="13" t="s">
        <v>87</v>
      </c>
      <c r="AW293" s="13" t="s">
        <v>36</v>
      </c>
      <c r="AX293" s="13" t="s">
        <v>79</v>
      </c>
      <c r="AY293" s="234" t="s">
        <v>146</v>
      </c>
    </row>
    <row r="294" spans="2:51" s="14" customFormat="1">
      <c r="B294" s="235"/>
      <c r="C294" s="236"/>
      <c r="D294" s="226" t="s">
        <v>155</v>
      </c>
      <c r="E294" s="237" t="s">
        <v>1</v>
      </c>
      <c r="F294" s="238" t="s">
        <v>347</v>
      </c>
      <c r="G294" s="236"/>
      <c r="H294" s="239">
        <v>9.8000000000000007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AT294" s="245" t="s">
        <v>155</v>
      </c>
      <c r="AU294" s="245" t="s">
        <v>89</v>
      </c>
      <c r="AV294" s="14" t="s">
        <v>89</v>
      </c>
      <c r="AW294" s="14" t="s">
        <v>36</v>
      </c>
      <c r="AX294" s="14" t="s">
        <v>79</v>
      </c>
      <c r="AY294" s="245" t="s">
        <v>146</v>
      </c>
    </row>
    <row r="295" spans="2:51" s="13" customFormat="1">
      <c r="B295" s="224"/>
      <c r="C295" s="225"/>
      <c r="D295" s="226" t="s">
        <v>155</v>
      </c>
      <c r="E295" s="227" t="s">
        <v>1</v>
      </c>
      <c r="F295" s="228" t="s">
        <v>348</v>
      </c>
      <c r="G295" s="225"/>
      <c r="H295" s="227" t="s">
        <v>1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155</v>
      </c>
      <c r="AU295" s="234" t="s">
        <v>89</v>
      </c>
      <c r="AV295" s="13" t="s">
        <v>87</v>
      </c>
      <c r="AW295" s="13" t="s">
        <v>36</v>
      </c>
      <c r="AX295" s="13" t="s">
        <v>79</v>
      </c>
      <c r="AY295" s="234" t="s">
        <v>146</v>
      </c>
    </row>
    <row r="296" spans="2:51" s="14" customFormat="1">
      <c r="B296" s="235"/>
      <c r="C296" s="236"/>
      <c r="D296" s="226" t="s">
        <v>155</v>
      </c>
      <c r="E296" s="237" t="s">
        <v>1</v>
      </c>
      <c r="F296" s="238" t="s">
        <v>153</v>
      </c>
      <c r="G296" s="236"/>
      <c r="H296" s="239">
        <v>4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AT296" s="245" t="s">
        <v>155</v>
      </c>
      <c r="AU296" s="245" t="s">
        <v>89</v>
      </c>
      <c r="AV296" s="14" t="s">
        <v>89</v>
      </c>
      <c r="AW296" s="14" t="s">
        <v>36</v>
      </c>
      <c r="AX296" s="14" t="s">
        <v>79</v>
      </c>
      <c r="AY296" s="245" t="s">
        <v>146</v>
      </c>
    </row>
    <row r="297" spans="2:51" s="13" customFormat="1">
      <c r="B297" s="224"/>
      <c r="C297" s="225"/>
      <c r="D297" s="226" t="s">
        <v>155</v>
      </c>
      <c r="E297" s="227" t="s">
        <v>1</v>
      </c>
      <c r="F297" s="228" t="s">
        <v>349</v>
      </c>
      <c r="G297" s="225"/>
      <c r="H297" s="227" t="s">
        <v>1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AT297" s="234" t="s">
        <v>155</v>
      </c>
      <c r="AU297" s="234" t="s">
        <v>89</v>
      </c>
      <c r="AV297" s="13" t="s">
        <v>87</v>
      </c>
      <c r="AW297" s="13" t="s">
        <v>36</v>
      </c>
      <c r="AX297" s="13" t="s">
        <v>79</v>
      </c>
      <c r="AY297" s="234" t="s">
        <v>146</v>
      </c>
    </row>
    <row r="298" spans="2:51" s="14" customFormat="1">
      <c r="B298" s="235"/>
      <c r="C298" s="236"/>
      <c r="D298" s="226" t="s">
        <v>155</v>
      </c>
      <c r="E298" s="237" t="s">
        <v>1</v>
      </c>
      <c r="F298" s="238" t="s">
        <v>350</v>
      </c>
      <c r="G298" s="236"/>
      <c r="H298" s="239">
        <v>14.9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AT298" s="245" t="s">
        <v>155</v>
      </c>
      <c r="AU298" s="245" t="s">
        <v>89</v>
      </c>
      <c r="AV298" s="14" t="s">
        <v>89</v>
      </c>
      <c r="AW298" s="14" t="s">
        <v>36</v>
      </c>
      <c r="AX298" s="14" t="s">
        <v>79</v>
      </c>
      <c r="AY298" s="245" t="s">
        <v>146</v>
      </c>
    </row>
    <row r="299" spans="2:51" s="13" customFormat="1">
      <c r="B299" s="224"/>
      <c r="C299" s="225"/>
      <c r="D299" s="226" t="s">
        <v>155</v>
      </c>
      <c r="E299" s="227" t="s">
        <v>1</v>
      </c>
      <c r="F299" s="228" t="s">
        <v>351</v>
      </c>
      <c r="G299" s="225"/>
      <c r="H299" s="227" t="s">
        <v>1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AT299" s="234" t="s">
        <v>155</v>
      </c>
      <c r="AU299" s="234" t="s">
        <v>89</v>
      </c>
      <c r="AV299" s="13" t="s">
        <v>87</v>
      </c>
      <c r="AW299" s="13" t="s">
        <v>36</v>
      </c>
      <c r="AX299" s="13" t="s">
        <v>79</v>
      </c>
      <c r="AY299" s="234" t="s">
        <v>146</v>
      </c>
    </row>
    <row r="300" spans="2:51" s="14" customFormat="1">
      <c r="B300" s="235"/>
      <c r="C300" s="236"/>
      <c r="D300" s="226" t="s">
        <v>155</v>
      </c>
      <c r="E300" s="237" t="s">
        <v>1</v>
      </c>
      <c r="F300" s="238" t="s">
        <v>342</v>
      </c>
      <c r="G300" s="236"/>
      <c r="H300" s="239">
        <v>6.1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AT300" s="245" t="s">
        <v>155</v>
      </c>
      <c r="AU300" s="245" t="s">
        <v>89</v>
      </c>
      <c r="AV300" s="14" t="s">
        <v>89</v>
      </c>
      <c r="AW300" s="14" t="s">
        <v>36</v>
      </c>
      <c r="AX300" s="14" t="s">
        <v>79</v>
      </c>
      <c r="AY300" s="245" t="s">
        <v>146</v>
      </c>
    </row>
    <row r="301" spans="2:51" s="13" customFormat="1">
      <c r="B301" s="224"/>
      <c r="C301" s="225"/>
      <c r="D301" s="226" t="s">
        <v>155</v>
      </c>
      <c r="E301" s="227" t="s">
        <v>1</v>
      </c>
      <c r="F301" s="228" t="s">
        <v>352</v>
      </c>
      <c r="G301" s="225"/>
      <c r="H301" s="227" t="s">
        <v>1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155</v>
      </c>
      <c r="AU301" s="234" t="s">
        <v>89</v>
      </c>
      <c r="AV301" s="13" t="s">
        <v>87</v>
      </c>
      <c r="AW301" s="13" t="s">
        <v>36</v>
      </c>
      <c r="AX301" s="13" t="s">
        <v>79</v>
      </c>
      <c r="AY301" s="234" t="s">
        <v>146</v>
      </c>
    </row>
    <row r="302" spans="2:51" s="14" customFormat="1">
      <c r="B302" s="235"/>
      <c r="C302" s="236"/>
      <c r="D302" s="226" t="s">
        <v>155</v>
      </c>
      <c r="E302" s="237" t="s">
        <v>1</v>
      </c>
      <c r="F302" s="238" t="s">
        <v>89</v>
      </c>
      <c r="G302" s="236"/>
      <c r="H302" s="239">
        <v>2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AT302" s="245" t="s">
        <v>155</v>
      </c>
      <c r="AU302" s="245" t="s">
        <v>89</v>
      </c>
      <c r="AV302" s="14" t="s">
        <v>89</v>
      </c>
      <c r="AW302" s="14" t="s">
        <v>36</v>
      </c>
      <c r="AX302" s="14" t="s">
        <v>79</v>
      </c>
      <c r="AY302" s="245" t="s">
        <v>146</v>
      </c>
    </row>
    <row r="303" spans="2:51" s="16" customFormat="1">
      <c r="B303" s="257"/>
      <c r="C303" s="258"/>
      <c r="D303" s="226" t="s">
        <v>155</v>
      </c>
      <c r="E303" s="259" t="s">
        <v>1</v>
      </c>
      <c r="F303" s="260" t="s">
        <v>346</v>
      </c>
      <c r="G303" s="258"/>
      <c r="H303" s="261">
        <v>36.799999999999997</v>
      </c>
      <c r="I303" s="262"/>
      <c r="J303" s="258"/>
      <c r="K303" s="258"/>
      <c r="L303" s="263"/>
      <c r="M303" s="264"/>
      <c r="N303" s="265"/>
      <c r="O303" s="265"/>
      <c r="P303" s="265"/>
      <c r="Q303" s="265"/>
      <c r="R303" s="265"/>
      <c r="S303" s="265"/>
      <c r="T303" s="266"/>
      <c r="AT303" s="267" t="s">
        <v>155</v>
      </c>
      <c r="AU303" s="267" t="s">
        <v>89</v>
      </c>
      <c r="AV303" s="16" t="s">
        <v>183</v>
      </c>
      <c r="AW303" s="16" t="s">
        <v>36</v>
      </c>
      <c r="AX303" s="16" t="s">
        <v>79</v>
      </c>
      <c r="AY303" s="267" t="s">
        <v>146</v>
      </c>
    </row>
    <row r="304" spans="2:51" s="13" customFormat="1">
      <c r="B304" s="224"/>
      <c r="C304" s="225"/>
      <c r="D304" s="226" t="s">
        <v>155</v>
      </c>
      <c r="E304" s="227" t="s">
        <v>1</v>
      </c>
      <c r="F304" s="228" t="s">
        <v>353</v>
      </c>
      <c r="G304" s="225"/>
      <c r="H304" s="227" t="s">
        <v>1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155</v>
      </c>
      <c r="AU304" s="234" t="s">
        <v>89</v>
      </c>
      <c r="AV304" s="13" t="s">
        <v>87</v>
      </c>
      <c r="AW304" s="13" t="s">
        <v>36</v>
      </c>
      <c r="AX304" s="13" t="s">
        <v>79</v>
      </c>
      <c r="AY304" s="234" t="s">
        <v>146</v>
      </c>
    </row>
    <row r="305" spans="1:65" s="14" customFormat="1">
      <c r="B305" s="235"/>
      <c r="C305" s="236"/>
      <c r="D305" s="226" t="s">
        <v>155</v>
      </c>
      <c r="E305" s="237" t="s">
        <v>1</v>
      </c>
      <c r="F305" s="238" t="s">
        <v>354</v>
      </c>
      <c r="G305" s="236"/>
      <c r="H305" s="239">
        <v>7.25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AT305" s="245" t="s">
        <v>155</v>
      </c>
      <c r="AU305" s="245" t="s">
        <v>89</v>
      </c>
      <c r="AV305" s="14" t="s">
        <v>89</v>
      </c>
      <c r="AW305" s="14" t="s">
        <v>36</v>
      </c>
      <c r="AX305" s="14" t="s">
        <v>79</v>
      </c>
      <c r="AY305" s="245" t="s">
        <v>146</v>
      </c>
    </row>
    <row r="306" spans="1:65" s="15" customFormat="1">
      <c r="B306" s="246"/>
      <c r="C306" s="247"/>
      <c r="D306" s="226" t="s">
        <v>155</v>
      </c>
      <c r="E306" s="248" t="s">
        <v>1</v>
      </c>
      <c r="F306" s="249" t="s">
        <v>175</v>
      </c>
      <c r="G306" s="247"/>
      <c r="H306" s="250">
        <v>78.55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AT306" s="256" t="s">
        <v>155</v>
      </c>
      <c r="AU306" s="256" t="s">
        <v>89</v>
      </c>
      <c r="AV306" s="15" t="s">
        <v>153</v>
      </c>
      <c r="AW306" s="15" t="s">
        <v>36</v>
      </c>
      <c r="AX306" s="15" t="s">
        <v>87</v>
      </c>
      <c r="AY306" s="256" t="s">
        <v>146</v>
      </c>
    </row>
    <row r="307" spans="1:65" s="12" customFormat="1" ht="22.9" customHeight="1">
      <c r="B307" s="194"/>
      <c r="C307" s="195"/>
      <c r="D307" s="196" t="s">
        <v>78</v>
      </c>
      <c r="E307" s="208" t="s">
        <v>355</v>
      </c>
      <c r="F307" s="208" t="s">
        <v>356</v>
      </c>
      <c r="G307" s="195"/>
      <c r="H307" s="195"/>
      <c r="I307" s="198"/>
      <c r="J307" s="209">
        <f>BK307</f>
        <v>0</v>
      </c>
      <c r="K307" s="195"/>
      <c r="L307" s="200"/>
      <c r="M307" s="201"/>
      <c r="N307" s="202"/>
      <c r="O307" s="202"/>
      <c r="P307" s="203">
        <f>SUM(P308:P360)</f>
        <v>0</v>
      </c>
      <c r="Q307" s="202"/>
      <c r="R307" s="203">
        <f>SUM(R308:R360)</f>
        <v>0</v>
      </c>
      <c r="S307" s="202"/>
      <c r="T307" s="204">
        <f>SUM(T308:T360)</f>
        <v>0.84107999999999994</v>
      </c>
      <c r="AR307" s="205" t="s">
        <v>89</v>
      </c>
      <c r="AT307" s="206" t="s">
        <v>78</v>
      </c>
      <c r="AU307" s="206" t="s">
        <v>87</v>
      </c>
      <c r="AY307" s="205" t="s">
        <v>146</v>
      </c>
      <c r="BK307" s="207">
        <f>SUM(BK308:BK360)</f>
        <v>0</v>
      </c>
    </row>
    <row r="308" spans="1:65" s="2" customFormat="1" ht="21.75" customHeight="1">
      <c r="A308" s="35"/>
      <c r="B308" s="36"/>
      <c r="C308" s="210" t="s">
        <v>357</v>
      </c>
      <c r="D308" s="210" t="s">
        <v>149</v>
      </c>
      <c r="E308" s="211" t="s">
        <v>358</v>
      </c>
      <c r="F308" s="212" t="s">
        <v>359</v>
      </c>
      <c r="G308" s="213" t="s">
        <v>152</v>
      </c>
      <c r="H308" s="214">
        <v>287.16000000000003</v>
      </c>
      <c r="I308" s="215"/>
      <c r="J308" s="216">
        <f>ROUND(I308*H308,2)</f>
        <v>0</v>
      </c>
      <c r="K308" s="217"/>
      <c r="L308" s="40"/>
      <c r="M308" s="218" t="s">
        <v>1</v>
      </c>
      <c r="N308" s="219" t="s">
        <v>44</v>
      </c>
      <c r="O308" s="72"/>
      <c r="P308" s="220">
        <f>O308*H308</f>
        <v>0</v>
      </c>
      <c r="Q308" s="220">
        <v>0</v>
      </c>
      <c r="R308" s="220">
        <f>Q308*H308</f>
        <v>0</v>
      </c>
      <c r="S308" s="220">
        <v>0</v>
      </c>
      <c r="T308" s="221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2" t="s">
        <v>299</v>
      </c>
      <c r="AT308" s="222" t="s">
        <v>149</v>
      </c>
      <c r="AU308" s="222" t="s">
        <v>89</v>
      </c>
      <c r="AY308" s="18" t="s">
        <v>146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18" t="s">
        <v>87</v>
      </c>
      <c r="BK308" s="223">
        <f>ROUND(I308*H308,2)</f>
        <v>0</v>
      </c>
      <c r="BL308" s="18" t="s">
        <v>299</v>
      </c>
      <c r="BM308" s="222" t="s">
        <v>360</v>
      </c>
    </row>
    <row r="309" spans="1:65" s="13" customFormat="1">
      <c r="B309" s="224"/>
      <c r="C309" s="225"/>
      <c r="D309" s="226" t="s">
        <v>155</v>
      </c>
      <c r="E309" s="227" t="s">
        <v>1</v>
      </c>
      <c r="F309" s="228" t="s">
        <v>361</v>
      </c>
      <c r="G309" s="225"/>
      <c r="H309" s="227" t="s">
        <v>1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AT309" s="234" t="s">
        <v>155</v>
      </c>
      <c r="AU309" s="234" t="s">
        <v>89</v>
      </c>
      <c r="AV309" s="13" t="s">
        <v>87</v>
      </c>
      <c r="AW309" s="13" t="s">
        <v>36</v>
      </c>
      <c r="AX309" s="13" t="s">
        <v>79</v>
      </c>
      <c r="AY309" s="234" t="s">
        <v>146</v>
      </c>
    </row>
    <row r="310" spans="1:65" s="14" customFormat="1">
      <c r="B310" s="235"/>
      <c r="C310" s="236"/>
      <c r="D310" s="226" t="s">
        <v>155</v>
      </c>
      <c r="E310" s="237" t="s">
        <v>1</v>
      </c>
      <c r="F310" s="238" t="s">
        <v>362</v>
      </c>
      <c r="G310" s="236"/>
      <c r="H310" s="239">
        <v>280.32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AT310" s="245" t="s">
        <v>155</v>
      </c>
      <c r="AU310" s="245" t="s">
        <v>89</v>
      </c>
      <c r="AV310" s="14" t="s">
        <v>89</v>
      </c>
      <c r="AW310" s="14" t="s">
        <v>36</v>
      </c>
      <c r="AX310" s="14" t="s">
        <v>79</v>
      </c>
      <c r="AY310" s="245" t="s">
        <v>146</v>
      </c>
    </row>
    <row r="311" spans="1:65" s="13" customFormat="1">
      <c r="B311" s="224"/>
      <c r="C311" s="225"/>
      <c r="D311" s="226" t="s">
        <v>155</v>
      </c>
      <c r="E311" s="227" t="s">
        <v>1</v>
      </c>
      <c r="F311" s="228" t="s">
        <v>363</v>
      </c>
      <c r="G311" s="225"/>
      <c r="H311" s="227" t="s">
        <v>1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155</v>
      </c>
      <c r="AU311" s="234" t="s">
        <v>89</v>
      </c>
      <c r="AV311" s="13" t="s">
        <v>87</v>
      </c>
      <c r="AW311" s="13" t="s">
        <v>36</v>
      </c>
      <c r="AX311" s="13" t="s">
        <v>79</v>
      </c>
      <c r="AY311" s="234" t="s">
        <v>146</v>
      </c>
    </row>
    <row r="312" spans="1:65" s="14" customFormat="1">
      <c r="B312" s="235"/>
      <c r="C312" s="236"/>
      <c r="D312" s="226" t="s">
        <v>155</v>
      </c>
      <c r="E312" s="237" t="s">
        <v>1</v>
      </c>
      <c r="F312" s="238" t="s">
        <v>364</v>
      </c>
      <c r="G312" s="236"/>
      <c r="H312" s="239">
        <v>6.84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AT312" s="245" t="s">
        <v>155</v>
      </c>
      <c r="AU312" s="245" t="s">
        <v>89</v>
      </c>
      <c r="AV312" s="14" t="s">
        <v>89</v>
      </c>
      <c r="AW312" s="14" t="s">
        <v>36</v>
      </c>
      <c r="AX312" s="14" t="s">
        <v>79</v>
      </c>
      <c r="AY312" s="245" t="s">
        <v>146</v>
      </c>
    </row>
    <row r="313" spans="1:65" s="15" customFormat="1">
      <c r="B313" s="246"/>
      <c r="C313" s="247"/>
      <c r="D313" s="226" t="s">
        <v>155</v>
      </c>
      <c r="E313" s="248" t="s">
        <v>1</v>
      </c>
      <c r="F313" s="249" t="s">
        <v>175</v>
      </c>
      <c r="G313" s="247"/>
      <c r="H313" s="250">
        <v>287.16000000000003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AT313" s="256" t="s">
        <v>155</v>
      </c>
      <c r="AU313" s="256" t="s">
        <v>89</v>
      </c>
      <c r="AV313" s="15" t="s">
        <v>153</v>
      </c>
      <c r="AW313" s="15" t="s">
        <v>36</v>
      </c>
      <c r="AX313" s="15" t="s">
        <v>87</v>
      </c>
      <c r="AY313" s="256" t="s">
        <v>146</v>
      </c>
    </row>
    <row r="314" spans="1:65" s="2" customFormat="1" ht="21.75" customHeight="1">
      <c r="A314" s="35"/>
      <c r="B314" s="36"/>
      <c r="C314" s="210" t="s">
        <v>365</v>
      </c>
      <c r="D314" s="210" t="s">
        <v>149</v>
      </c>
      <c r="E314" s="211" t="s">
        <v>366</v>
      </c>
      <c r="F314" s="212" t="s">
        <v>367</v>
      </c>
      <c r="G314" s="213" t="s">
        <v>152</v>
      </c>
      <c r="H314" s="214">
        <v>280.32</v>
      </c>
      <c r="I314" s="215"/>
      <c r="J314" s="216">
        <f>ROUND(I314*H314,2)</f>
        <v>0</v>
      </c>
      <c r="K314" s="217"/>
      <c r="L314" s="40"/>
      <c r="M314" s="218" t="s">
        <v>1</v>
      </c>
      <c r="N314" s="219" t="s">
        <v>44</v>
      </c>
      <c r="O314" s="72"/>
      <c r="P314" s="220">
        <f>O314*H314</f>
        <v>0</v>
      </c>
      <c r="Q314" s="220">
        <v>0</v>
      </c>
      <c r="R314" s="220">
        <f>Q314*H314</f>
        <v>0</v>
      </c>
      <c r="S314" s="220">
        <v>2.5000000000000001E-3</v>
      </c>
      <c r="T314" s="221">
        <f>S314*H314</f>
        <v>0.70079999999999998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2" t="s">
        <v>299</v>
      </c>
      <c r="AT314" s="222" t="s">
        <v>149</v>
      </c>
      <c r="AU314" s="222" t="s">
        <v>89</v>
      </c>
      <c r="AY314" s="18" t="s">
        <v>146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8" t="s">
        <v>87</v>
      </c>
      <c r="BK314" s="223">
        <f>ROUND(I314*H314,2)</f>
        <v>0</v>
      </c>
      <c r="BL314" s="18" t="s">
        <v>299</v>
      </c>
      <c r="BM314" s="222" t="s">
        <v>368</v>
      </c>
    </row>
    <row r="315" spans="1:65" s="13" customFormat="1">
      <c r="B315" s="224"/>
      <c r="C315" s="225"/>
      <c r="D315" s="226" t="s">
        <v>155</v>
      </c>
      <c r="E315" s="227" t="s">
        <v>1</v>
      </c>
      <c r="F315" s="228" t="s">
        <v>156</v>
      </c>
      <c r="G315" s="225"/>
      <c r="H315" s="227" t="s">
        <v>1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AT315" s="234" t="s">
        <v>155</v>
      </c>
      <c r="AU315" s="234" t="s">
        <v>89</v>
      </c>
      <c r="AV315" s="13" t="s">
        <v>87</v>
      </c>
      <c r="AW315" s="13" t="s">
        <v>36</v>
      </c>
      <c r="AX315" s="13" t="s">
        <v>79</v>
      </c>
      <c r="AY315" s="234" t="s">
        <v>146</v>
      </c>
    </row>
    <row r="316" spans="1:65" s="13" customFormat="1">
      <c r="B316" s="224"/>
      <c r="C316" s="225"/>
      <c r="D316" s="226" t="s">
        <v>155</v>
      </c>
      <c r="E316" s="227" t="s">
        <v>1</v>
      </c>
      <c r="F316" s="228" t="s">
        <v>369</v>
      </c>
      <c r="G316" s="225"/>
      <c r="H316" s="227" t="s">
        <v>1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AT316" s="234" t="s">
        <v>155</v>
      </c>
      <c r="AU316" s="234" t="s">
        <v>89</v>
      </c>
      <c r="AV316" s="13" t="s">
        <v>87</v>
      </c>
      <c r="AW316" s="13" t="s">
        <v>36</v>
      </c>
      <c r="AX316" s="13" t="s">
        <v>79</v>
      </c>
      <c r="AY316" s="234" t="s">
        <v>146</v>
      </c>
    </row>
    <row r="317" spans="1:65" s="14" customFormat="1">
      <c r="B317" s="235"/>
      <c r="C317" s="236"/>
      <c r="D317" s="226" t="s">
        <v>155</v>
      </c>
      <c r="E317" s="237" t="s">
        <v>1</v>
      </c>
      <c r="F317" s="238" t="s">
        <v>370</v>
      </c>
      <c r="G317" s="236"/>
      <c r="H317" s="239">
        <v>8.1999999999999993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AT317" s="245" t="s">
        <v>155</v>
      </c>
      <c r="AU317" s="245" t="s">
        <v>89</v>
      </c>
      <c r="AV317" s="14" t="s">
        <v>89</v>
      </c>
      <c r="AW317" s="14" t="s">
        <v>36</v>
      </c>
      <c r="AX317" s="14" t="s">
        <v>79</v>
      </c>
      <c r="AY317" s="245" t="s">
        <v>146</v>
      </c>
    </row>
    <row r="318" spans="1:65" s="13" customFormat="1">
      <c r="B318" s="224"/>
      <c r="C318" s="225"/>
      <c r="D318" s="226" t="s">
        <v>155</v>
      </c>
      <c r="E318" s="227" t="s">
        <v>1</v>
      </c>
      <c r="F318" s="228" t="s">
        <v>371</v>
      </c>
      <c r="G318" s="225"/>
      <c r="H318" s="227" t="s">
        <v>1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AT318" s="234" t="s">
        <v>155</v>
      </c>
      <c r="AU318" s="234" t="s">
        <v>89</v>
      </c>
      <c r="AV318" s="13" t="s">
        <v>87</v>
      </c>
      <c r="AW318" s="13" t="s">
        <v>36</v>
      </c>
      <c r="AX318" s="13" t="s">
        <v>79</v>
      </c>
      <c r="AY318" s="234" t="s">
        <v>146</v>
      </c>
    </row>
    <row r="319" spans="1:65" s="14" customFormat="1">
      <c r="B319" s="235"/>
      <c r="C319" s="236"/>
      <c r="D319" s="226" t="s">
        <v>155</v>
      </c>
      <c r="E319" s="237" t="s">
        <v>1</v>
      </c>
      <c r="F319" s="238" t="s">
        <v>372</v>
      </c>
      <c r="G319" s="236"/>
      <c r="H319" s="239">
        <v>45.4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AT319" s="245" t="s">
        <v>155</v>
      </c>
      <c r="AU319" s="245" t="s">
        <v>89</v>
      </c>
      <c r="AV319" s="14" t="s">
        <v>89</v>
      </c>
      <c r="AW319" s="14" t="s">
        <v>36</v>
      </c>
      <c r="AX319" s="14" t="s">
        <v>79</v>
      </c>
      <c r="AY319" s="245" t="s">
        <v>146</v>
      </c>
    </row>
    <row r="320" spans="1:65" s="13" customFormat="1">
      <c r="B320" s="224"/>
      <c r="C320" s="225"/>
      <c r="D320" s="226" t="s">
        <v>155</v>
      </c>
      <c r="E320" s="227" t="s">
        <v>1</v>
      </c>
      <c r="F320" s="228" t="s">
        <v>373</v>
      </c>
      <c r="G320" s="225"/>
      <c r="H320" s="227" t="s">
        <v>1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AT320" s="234" t="s">
        <v>155</v>
      </c>
      <c r="AU320" s="234" t="s">
        <v>89</v>
      </c>
      <c r="AV320" s="13" t="s">
        <v>87</v>
      </c>
      <c r="AW320" s="13" t="s">
        <v>36</v>
      </c>
      <c r="AX320" s="13" t="s">
        <v>79</v>
      </c>
      <c r="AY320" s="234" t="s">
        <v>146</v>
      </c>
    </row>
    <row r="321" spans="2:51" s="14" customFormat="1">
      <c r="B321" s="235"/>
      <c r="C321" s="236"/>
      <c r="D321" s="226" t="s">
        <v>155</v>
      </c>
      <c r="E321" s="237" t="s">
        <v>1</v>
      </c>
      <c r="F321" s="238" t="s">
        <v>374</v>
      </c>
      <c r="G321" s="236"/>
      <c r="H321" s="239">
        <v>55.3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AT321" s="245" t="s">
        <v>155</v>
      </c>
      <c r="AU321" s="245" t="s">
        <v>89</v>
      </c>
      <c r="AV321" s="14" t="s">
        <v>89</v>
      </c>
      <c r="AW321" s="14" t="s">
        <v>36</v>
      </c>
      <c r="AX321" s="14" t="s">
        <v>79</v>
      </c>
      <c r="AY321" s="245" t="s">
        <v>146</v>
      </c>
    </row>
    <row r="322" spans="2:51" s="13" customFormat="1">
      <c r="B322" s="224"/>
      <c r="C322" s="225"/>
      <c r="D322" s="226" t="s">
        <v>155</v>
      </c>
      <c r="E322" s="227" t="s">
        <v>1</v>
      </c>
      <c r="F322" s="228" t="s">
        <v>375</v>
      </c>
      <c r="G322" s="225"/>
      <c r="H322" s="227" t="s">
        <v>1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AT322" s="234" t="s">
        <v>155</v>
      </c>
      <c r="AU322" s="234" t="s">
        <v>89</v>
      </c>
      <c r="AV322" s="13" t="s">
        <v>87</v>
      </c>
      <c r="AW322" s="13" t="s">
        <v>36</v>
      </c>
      <c r="AX322" s="13" t="s">
        <v>79</v>
      </c>
      <c r="AY322" s="234" t="s">
        <v>146</v>
      </c>
    </row>
    <row r="323" spans="2:51" s="14" customFormat="1">
      <c r="B323" s="235"/>
      <c r="C323" s="236"/>
      <c r="D323" s="226" t="s">
        <v>155</v>
      </c>
      <c r="E323" s="237" t="s">
        <v>1</v>
      </c>
      <c r="F323" s="238" t="s">
        <v>153</v>
      </c>
      <c r="G323" s="236"/>
      <c r="H323" s="239">
        <v>4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AT323" s="245" t="s">
        <v>155</v>
      </c>
      <c r="AU323" s="245" t="s">
        <v>89</v>
      </c>
      <c r="AV323" s="14" t="s">
        <v>89</v>
      </c>
      <c r="AW323" s="14" t="s">
        <v>36</v>
      </c>
      <c r="AX323" s="14" t="s">
        <v>79</v>
      </c>
      <c r="AY323" s="245" t="s">
        <v>146</v>
      </c>
    </row>
    <row r="324" spans="2:51" s="13" customFormat="1">
      <c r="B324" s="224"/>
      <c r="C324" s="225"/>
      <c r="D324" s="226" t="s">
        <v>155</v>
      </c>
      <c r="E324" s="227" t="s">
        <v>1</v>
      </c>
      <c r="F324" s="228" t="s">
        <v>376</v>
      </c>
      <c r="G324" s="225"/>
      <c r="H324" s="227" t="s">
        <v>1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AT324" s="234" t="s">
        <v>155</v>
      </c>
      <c r="AU324" s="234" t="s">
        <v>89</v>
      </c>
      <c r="AV324" s="13" t="s">
        <v>87</v>
      </c>
      <c r="AW324" s="13" t="s">
        <v>36</v>
      </c>
      <c r="AX324" s="13" t="s">
        <v>79</v>
      </c>
      <c r="AY324" s="234" t="s">
        <v>146</v>
      </c>
    </row>
    <row r="325" spans="2:51" s="14" customFormat="1">
      <c r="B325" s="235"/>
      <c r="C325" s="236"/>
      <c r="D325" s="226" t="s">
        <v>155</v>
      </c>
      <c r="E325" s="237" t="s">
        <v>1</v>
      </c>
      <c r="F325" s="238" t="s">
        <v>377</v>
      </c>
      <c r="G325" s="236"/>
      <c r="H325" s="239">
        <v>6.3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AT325" s="245" t="s">
        <v>155</v>
      </c>
      <c r="AU325" s="245" t="s">
        <v>89</v>
      </c>
      <c r="AV325" s="14" t="s">
        <v>89</v>
      </c>
      <c r="AW325" s="14" t="s">
        <v>36</v>
      </c>
      <c r="AX325" s="14" t="s">
        <v>79</v>
      </c>
      <c r="AY325" s="245" t="s">
        <v>146</v>
      </c>
    </row>
    <row r="326" spans="2:51" s="13" customFormat="1">
      <c r="B326" s="224"/>
      <c r="C326" s="225"/>
      <c r="D326" s="226" t="s">
        <v>155</v>
      </c>
      <c r="E326" s="227" t="s">
        <v>1</v>
      </c>
      <c r="F326" s="228" t="s">
        <v>378</v>
      </c>
      <c r="G326" s="225"/>
      <c r="H326" s="227" t="s">
        <v>1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AT326" s="234" t="s">
        <v>155</v>
      </c>
      <c r="AU326" s="234" t="s">
        <v>89</v>
      </c>
      <c r="AV326" s="13" t="s">
        <v>87</v>
      </c>
      <c r="AW326" s="13" t="s">
        <v>36</v>
      </c>
      <c r="AX326" s="13" t="s">
        <v>79</v>
      </c>
      <c r="AY326" s="234" t="s">
        <v>146</v>
      </c>
    </row>
    <row r="327" spans="2:51" s="14" customFormat="1">
      <c r="B327" s="235"/>
      <c r="C327" s="236"/>
      <c r="D327" s="226" t="s">
        <v>155</v>
      </c>
      <c r="E327" s="237" t="s">
        <v>1</v>
      </c>
      <c r="F327" s="238" t="s">
        <v>8</v>
      </c>
      <c r="G327" s="236"/>
      <c r="H327" s="239">
        <v>15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AT327" s="245" t="s">
        <v>155</v>
      </c>
      <c r="AU327" s="245" t="s">
        <v>89</v>
      </c>
      <c r="AV327" s="14" t="s">
        <v>89</v>
      </c>
      <c r="AW327" s="14" t="s">
        <v>36</v>
      </c>
      <c r="AX327" s="14" t="s">
        <v>79</v>
      </c>
      <c r="AY327" s="245" t="s">
        <v>146</v>
      </c>
    </row>
    <row r="328" spans="2:51" s="13" customFormat="1">
      <c r="B328" s="224"/>
      <c r="C328" s="225"/>
      <c r="D328" s="226" t="s">
        <v>155</v>
      </c>
      <c r="E328" s="227" t="s">
        <v>1</v>
      </c>
      <c r="F328" s="228" t="s">
        <v>379</v>
      </c>
      <c r="G328" s="225"/>
      <c r="H328" s="227" t="s">
        <v>1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AT328" s="234" t="s">
        <v>155</v>
      </c>
      <c r="AU328" s="234" t="s">
        <v>89</v>
      </c>
      <c r="AV328" s="13" t="s">
        <v>87</v>
      </c>
      <c r="AW328" s="13" t="s">
        <v>36</v>
      </c>
      <c r="AX328" s="13" t="s">
        <v>79</v>
      </c>
      <c r="AY328" s="234" t="s">
        <v>146</v>
      </c>
    </row>
    <row r="329" spans="2:51" s="14" customFormat="1">
      <c r="B329" s="235"/>
      <c r="C329" s="236"/>
      <c r="D329" s="226" t="s">
        <v>155</v>
      </c>
      <c r="E329" s="237" t="s">
        <v>1</v>
      </c>
      <c r="F329" s="238" t="s">
        <v>380</v>
      </c>
      <c r="G329" s="236"/>
      <c r="H329" s="239">
        <v>2.72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AT329" s="245" t="s">
        <v>155</v>
      </c>
      <c r="AU329" s="245" t="s">
        <v>89</v>
      </c>
      <c r="AV329" s="14" t="s">
        <v>89</v>
      </c>
      <c r="AW329" s="14" t="s">
        <v>36</v>
      </c>
      <c r="AX329" s="14" t="s">
        <v>79</v>
      </c>
      <c r="AY329" s="245" t="s">
        <v>146</v>
      </c>
    </row>
    <row r="330" spans="2:51" s="13" customFormat="1">
      <c r="B330" s="224"/>
      <c r="C330" s="225"/>
      <c r="D330" s="226" t="s">
        <v>155</v>
      </c>
      <c r="E330" s="227" t="s">
        <v>1</v>
      </c>
      <c r="F330" s="228" t="s">
        <v>381</v>
      </c>
      <c r="G330" s="225"/>
      <c r="H330" s="227" t="s">
        <v>1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AT330" s="234" t="s">
        <v>155</v>
      </c>
      <c r="AU330" s="234" t="s">
        <v>89</v>
      </c>
      <c r="AV330" s="13" t="s">
        <v>87</v>
      </c>
      <c r="AW330" s="13" t="s">
        <v>36</v>
      </c>
      <c r="AX330" s="13" t="s">
        <v>79</v>
      </c>
      <c r="AY330" s="234" t="s">
        <v>146</v>
      </c>
    </row>
    <row r="331" spans="2:51" s="14" customFormat="1">
      <c r="B331" s="235"/>
      <c r="C331" s="236"/>
      <c r="D331" s="226" t="s">
        <v>155</v>
      </c>
      <c r="E331" s="237" t="s">
        <v>1</v>
      </c>
      <c r="F331" s="238" t="s">
        <v>382</v>
      </c>
      <c r="G331" s="236"/>
      <c r="H331" s="239">
        <v>0.9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AT331" s="245" t="s">
        <v>155</v>
      </c>
      <c r="AU331" s="245" t="s">
        <v>89</v>
      </c>
      <c r="AV331" s="14" t="s">
        <v>89</v>
      </c>
      <c r="AW331" s="14" t="s">
        <v>36</v>
      </c>
      <c r="AX331" s="14" t="s">
        <v>79</v>
      </c>
      <c r="AY331" s="245" t="s">
        <v>146</v>
      </c>
    </row>
    <row r="332" spans="2:51" s="13" customFormat="1">
      <c r="B332" s="224"/>
      <c r="C332" s="225"/>
      <c r="D332" s="226" t="s">
        <v>155</v>
      </c>
      <c r="E332" s="227" t="s">
        <v>1</v>
      </c>
      <c r="F332" s="228" t="s">
        <v>383</v>
      </c>
      <c r="G332" s="225"/>
      <c r="H332" s="227" t="s">
        <v>1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AT332" s="234" t="s">
        <v>155</v>
      </c>
      <c r="AU332" s="234" t="s">
        <v>89</v>
      </c>
      <c r="AV332" s="13" t="s">
        <v>87</v>
      </c>
      <c r="AW332" s="13" t="s">
        <v>36</v>
      </c>
      <c r="AX332" s="13" t="s">
        <v>79</v>
      </c>
      <c r="AY332" s="234" t="s">
        <v>146</v>
      </c>
    </row>
    <row r="333" spans="2:51" s="14" customFormat="1">
      <c r="B333" s="235"/>
      <c r="C333" s="236"/>
      <c r="D333" s="226" t="s">
        <v>155</v>
      </c>
      <c r="E333" s="237" t="s">
        <v>1</v>
      </c>
      <c r="F333" s="238" t="s">
        <v>384</v>
      </c>
      <c r="G333" s="236"/>
      <c r="H333" s="239">
        <v>1.62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AT333" s="245" t="s">
        <v>155</v>
      </c>
      <c r="AU333" s="245" t="s">
        <v>89</v>
      </c>
      <c r="AV333" s="14" t="s">
        <v>89</v>
      </c>
      <c r="AW333" s="14" t="s">
        <v>36</v>
      </c>
      <c r="AX333" s="14" t="s">
        <v>79</v>
      </c>
      <c r="AY333" s="245" t="s">
        <v>146</v>
      </c>
    </row>
    <row r="334" spans="2:51" s="16" customFormat="1">
      <c r="B334" s="257"/>
      <c r="C334" s="258"/>
      <c r="D334" s="226" t="s">
        <v>155</v>
      </c>
      <c r="E334" s="259" t="s">
        <v>1</v>
      </c>
      <c r="F334" s="260" t="s">
        <v>346</v>
      </c>
      <c r="G334" s="258"/>
      <c r="H334" s="261">
        <v>139.44</v>
      </c>
      <c r="I334" s="262"/>
      <c r="J334" s="258"/>
      <c r="K334" s="258"/>
      <c r="L334" s="263"/>
      <c r="M334" s="264"/>
      <c r="N334" s="265"/>
      <c r="O334" s="265"/>
      <c r="P334" s="265"/>
      <c r="Q334" s="265"/>
      <c r="R334" s="265"/>
      <c r="S334" s="265"/>
      <c r="T334" s="266"/>
      <c r="AT334" s="267" t="s">
        <v>155</v>
      </c>
      <c r="AU334" s="267" t="s">
        <v>89</v>
      </c>
      <c r="AV334" s="16" t="s">
        <v>183</v>
      </c>
      <c r="AW334" s="16" t="s">
        <v>36</v>
      </c>
      <c r="AX334" s="16" t="s">
        <v>79</v>
      </c>
      <c r="AY334" s="267" t="s">
        <v>146</v>
      </c>
    </row>
    <row r="335" spans="2:51" s="13" customFormat="1">
      <c r="B335" s="224"/>
      <c r="C335" s="225"/>
      <c r="D335" s="226" t="s">
        <v>155</v>
      </c>
      <c r="E335" s="227" t="s">
        <v>1</v>
      </c>
      <c r="F335" s="228" t="s">
        <v>166</v>
      </c>
      <c r="G335" s="225"/>
      <c r="H335" s="227" t="s">
        <v>1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AT335" s="234" t="s">
        <v>155</v>
      </c>
      <c r="AU335" s="234" t="s">
        <v>89</v>
      </c>
      <c r="AV335" s="13" t="s">
        <v>87</v>
      </c>
      <c r="AW335" s="13" t="s">
        <v>36</v>
      </c>
      <c r="AX335" s="13" t="s">
        <v>79</v>
      </c>
      <c r="AY335" s="234" t="s">
        <v>146</v>
      </c>
    </row>
    <row r="336" spans="2:51" s="13" customFormat="1">
      <c r="B336" s="224"/>
      <c r="C336" s="225"/>
      <c r="D336" s="226" t="s">
        <v>155</v>
      </c>
      <c r="E336" s="227" t="s">
        <v>1</v>
      </c>
      <c r="F336" s="228" t="s">
        <v>385</v>
      </c>
      <c r="G336" s="225"/>
      <c r="H336" s="227" t="s">
        <v>1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AT336" s="234" t="s">
        <v>155</v>
      </c>
      <c r="AU336" s="234" t="s">
        <v>89</v>
      </c>
      <c r="AV336" s="13" t="s">
        <v>87</v>
      </c>
      <c r="AW336" s="13" t="s">
        <v>36</v>
      </c>
      <c r="AX336" s="13" t="s">
        <v>79</v>
      </c>
      <c r="AY336" s="234" t="s">
        <v>146</v>
      </c>
    </row>
    <row r="337" spans="2:51" s="14" customFormat="1">
      <c r="B337" s="235"/>
      <c r="C337" s="236"/>
      <c r="D337" s="226" t="s">
        <v>155</v>
      </c>
      <c r="E337" s="237" t="s">
        <v>1</v>
      </c>
      <c r="F337" s="238" t="s">
        <v>386</v>
      </c>
      <c r="G337" s="236"/>
      <c r="H337" s="239">
        <v>5.8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AT337" s="245" t="s">
        <v>155</v>
      </c>
      <c r="AU337" s="245" t="s">
        <v>89</v>
      </c>
      <c r="AV337" s="14" t="s">
        <v>89</v>
      </c>
      <c r="AW337" s="14" t="s">
        <v>36</v>
      </c>
      <c r="AX337" s="14" t="s">
        <v>79</v>
      </c>
      <c r="AY337" s="245" t="s">
        <v>146</v>
      </c>
    </row>
    <row r="338" spans="2:51" s="13" customFormat="1">
      <c r="B338" s="224"/>
      <c r="C338" s="225"/>
      <c r="D338" s="226" t="s">
        <v>155</v>
      </c>
      <c r="E338" s="227" t="s">
        <v>1</v>
      </c>
      <c r="F338" s="228" t="s">
        <v>387</v>
      </c>
      <c r="G338" s="225"/>
      <c r="H338" s="227" t="s">
        <v>1</v>
      </c>
      <c r="I338" s="229"/>
      <c r="J338" s="225"/>
      <c r="K338" s="225"/>
      <c r="L338" s="230"/>
      <c r="M338" s="231"/>
      <c r="N338" s="232"/>
      <c r="O338" s="232"/>
      <c r="P338" s="232"/>
      <c r="Q338" s="232"/>
      <c r="R338" s="232"/>
      <c r="S338" s="232"/>
      <c r="T338" s="233"/>
      <c r="AT338" s="234" t="s">
        <v>155</v>
      </c>
      <c r="AU338" s="234" t="s">
        <v>89</v>
      </c>
      <c r="AV338" s="13" t="s">
        <v>87</v>
      </c>
      <c r="AW338" s="13" t="s">
        <v>36</v>
      </c>
      <c r="AX338" s="13" t="s">
        <v>79</v>
      </c>
      <c r="AY338" s="234" t="s">
        <v>146</v>
      </c>
    </row>
    <row r="339" spans="2:51" s="14" customFormat="1">
      <c r="B339" s="235"/>
      <c r="C339" s="236"/>
      <c r="D339" s="226" t="s">
        <v>155</v>
      </c>
      <c r="E339" s="237" t="s">
        <v>1</v>
      </c>
      <c r="F339" s="238" t="s">
        <v>388</v>
      </c>
      <c r="G339" s="236"/>
      <c r="H339" s="239">
        <v>45.22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AT339" s="245" t="s">
        <v>155</v>
      </c>
      <c r="AU339" s="245" t="s">
        <v>89</v>
      </c>
      <c r="AV339" s="14" t="s">
        <v>89</v>
      </c>
      <c r="AW339" s="14" t="s">
        <v>36</v>
      </c>
      <c r="AX339" s="14" t="s">
        <v>79</v>
      </c>
      <c r="AY339" s="245" t="s">
        <v>146</v>
      </c>
    </row>
    <row r="340" spans="2:51" s="13" customFormat="1">
      <c r="B340" s="224"/>
      <c r="C340" s="225"/>
      <c r="D340" s="226" t="s">
        <v>155</v>
      </c>
      <c r="E340" s="227" t="s">
        <v>1</v>
      </c>
      <c r="F340" s="228" t="s">
        <v>389</v>
      </c>
      <c r="G340" s="225"/>
      <c r="H340" s="227" t="s">
        <v>1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155</v>
      </c>
      <c r="AU340" s="234" t="s">
        <v>89</v>
      </c>
      <c r="AV340" s="13" t="s">
        <v>87</v>
      </c>
      <c r="AW340" s="13" t="s">
        <v>36</v>
      </c>
      <c r="AX340" s="13" t="s">
        <v>79</v>
      </c>
      <c r="AY340" s="234" t="s">
        <v>146</v>
      </c>
    </row>
    <row r="341" spans="2:51" s="14" customFormat="1">
      <c r="B341" s="235"/>
      <c r="C341" s="236"/>
      <c r="D341" s="226" t="s">
        <v>155</v>
      </c>
      <c r="E341" s="237" t="s">
        <v>1</v>
      </c>
      <c r="F341" s="238" t="s">
        <v>390</v>
      </c>
      <c r="G341" s="236"/>
      <c r="H341" s="239">
        <v>9.6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AT341" s="245" t="s">
        <v>155</v>
      </c>
      <c r="AU341" s="245" t="s">
        <v>89</v>
      </c>
      <c r="AV341" s="14" t="s">
        <v>89</v>
      </c>
      <c r="AW341" s="14" t="s">
        <v>36</v>
      </c>
      <c r="AX341" s="14" t="s">
        <v>79</v>
      </c>
      <c r="AY341" s="245" t="s">
        <v>146</v>
      </c>
    </row>
    <row r="342" spans="2:51" s="13" customFormat="1">
      <c r="B342" s="224"/>
      <c r="C342" s="225"/>
      <c r="D342" s="226" t="s">
        <v>155</v>
      </c>
      <c r="E342" s="227" t="s">
        <v>1</v>
      </c>
      <c r="F342" s="228" t="s">
        <v>173</v>
      </c>
      <c r="G342" s="225"/>
      <c r="H342" s="227" t="s">
        <v>1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155</v>
      </c>
      <c r="AU342" s="234" t="s">
        <v>89</v>
      </c>
      <c r="AV342" s="13" t="s">
        <v>87</v>
      </c>
      <c r="AW342" s="13" t="s">
        <v>36</v>
      </c>
      <c r="AX342" s="13" t="s">
        <v>79</v>
      </c>
      <c r="AY342" s="234" t="s">
        <v>146</v>
      </c>
    </row>
    <row r="343" spans="2:51" s="14" customFormat="1">
      <c r="B343" s="235"/>
      <c r="C343" s="236"/>
      <c r="D343" s="226" t="s">
        <v>155</v>
      </c>
      <c r="E343" s="237" t="s">
        <v>1</v>
      </c>
      <c r="F343" s="238" t="s">
        <v>391</v>
      </c>
      <c r="G343" s="236"/>
      <c r="H343" s="239">
        <v>1.04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AT343" s="245" t="s">
        <v>155</v>
      </c>
      <c r="AU343" s="245" t="s">
        <v>89</v>
      </c>
      <c r="AV343" s="14" t="s">
        <v>89</v>
      </c>
      <c r="AW343" s="14" t="s">
        <v>36</v>
      </c>
      <c r="AX343" s="14" t="s">
        <v>79</v>
      </c>
      <c r="AY343" s="245" t="s">
        <v>146</v>
      </c>
    </row>
    <row r="344" spans="2:51" s="13" customFormat="1">
      <c r="B344" s="224"/>
      <c r="C344" s="225"/>
      <c r="D344" s="226" t="s">
        <v>155</v>
      </c>
      <c r="E344" s="227" t="s">
        <v>1</v>
      </c>
      <c r="F344" s="228" t="s">
        <v>392</v>
      </c>
      <c r="G344" s="225"/>
      <c r="H344" s="227" t="s">
        <v>1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AT344" s="234" t="s">
        <v>155</v>
      </c>
      <c r="AU344" s="234" t="s">
        <v>89</v>
      </c>
      <c r="AV344" s="13" t="s">
        <v>87</v>
      </c>
      <c r="AW344" s="13" t="s">
        <v>36</v>
      </c>
      <c r="AX344" s="13" t="s">
        <v>79</v>
      </c>
      <c r="AY344" s="234" t="s">
        <v>146</v>
      </c>
    </row>
    <row r="345" spans="2:51" s="14" customFormat="1">
      <c r="B345" s="235"/>
      <c r="C345" s="236"/>
      <c r="D345" s="226" t="s">
        <v>155</v>
      </c>
      <c r="E345" s="237" t="s">
        <v>1</v>
      </c>
      <c r="F345" s="238" t="s">
        <v>8</v>
      </c>
      <c r="G345" s="236"/>
      <c r="H345" s="239">
        <v>15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AT345" s="245" t="s">
        <v>155</v>
      </c>
      <c r="AU345" s="245" t="s">
        <v>89</v>
      </c>
      <c r="AV345" s="14" t="s">
        <v>89</v>
      </c>
      <c r="AW345" s="14" t="s">
        <v>36</v>
      </c>
      <c r="AX345" s="14" t="s">
        <v>79</v>
      </c>
      <c r="AY345" s="245" t="s">
        <v>146</v>
      </c>
    </row>
    <row r="346" spans="2:51" s="13" customFormat="1">
      <c r="B346" s="224"/>
      <c r="C346" s="225"/>
      <c r="D346" s="226" t="s">
        <v>155</v>
      </c>
      <c r="E346" s="227" t="s">
        <v>1</v>
      </c>
      <c r="F346" s="228" t="s">
        <v>393</v>
      </c>
      <c r="G346" s="225"/>
      <c r="H346" s="227" t="s">
        <v>1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AT346" s="234" t="s">
        <v>155</v>
      </c>
      <c r="AU346" s="234" t="s">
        <v>89</v>
      </c>
      <c r="AV346" s="13" t="s">
        <v>87</v>
      </c>
      <c r="AW346" s="13" t="s">
        <v>36</v>
      </c>
      <c r="AX346" s="13" t="s">
        <v>79</v>
      </c>
      <c r="AY346" s="234" t="s">
        <v>146</v>
      </c>
    </row>
    <row r="347" spans="2:51" s="14" customFormat="1">
      <c r="B347" s="235"/>
      <c r="C347" s="236"/>
      <c r="D347" s="226" t="s">
        <v>155</v>
      </c>
      <c r="E347" s="237" t="s">
        <v>1</v>
      </c>
      <c r="F347" s="238" t="s">
        <v>394</v>
      </c>
      <c r="G347" s="236"/>
      <c r="H347" s="239">
        <v>2.9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AT347" s="245" t="s">
        <v>155</v>
      </c>
      <c r="AU347" s="245" t="s">
        <v>89</v>
      </c>
      <c r="AV347" s="14" t="s">
        <v>89</v>
      </c>
      <c r="AW347" s="14" t="s">
        <v>36</v>
      </c>
      <c r="AX347" s="14" t="s">
        <v>79</v>
      </c>
      <c r="AY347" s="245" t="s">
        <v>146</v>
      </c>
    </row>
    <row r="348" spans="2:51" s="13" customFormat="1">
      <c r="B348" s="224"/>
      <c r="C348" s="225"/>
      <c r="D348" s="226" t="s">
        <v>155</v>
      </c>
      <c r="E348" s="227" t="s">
        <v>1</v>
      </c>
      <c r="F348" s="228" t="s">
        <v>395</v>
      </c>
      <c r="G348" s="225"/>
      <c r="H348" s="227" t="s">
        <v>1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155</v>
      </c>
      <c r="AU348" s="234" t="s">
        <v>89</v>
      </c>
      <c r="AV348" s="13" t="s">
        <v>87</v>
      </c>
      <c r="AW348" s="13" t="s">
        <v>36</v>
      </c>
      <c r="AX348" s="13" t="s">
        <v>79</v>
      </c>
      <c r="AY348" s="234" t="s">
        <v>146</v>
      </c>
    </row>
    <row r="349" spans="2:51" s="14" customFormat="1">
      <c r="B349" s="235"/>
      <c r="C349" s="236"/>
      <c r="D349" s="226" t="s">
        <v>155</v>
      </c>
      <c r="E349" s="237" t="s">
        <v>1</v>
      </c>
      <c r="F349" s="238" t="s">
        <v>382</v>
      </c>
      <c r="G349" s="236"/>
      <c r="H349" s="239">
        <v>0.9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AT349" s="245" t="s">
        <v>155</v>
      </c>
      <c r="AU349" s="245" t="s">
        <v>89</v>
      </c>
      <c r="AV349" s="14" t="s">
        <v>89</v>
      </c>
      <c r="AW349" s="14" t="s">
        <v>36</v>
      </c>
      <c r="AX349" s="14" t="s">
        <v>79</v>
      </c>
      <c r="AY349" s="245" t="s">
        <v>146</v>
      </c>
    </row>
    <row r="350" spans="2:51" s="13" customFormat="1">
      <c r="B350" s="224"/>
      <c r="C350" s="225"/>
      <c r="D350" s="226" t="s">
        <v>155</v>
      </c>
      <c r="E350" s="227" t="s">
        <v>1</v>
      </c>
      <c r="F350" s="228" t="s">
        <v>396</v>
      </c>
      <c r="G350" s="225"/>
      <c r="H350" s="227" t="s">
        <v>1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AT350" s="234" t="s">
        <v>155</v>
      </c>
      <c r="AU350" s="234" t="s">
        <v>89</v>
      </c>
      <c r="AV350" s="13" t="s">
        <v>87</v>
      </c>
      <c r="AW350" s="13" t="s">
        <v>36</v>
      </c>
      <c r="AX350" s="13" t="s">
        <v>79</v>
      </c>
      <c r="AY350" s="234" t="s">
        <v>146</v>
      </c>
    </row>
    <row r="351" spans="2:51" s="14" customFormat="1">
      <c r="B351" s="235"/>
      <c r="C351" s="236"/>
      <c r="D351" s="226" t="s">
        <v>155</v>
      </c>
      <c r="E351" s="237" t="s">
        <v>1</v>
      </c>
      <c r="F351" s="238" t="s">
        <v>397</v>
      </c>
      <c r="G351" s="236"/>
      <c r="H351" s="239">
        <v>5.35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AT351" s="245" t="s">
        <v>155</v>
      </c>
      <c r="AU351" s="245" t="s">
        <v>89</v>
      </c>
      <c r="AV351" s="14" t="s">
        <v>89</v>
      </c>
      <c r="AW351" s="14" t="s">
        <v>36</v>
      </c>
      <c r="AX351" s="14" t="s">
        <v>79</v>
      </c>
      <c r="AY351" s="245" t="s">
        <v>146</v>
      </c>
    </row>
    <row r="352" spans="2:51" s="13" customFormat="1">
      <c r="B352" s="224"/>
      <c r="C352" s="225"/>
      <c r="D352" s="226" t="s">
        <v>155</v>
      </c>
      <c r="E352" s="227" t="s">
        <v>1</v>
      </c>
      <c r="F352" s="228" t="s">
        <v>398</v>
      </c>
      <c r="G352" s="225"/>
      <c r="H352" s="227" t="s">
        <v>1</v>
      </c>
      <c r="I352" s="229"/>
      <c r="J352" s="225"/>
      <c r="K352" s="225"/>
      <c r="L352" s="230"/>
      <c r="M352" s="231"/>
      <c r="N352" s="232"/>
      <c r="O352" s="232"/>
      <c r="P352" s="232"/>
      <c r="Q352" s="232"/>
      <c r="R352" s="232"/>
      <c r="S352" s="232"/>
      <c r="T352" s="233"/>
      <c r="AT352" s="234" t="s">
        <v>155</v>
      </c>
      <c r="AU352" s="234" t="s">
        <v>89</v>
      </c>
      <c r="AV352" s="13" t="s">
        <v>87</v>
      </c>
      <c r="AW352" s="13" t="s">
        <v>36</v>
      </c>
      <c r="AX352" s="13" t="s">
        <v>79</v>
      </c>
      <c r="AY352" s="234" t="s">
        <v>146</v>
      </c>
    </row>
    <row r="353" spans="1:65" s="14" customFormat="1">
      <c r="B353" s="235"/>
      <c r="C353" s="236"/>
      <c r="D353" s="226" t="s">
        <v>155</v>
      </c>
      <c r="E353" s="237" t="s">
        <v>1</v>
      </c>
      <c r="F353" s="238" t="s">
        <v>399</v>
      </c>
      <c r="G353" s="236"/>
      <c r="H353" s="239">
        <v>55.07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AT353" s="245" t="s">
        <v>155</v>
      </c>
      <c r="AU353" s="245" t="s">
        <v>89</v>
      </c>
      <c r="AV353" s="14" t="s">
        <v>89</v>
      </c>
      <c r="AW353" s="14" t="s">
        <v>36</v>
      </c>
      <c r="AX353" s="14" t="s">
        <v>79</v>
      </c>
      <c r="AY353" s="245" t="s">
        <v>146</v>
      </c>
    </row>
    <row r="354" spans="1:65" s="16" customFormat="1">
      <c r="B354" s="257"/>
      <c r="C354" s="258"/>
      <c r="D354" s="226" t="s">
        <v>155</v>
      </c>
      <c r="E354" s="259" t="s">
        <v>1</v>
      </c>
      <c r="F354" s="260" t="s">
        <v>346</v>
      </c>
      <c r="G354" s="258"/>
      <c r="H354" s="261">
        <v>140.88</v>
      </c>
      <c r="I354" s="262"/>
      <c r="J354" s="258"/>
      <c r="K354" s="258"/>
      <c r="L354" s="263"/>
      <c r="M354" s="264"/>
      <c r="N354" s="265"/>
      <c r="O354" s="265"/>
      <c r="P354" s="265"/>
      <c r="Q354" s="265"/>
      <c r="R354" s="265"/>
      <c r="S354" s="265"/>
      <c r="T354" s="266"/>
      <c r="AT354" s="267" t="s">
        <v>155</v>
      </c>
      <c r="AU354" s="267" t="s">
        <v>89</v>
      </c>
      <c r="AV354" s="16" t="s">
        <v>183</v>
      </c>
      <c r="AW354" s="16" t="s">
        <v>36</v>
      </c>
      <c r="AX354" s="16" t="s">
        <v>79</v>
      </c>
      <c r="AY354" s="267" t="s">
        <v>146</v>
      </c>
    </row>
    <row r="355" spans="1:65" s="15" customFormat="1">
      <c r="B355" s="246"/>
      <c r="C355" s="247"/>
      <c r="D355" s="226" t="s">
        <v>155</v>
      </c>
      <c r="E355" s="248" t="s">
        <v>1</v>
      </c>
      <c r="F355" s="249" t="s">
        <v>175</v>
      </c>
      <c r="G355" s="247"/>
      <c r="H355" s="250">
        <v>280.32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AT355" s="256" t="s">
        <v>155</v>
      </c>
      <c r="AU355" s="256" t="s">
        <v>89</v>
      </c>
      <c r="AV355" s="15" t="s">
        <v>153</v>
      </c>
      <c r="AW355" s="15" t="s">
        <v>36</v>
      </c>
      <c r="AX355" s="15" t="s">
        <v>87</v>
      </c>
      <c r="AY355" s="256" t="s">
        <v>146</v>
      </c>
    </row>
    <row r="356" spans="1:65" s="2" customFormat="1" ht="16.5" customHeight="1">
      <c r="A356" s="35"/>
      <c r="B356" s="36"/>
      <c r="C356" s="210" t="s">
        <v>400</v>
      </c>
      <c r="D356" s="210" t="s">
        <v>149</v>
      </c>
      <c r="E356" s="211" t="s">
        <v>401</v>
      </c>
      <c r="F356" s="212" t="s">
        <v>402</v>
      </c>
      <c r="G356" s="213" t="s">
        <v>270</v>
      </c>
      <c r="H356" s="214">
        <v>270</v>
      </c>
      <c r="I356" s="215"/>
      <c r="J356" s="216">
        <f>ROUND(I356*H356,2)</f>
        <v>0</v>
      </c>
      <c r="K356" s="217"/>
      <c r="L356" s="40"/>
      <c r="M356" s="218" t="s">
        <v>1</v>
      </c>
      <c r="N356" s="219" t="s">
        <v>44</v>
      </c>
      <c r="O356" s="72"/>
      <c r="P356" s="220">
        <f>O356*H356</f>
        <v>0</v>
      </c>
      <c r="Q356" s="220">
        <v>0</v>
      </c>
      <c r="R356" s="220">
        <f>Q356*H356</f>
        <v>0</v>
      </c>
      <c r="S356" s="220">
        <v>2.9999999999999997E-4</v>
      </c>
      <c r="T356" s="221">
        <f>S356*H356</f>
        <v>8.0999999999999989E-2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22" t="s">
        <v>299</v>
      </c>
      <c r="AT356" s="222" t="s">
        <v>149</v>
      </c>
      <c r="AU356" s="222" t="s">
        <v>89</v>
      </c>
      <c r="AY356" s="18" t="s">
        <v>146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18" t="s">
        <v>87</v>
      </c>
      <c r="BK356" s="223">
        <f>ROUND(I356*H356,2)</f>
        <v>0</v>
      </c>
      <c r="BL356" s="18" t="s">
        <v>299</v>
      </c>
      <c r="BM356" s="222" t="s">
        <v>403</v>
      </c>
    </row>
    <row r="357" spans="1:65" s="2" customFormat="1" ht="21.75" customHeight="1">
      <c r="A357" s="35"/>
      <c r="B357" s="36"/>
      <c r="C357" s="210" t="s">
        <v>404</v>
      </c>
      <c r="D357" s="210" t="s">
        <v>149</v>
      </c>
      <c r="E357" s="211" t="s">
        <v>405</v>
      </c>
      <c r="F357" s="212" t="s">
        <v>406</v>
      </c>
      <c r="G357" s="213" t="s">
        <v>270</v>
      </c>
      <c r="H357" s="214">
        <v>22.8</v>
      </c>
      <c r="I357" s="215"/>
      <c r="J357" s="216">
        <f>ROUND(I357*H357,2)</f>
        <v>0</v>
      </c>
      <c r="K357" s="217"/>
      <c r="L357" s="40"/>
      <c r="M357" s="218" t="s">
        <v>1</v>
      </c>
      <c r="N357" s="219" t="s">
        <v>44</v>
      </c>
      <c r="O357" s="72"/>
      <c r="P357" s="220">
        <f>O357*H357</f>
        <v>0</v>
      </c>
      <c r="Q357" s="220">
        <v>0</v>
      </c>
      <c r="R357" s="220">
        <f>Q357*H357</f>
        <v>0</v>
      </c>
      <c r="S357" s="220">
        <v>2.3E-3</v>
      </c>
      <c r="T357" s="221">
        <f>S357*H357</f>
        <v>5.2440000000000001E-2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22" t="s">
        <v>299</v>
      </c>
      <c r="AT357" s="222" t="s">
        <v>149</v>
      </c>
      <c r="AU357" s="222" t="s">
        <v>89</v>
      </c>
      <c r="AY357" s="18" t="s">
        <v>146</v>
      </c>
      <c r="BE357" s="223">
        <f>IF(N357="základní",J357,0)</f>
        <v>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18" t="s">
        <v>87</v>
      </c>
      <c r="BK357" s="223">
        <f>ROUND(I357*H357,2)</f>
        <v>0</v>
      </c>
      <c r="BL357" s="18" t="s">
        <v>299</v>
      </c>
      <c r="BM357" s="222" t="s">
        <v>407</v>
      </c>
    </row>
    <row r="358" spans="1:65" s="14" customFormat="1">
      <c r="B358" s="235"/>
      <c r="C358" s="236"/>
      <c r="D358" s="226" t="s">
        <v>155</v>
      </c>
      <c r="E358" s="237" t="s">
        <v>1</v>
      </c>
      <c r="F358" s="238" t="s">
        <v>408</v>
      </c>
      <c r="G358" s="236"/>
      <c r="H358" s="239">
        <v>22.8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AT358" s="245" t="s">
        <v>155</v>
      </c>
      <c r="AU358" s="245" t="s">
        <v>89</v>
      </c>
      <c r="AV358" s="14" t="s">
        <v>89</v>
      </c>
      <c r="AW358" s="14" t="s">
        <v>36</v>
      </c>
      <c r="AX358" s="14" t="s">
        <v>87</v>
      </c>
      <c r="AY358" s="245" t="s">
        <v>146</v>
      </c>
    </row>
    <row r="359" spans="1:65" s="2" customFormat="1" ht="16.5" customHeight="1">
      <c r="A359" s="35"/>
      <c r="B359" s="36"/>
      <c r="C359" s="210" t="s">
        <v>409</v>
      </c>
      <c r="D359" s="210" t="s">
        <v>149</v>
      </c>
      <c r="E359" s="211" t="s">
        <v>410</v>
      </c>
      <c r="F359" s="212" t="s">
        <v>411</v>
      </c>
      <c r="G359" s="213" t="s">
        <v>270</v>
      </c>
      <c r="H359" s="214">
        <v>22.8</v>
      </c>
      <c r="I359" s="215"/>
      <c r="J359" s="216">
        <f>ROUND(I359*H359,2)</f>
        <v>0</v>
      </c>
      <c r="K359" s="217"/>
      <c r="L359" s="40"/>
      <c r="M359" s="218" t="s">
        <v>1</v>
      </c>
      <c r="N359" s="219" t="s">
        <v>44</v>
      </c>
      <c r="O359" s="72"/>
      <c r="P359" s="220">
        <f>O359*H359</f>
        <v>0</v>
      </c>
      <c r="Q359" s="220">
        <v>0</v>
      </c>
      <c r="R359" s="220">
        <f>Q359*H359</f>
        <v>0</v>
      </c>
      <c r="S359" s="220">
        <v>2.9999999999999997E-4</v>
      </c>
      <c r="T359" s="221">
        <f>S359*H359</f>
        <v>6.8399999999999997E-3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22" t="s">
        <v>299</v>
      </c>
      <c r="AT359" s="222" t="s">
        <v>149</v>
      </c>
      <c r="AU359" s="222" t="s">
        <v>89</v>
      </c>
      <c r="AY359" s="18" t="s">
        <v>146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18" t="s">
        <v>87</v>
      </c>
      <c r="BK359" s="223">
        <f>ROUND(I359*H359,2)</f>
        <v>0</v>
      </c>
      <c r="BL359" s="18" t="s">
        <v>299</v>
      </c>
      <c r="BM359" s="222" t="s">
        <v>412</v>
      </c>
    </row>
    <row r="360" spans="1:65" s="2" customFormat="1" ht="16.5" customHeight="1">
      <c r="A360" s="35"/>
      <c r="B360" s="36"/>
      <c r="C360" s="210" t="s">
        <v>413</v>
      </c>
      <c r="D360" s="210" t="s">
        <v>149</v>
      </c>
      <c r="E360" s="211" t="s">
        <v>414</v>
      </c>
      <c r="F360" s="212" t="s">
        <v>415</v>
      </c>
      <c r="G360" s="213" t="s">
        <v>270</v>
      </c>
      <c r="H360" s="214">
        <v>22.8</v>
      </c>
      <c r="I360" s="215"/>
      <c r="J360" s="216">
        <f>ROUND(I360*H360,2)</f>
        <v>0</v>
      </c>
      <c r="K360" s="217"/>
      <c r="L360" s="40"/>
      <c r="M360" s="218" t="s">
        <v>1</v>
      </c>
      <c r="N360" s="219" t="s">
        <v>44</v>
      </c>
      <c r="O360" s="72"/>
      <c r="P360" s="220">
        <f>O360*H360</f>
        <v>0</v>
      </c>
      <c r="Q360" s="220">
        <v>0</v>
      </c>
      <c r="R360" s="220">
        <f>Q360*H360</f>
        <v>0</v>
      </c>
      <c r="S360" s="220">
        <v>0</v>
      </c>
      <c r="T360" s="221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22" t="s">
        <v>299</v>
      </c>
      <c r="AT360" s="222" t="s">
        <v>149</v>
      </c>
      <c r="AU360" s="222" t="s">
        <v>89</v>
      </c>
      <c r="AY360" s="18" t="s">
        <v>146</v>
      </c>
      <c r="BE360" s="223">
        <f>IF(N360="základní",J360,0)</f>
        <v>0</v>
      </c>
      <c r="BF360" s="223">
        <f>IF(N360="snížená",J360,0)</f>
        <v>0</v>
      </c>
      <c r="BG360" s="223">
        <f>IF(N360="zákl. přenesená",J360,0)</f>
        <v>0</v>
      </c>
      <c r="BH360" s="223">
        <f>IF(N360="sníž. přenesená",J360,0)</f>
        <v>0</v>
      </c>
      <c r="BI360" s="223">
        <f>IF(N360="nulová",J360,0)</f>
        <v>0</v>
      </c>
      <c r="BJ360" s="18" t="s">
        <v>87</v>
      </c>
      <c r="BK360" s="223">
        <f>ROUND(I360*H360,2)</f>
        <v>0</v>
      </c>
      <c r="BL360" s="18" t="s">
        <v>299</v>
      </c>
      <c r="BM360" s="222" t="s">
        <v>416</v>
      </c>
    </row>
    <row r="361" spans="1:65" s="12" customFormat="1" ht="22.9" customHeight="1">
      <c r="B361" s="194"/>
      <c r="C361" s="195"/>
      <c r="D361" s="196" t="s">
        <v>78</v>
      </c>
      <c r="E361" s="208" t="s">
        <v>417</v>
      </c>
      <c r="F361" s="208" t="s">
        <v>418</v>
      </c>
      <c r="G361" s="195"/>
      <c r="H361" s="195"/>
      <c r="I361" s="198"/>
      <c r="J361" s="209">
        <f>BK361</f>
        <v>0</v>
      </c>
      <c r="K361" s="195"/>
      <c r="L361" s="200"/>
      <c r="M361" s="201"/>
      <c r="N361" s="202"/>
      <c r="O361" s="202"/>
      <c r="P361" s="203">
        <f>SUM(P362:P386)</f>
        <v>0</v>
      </c>
      <c r="Q361" s="202"/>
      <c r="R361" s="203">
        <f>SUM(R362:R386)</f>
        <v>0</v>
      </c>
      <c r="S361" s="202"/>
      <c r="T361" s="204">
        <f>SUM(T362:T386)</f>
        <v>8.8267760000000006</v>
      </c>
      <c r="AR361" s="205" t="s">
        <v>89</v>
      </c>
      <c r="AT361" s="206" t="s">
        <v>78</v>
      </c>
      <c r="AU361" s="206" t="s">
        <v>87</v>
      </c>
      <c r="AY361" s="205" t="s">
        <v>146</v>
      </c>
      <c r="BK361" s="207">
        <f>SUM(BK362:BK386)</f>
        <v>0</v>
      </c>
    </row>
    <row r="362" spans="1:65" s="2" customFormat="1" ht="21.75" customHeight="1">
      <c r="A362" s="35"/>
      <c r="B362" s="36"/>
      <c r="C362" s="210" t="s">
        <v>419</v>
      </c>
      <c r="D362" s="210" t="s">
        <v>149</v>
      </c>
      <c r="E362" s="211" t="s">
        <v>420</v>
      </c>
      <c r="F362" s="212" t="s">
        <v>421</v>
      </c>
      <c r="G362" s="213" t="s">
        <v>152</v>
      </c>
      <c r="H362" s="214">
        <v>108.304</v>
      </c>
      <c r="I362" s="215"/>
      <c r="J362" s="216">
        <f>ROUND(I362*H362,2)</f>
        <v>0</v>
      </c>
      <c r="K362" s="217"/>
      <c r="L362" s="40"/>
      <c r="M362" s="218" t="s">
        <v>1</v>
      </c>
      <c r="N362" s="219" t="s">
        <v>44</v>
      </c>
      <c r="O362" s="72"/>
      <c r="P362" s="220">
        <f>O362*H362</f>
        <v>0</v>
      </c>
      <c r="Q362" s="220">
        <v>0</v>
      </c>
      <c r="R362" s="220">
        <f>Q362*H362</f>
        <v>0</v>
      </c>
      <c r="S362" s="220">
        <v>8.1500000000000003E-2</v>
      </c>
      <c r="T362" s="221">
        <f>S362*H362</f>
        <v>8.8267760000000006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22" t="s">
        <v>299</v>
      </c>
      <c r="AT362" s="222" t="s">
        <v>149</v>
      </c>
      <c r="AU362" s="222" t="s">
        <v>89</v>
      </c>
      <c r="AY362" s="18" t="s">
        <v>146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18" t="s">
        <v>87</v>
      </c>
      <c r="BK362" s="223">
        <f>ROUND(I362*H362,2)</f>
        <v>0</v>
      </c>
      <c r="BL362" s="18" t="s">
        <v>299</v>
      </c>
      <c r="BM362" s="222" t="s">
        <v>422</v>
      </c>
    </row>
    <row r="363" spans="1:65" s="13" customFormat="1">
      <c r="B363" s="224"/>
      <c r="C363" s="225"/>
      <c r="D363" s="226" t="s">
        <v>155</v>
      </c>
      <c r="E363" s="227" t="s">
        <v>1</v>
      </c>
      <c r="F363" s="228" t="s">
        <v>156</v>
      </c>
      <c r="G363" s="225"/>
      <c r="H363" s="227" t="s">
        <v>1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AT363" s="234" t="s">
        <v>155</v>
      </c>
      <c r="AU363" s="234" t="s">
        <v>89</v>
      </c>
      <c r="AV363" s="13" t="s">
        <v>87</v>
      </c>
      <c r="AW363" s="13" t="s">
        <v>36</v>
      </c>
      <c r="AX363" s="13" t="s">
        <v>79</v>
      </c>
      <c r="AY363" s="234" t="s">
        <v>146</v>
      </c>
    </row>
    <row r="364" spans="1:65" s="13" customFormat="1">
      <c r="B364" s="224"/>
      <c r="C364" s="225"/>
      <c r="D364" s="226" t="s">
        <v>155</v>
      </c>
      <c r="E364" s="227" t="s">
        <v>1</v>
      </c>
      <c r="F364" s="228" t="s">
        <v>159</v>
      </c>
      <c r="G364" s="225"/>
      <c r="H364" s="227" t="s">
        <v>1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AT364" s="234" t="s">
        <v>155</v>
      </c>
      <c r="AU364" s="234" t="s">
        <v>89</v>
      </c>
      <c r="AV364" s="13" t="s">
        <v>87</v>
      </c>
      <c r="AW364" s="13" t="s">
        <v>36</v>
      </c>
      <c r="AX364" s="13" t="s">
        <v>79</v>
      </c>
      <c r="AY364" s="234" t="s">
        <v>146</v>
      </c>
    </row>
    <row r="365" spans="1:65" s="14" customFormat="1">
      <c r="B365" s="235"/>
      <c r="C365" s="236"/>
      <c r="D365" s="226" t="s">
        <v>155</v>
      </c>
      <c r="E365" s="237" t="s">
        <v>1</v>
      </c>
      <c r="F365" s="238" t="s">
        <v>423</v>
      </c>
      <c r="G365" s="236"/>
      <c r="H365" s="239">
        <v>5.76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AT365" s="245" t="s">
        <v>155</v>
      </c>
      <c r="AU365" s="245" t="s">
        <v>89</v>
      </c>
      <c r="AV365" s="14" t="s">
        <v>89</v>
      </c>
      <c r="AW365" s="14" t="s">
        <v>36</v>
      </c>
      <c r="AX365" s="14" t="s">
        <v>79</v>
      </c>
      <c r="AY365" s="245" t="s">
        <v>146</v>
      </c>
    </row>
    <row r="366" spans="1:65" s="14" customFormat="1">
      <c r="B366" s="235"/>
      <c r="C366" s="236"/>
      <c r="D366" s="226" t="s">
        <v>155</v>
      </c>
      <c r="E366" s="237" t="s">
        <v>1</v>
      </c>
      <c r="F366" s="238" t="s">
        <v>424</v>
      </c>
      <c r="G366" s="236"/>
      <c r="H366" s="239">
        <v>5.28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AT366" s="245" t="s">
        <v>155</v>
      </c>
      <c r="AU366" s="245" t="s">
        <v>89</v>
      </c>
      <c r="AV366" s="14" t="s">
        <v>89</v>
      </c>
      <c r="AW366" s="14" t="s">
        <v>36</v>
      </c>
      <c r="AX366" s="14" t="s">
        <v>79</v>
      </c>
      <c r="AY366" s="245" t="s">
        <v>146</v>
      </c>
    </row>
    <row r="367" spans="1:65" s="13" customFormat="1">
      <c r="B367" s="224"/>
      <c r="C367" s="225"/>
      <c r="D367" s="226" t="s">
        <v>155</v>
      </c>
      <c r="E367" s="227" t="s">
        <v>1</v>
      </c>
      <c r="F367" s="228" t="s">
        <v>337</v>
      </c>
      <c r="G367" s="225"/>
      <c r="H367" s="227" t="s">
        <v>1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AT367" s="234" t="s">
        <v>155</v>
      </c>
      <c r="AU367" s="234" t="s">
        <v>89</v>
      </c>
      <c r="AV367" s="13" t="s">
        <v>87</v>
      </c>
      <c r="AW367" s="13" t="s">
        <v>36</v>
      </c>
      <c r="AX367" s="13" t="s">
        <v>79</v>
      </c>
      <c r="AY367" s="234" t="s">
        <v>146</v>
      </c>
    </row>
    <row r="368" spans="1:65" s="14" customFormat="1">
      <c r="B368" s="235"/>
      <c r="C368" s="236"/>
      <c r="D368" s="226" t="s">
        <v>155</v>
      </c>
      <c r="E368" s="237" t="s">
        <v>1</v>
      </c>
      <c r="F368" s="238" t="s">
        <v>425</v>
      </c>
      <c r="G368" s="236"/>
      <c r="H368" s="239">
        <v>1.8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AT368" s="245" t="s">
        <v>155</v>
      </c>
      <c r="AU368" s="245" t="s">
        <v>89</v>
      </c>
      <c r="AV368" s="14" t="s">
        <v>89</v>
      </c>
      <c r="AW368" s="14" t="s">
        <v>36</v>
      </c>
      <c r="AX368" s="14" t="s">
        <v>79</v>
      </c>
      <c r="AY368" s="245" t="s">
        <v>146</v>
      </c>
    </row>
    <row r="369" spans="2:51" s="13" customFormat="1">
      <c r="B369" s="224"/>
      <c r="C369" s="225"/>
      <c r="D369" s="226" t="s">
        <v>155</v>
      </c>
      <c r="E369" s="227" t="s">
        <v>1</v>
      </c>
      <c r="F369" s="228" t="s">
        <v>339</v>
      </c>
      <c r="G369" s="225"/>
      <c r="H369" s="227" t="s">
        <v>1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155</v>
      </c>
      <c r="AU369" s="234" t="s">
        <v>89</v>
      </c>
      <c r="AV369" s="13" t="s">
        <v>87</v>
      </c>
      <c r="AW369" s="13" t="s">
        <v>36</v>
      </c>
      <c r="AX369" s="13" t="s">
        <v>79</v>
      </c>
      <c r="AY369" s="234" t="s">
        <v>146</v>
      </c>
    </row>
    <row r="370" spans="2:51" s="14" customFormat="1">
      <c r="B370" s="235"/>
      <c r="C370" s="236"/>
      <c r="D370" s="226" t="s">
        <v>155</v>
      </c>
      <c r="E370" s="237" t="s">
        <v>1</v>
      </c>
      <c r="F370" s="238" t="s">
        <v>426</v>
      </c>
      <c r="G370" s="236"/>
      <c r="H370" s="239">
        <v>22.56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AT370" s="245" t="s">
        <v>155</v>
      </c>
      <c r="AU370" s="245" t="s">
        <v>89</v>
      </c>
      <c r="AV370" s="14" t="s">
        <v>89</v>
      </c>
      <c r="AW370" s="14" t="s">
        <v>36</v>
      </c>
      <c r="AX370" s="14" t="s">
        <v>79</v>
      </c>
      <c r="AY370" s="245" t="s">
        <v>146</v>
      </c>
    </row>
    <row r="371" spans="2:51" s="13" customFormat="1">
      <c r="B371" s="224"/>
      <c r="C371" s="225"/>
      <c r="D371" s="226" t="s">
        <v>155</v>
      </c>
      <c r="E371" s="227" t="s">
        <v>1</v>
      </c>
      <c r="F371" s="228" t="s">
        <v>341</v>
      </c>
      <c r="G371" s="225"/>
      <c r="H371" s="227" t="s">
        <v>1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155</v>
      </c>
      <c r="AU371" s="234" t="s">
        <v>89</v>
      </c>
      <c r="AV371" s="13" t="s">
        <v>87</v>
      </c>
      <c r="AW371" s="13" t="s">
        <v>36</v>
      </c>
      <c r="AX371" s="13" t="s">
        <v>79</v>
      </c>
      <c r="AY371" s="234" t="s">
        <v>146</v>
      </c>
    </row>
    <row r="372" spans="2:51" s="14" customFormat="1">
      <c r="B372" s="235"/>
      <c r="C372" s="236"/>
      <c r="D372" s="226" t="s">
        <v>155</v>
      </c>
      <c r="E372" s="237" t="s">
        <v>1</v>
      </c>
      <c r="F372" s="238" t="s">
        <v>427</v>
      </c>
      <c r="G372" s="236"/>
      <c r="H372" s="239">
        <v>13.44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AT372" s="245" t="s">
        <v>155</v>
      </c>
      <c r="AU372" s="245" t="s">
        <v>89</v>
      </c>
      <c r="AV372" s="14" t="s">
        <v>89</v>
      </c>
      <c r="AW372" s="14" t="s">
        <v>36</v>
      </c>
      <c r="AX372" s="14" t="s">
        <v>79</v>
      </c>
      <c r="AY372" s="245" t="s">
        <v>146</v>
      </c>
    </row>
    <row r="373" spans="2:51" s="13" customFormat="1">
      <c r="B373" s="224"/>
      <c r="C373" s="225"/>
      <c r="D373" s="226" t="s">
        <v>155</v>
      </c>
      <c r="E373" s="227" t="s">
        <v>1</v>
      </c>
      <c r="F373" s="228" t="s">
        <v>163</v>
      </c>
      <c r="G373" s="225"/>
      <c r="H373" s="227" t="s">
        <v>1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AT373" s="234" t="s">
        <v>155</v>
      </c>
      <c r="AU373" s="234" t="s">
        <v>89</v>
      </c>
      <c r="AV373" s="13" t="s">
        <v>87</v>
      </c>
      <c r="AW373" s="13" t="s">
        <v>36</v>
      </c>
      <c r="AX373" s="13" t="s">
        <v>79</v>
      </c>
      <c r="AY373" s="234" t="s">
        <v>146</v>
      </c>
    </row>
    <row r="374" spans="2:51" s="14" customFormat="1">
      <c r="B374" s="235"/>
      <c r="C374" s="236"/>
      <c r="D374" s="226" t="s">
        <v>155</v>
      </c>
      <c r="E374" s="237" t="s">
        <v>1</v>
      </c>
      <c r="F374" s="238" t="s">
        <v>428</v>
      </c>
      <c r="G374" s="236"/>
      <c r="H374" s="239">
        <v>8.7040000000000006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AT374" s="245" t="s">
        <v>155</v>
      </c>
      <c r="AU374" s="245" t="s">
        <v>89</v>
      </c>
      <c r="AV374" s="14" t="s">
        <v>89</v>
      </c>
      <c r="AW374" s="14" t="s">
        <v>36</v>
      </c>
      <c r="AX374" s="14" t="s">
        <v>79</v>
      </c>
      <c r="AY374" s="245" t="s">
        <v>146</v>
      </c>
    </row>
    <row r="375" spans="2:51" s="13" customFormat="1">
      <c r="B375" s="224"/>
      <c r="C375" s="225"/>
      <c r="D375" s="226" t="s">
        <v>155</v>
      </c>
      <c r="E375" s="227" t="s">
        <v>1</v>
      </c>
      <c r="F375" s="228" t="s">
        <v>166</v>
      </c>
      <c r="G375" s="225"/>
      <c r="H375" s="227" t="s">
        <v>1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155</v>
      </c>
      <c r="AU375" s="234" t="s">
        <v>89</v>
      </c>
      <c r="AV375" s="13" t="s">
        <v>87</v>
      </c>
      <c r="AW375" s="13" t="s">
        <v>36</v>
      </c>
      <c r="AX375" s="13" t="s">
        <v>79</v>
      </c>
      <c r="AY375" s="234" t="s">
        <v>146</v>
      </c>
    </row>
    <row r="376" spans="2:51" s="13" customFormat="1">
      <c r="B376" s="224"/>
      <c r="C376" s="225"/>
      <c r="D376" s="226" t="s">
        <v>155</v>
      </c>
      <c r="E376" s="227" t="s">
        <v>1</v>
      </c>
      <c r="F376" s="228" t="s">
        <v>173</v>
      </c>
      <c r="G376" s="225"/>
      <c r="H376" s="227" t="s">
        <v>1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AT376" s="234" t="s">
        <v>155</v>
      </c>
      <c r="AU376" s="234" t="s">
        <v>89</v>
      </c>
      <c r="AV376" s="13" t="s">
        <v>87</v>
      </c>
      <c r="AW376" s="13" t="s">
        <v>36</v>
      </c>
      <c r="AX376" s="13" t="s">
        <v>79</v>
      </c>
      <c r="AY376" s="234" t="s">
        <v>146</v>
      </c>
    </row>
    <row r="377" spans="2:51" s="14" customFormat="1">
      <c r="B377" s="235"/>
      <c r="C377" s="236"/>
      <c r="D377" s="226" t="s">
        <v>155</v>
      </c>
      <c r="E377" s="237" t="s">
        <v>1</v>
      </c>
      <c r="F377" s="238" t="s">
        <v>429</v>
      </c>
      <c r="G377" s="236"/>
      <c r="H377" s="239">
        <v>5.6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AT377" s="245" t="s">
        <v>155</v>
      </c>
      <c r="AU377" s="245" t="s">
        <v>89</v>
      </c>
      <c r="AV377" s="14" t="s">
        <v>89</v>
      </c>
      <c r="AW377" s="14" t="s">
        <v>36</v>
      </c>
      <c r="AX377" s="14" t="s">
        <v>79</v>
      </c>
      <c r="AY377" s="245" t="s">
        <v>146</v>
      </c>
    </row>
    <row r="378" spans="2:51" s="13" customFormat="1">
      <c r="B378" s="224"/>
      <c r="C378" s="225"/>
      <c r="D378" s="226" t="s">
        <v>155</v>
      </c>
      <c r="E378" s="227" t="s">
        <v>1</v>
      </c>
      <c r="F378" s="228" t="s">
        <v>167</v>
      </c>
      <c r="G378" s="225"/>
      <c r="H378" s="227" t="s">
        <v>1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AT378" s="234" t="s">
        <v>155</v>
      </c>
      <c r="AU378" s="234" t="s">
        <v>89</v>
      </c>
      <c r="AV378" s="13" t="s">
        <v>87</v>
      </c>
      <c r="AW378" s="13" t="s">
        <v>36</v>
      </c>
      <c r="AX378" s="13" t="s">
        <v>79</v>
      </c>
      <c r="AY378" s="234" t="s">
        <v>146</v>
      </c>
    </row>
    <row r="379" spans="2:51" s="14" customFormat="1">
      <c r="B379" s="235"/>
      <c r="C379" s="236"/>
      <c r="D379" s="226" t="s">
        <v>155</v>
      </c>
      <c r="E379" s="237" t="s">
        <v>1</v>
      </c>
      <c r="F379" s="238" t="s">
        <v>430</v>
      </c>
      <c r="G379" s="236"/>
      <c r="H379" s="239">
        <v>1.8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AT379" s="245" t="s">
        <v>155</v>
      </c>
      <c r="AU379" s="245" t="s">
        <v>89</v>
      </c>
      <c r="AV379" s="14" t="s">
        <v>89</v>
      </c>
      <c r="AW379" s="14" t="s">
        <v>36</v>
      </c>
      <c r="AX379" s="14" t="s">
        <v>79</v>
      </c>
      <c r="AY379" s="245" t="s">
        <v>146</v>
      </c>
    </row>
    <row r="380" spans="2:51" s="13" customFormat="1">
      <c r="B380" s="224"/>
      <c r="C380" s="225"/>
      <c r="D380" s="226" t="s">
        <v>155</v>
      </c>
      <c r="E380" s="227" t="s">
        <v>1</v>
      </c>
      <c r="F380" s="228" t="s">
        <v>349</v>
      </c>
      <c r="G380" s="225"/>
      <c r="H380" s="227" t="s">
        <v>1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AT380" s="234" t="s">
        <v>155</v>
      </c>
      <c r="AU380" s="234" t="s">
        <v>89</v>
      </c>
      <c r="AV380" s="13" t="s">
        <v>87</v>
      </c>
      <c r="AW380" s="13" t="s">
        <v>36</v>
      </c>
      <c r="AX380" s="13" t="s">
        <v>79</v>
      </c>
      <c r="AY380" s="234" t="s">
        <v>146</v>
      </c>
    </row>
    <row r="381" spans="2:51" s="14" customFormat="1">
      <c r="B381" s="235"/>
      <c r="C381" s="236"/>
      <c r="D381" s="226" t="s">
        <v>155</v>
      </c>
      <c r="E381" s="237" t="s">
        <v>1</v>
      </c>
      <c r="F381" s="238" t="s">
        <v>431</v>
      </c>
      <c r="G381" s="236"/>
      <c r="H381" s="239">
        <v>21.44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AT381" s="245" t="s">
        <v>155</v>
      </c>
      <c r="AU381" s="245" t="s">
        <v>89</v>
      </c>
      <c r="AV381" s="14" t="s">
        <v>89</v>
      </c>
      <c r="AW381" s="14" t="s">
        <v>36</v>
      </c>
      <c r="AX381" s="14" t="s">
        <v>79</v>
      </c>
      <c r="AY381" s="245" t="s">
        <v>146</v>
      </c>
    </row>
    <row r="382" spans="2:51" s="13" customFormat="1">
      <c r="B382" s="224"/>
      <c r="C382" s="225"/>
      <c r="D382" s="226" t="s">
        <v>155</v>
      </c>
      <c r="E382" s="227" t="s">
        <v>1</v>
      </c>
      <c r="F382" s="228" t="s">
        <v>351</v>
      </c>
      <c r="G382" s="225"/>
      <c r="H382" s="227" t="s">
        <v>1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AT382" s="234" t="s">
        <v>155</v>
      </c>
      <c r="AU382" s="234" t="s">
        <v>89</v>
      </c>
      <c r="AV382" s="13" t="s">
        <v>87</v>
      </c>
      <c r="AW382" s="13" t="s">
        <v>36</v>
      </c>
      <c r="AX382" s="13" t="s">
        <v>79</v>
      </c>
      <c r="AY382" s="234" t="s">
        <v>146</v>
      </c>
    </row>
    <row r="383" spans="2:51" s="14" customFormat="1">
      <c r="B383" s="235"/>
      <c r="C383" s="236"/>
      <c r="D383" s="226" t="s">
        <v>155</v>
      </c>
      <c r="E383" s="237" t="s">
        <v>1</v>
      </c>
      <c r="F383" s="238" t="s">
        <v>427</v>
      </c>
      <c r="G383" s="236"/>
      <c r="H383" s="239">
        <v>13.44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AT383" s="245" t="s">
        <v>155</v>
      </c>
      <c r="AU383" s="245" t="s">
        <v>89</v>
      </c>
      <c r="AV383" s="14" t="s">
        <v>89</v>
      </c>
      <c r="AW383" s="14" t="s">
        <v>36</v>
      </c>
      <c r="AX383" s="14" t="s">
        <v>79</v>
      </c>
      <c r="AY383" s="245" t="s">
        <v>146</v>
      </c>
    </row>
    <row r="384" spans="2:51" s="13" customFormat="1">
      <c r="B384" s="224"/>
      <c r="C384" s="225"/>
      <c r="D384" s="226" t="s">
        <v>155</v>
      </c>
      <c r="E384" s="227" t="s">
        <v>1</v>
      </c>
      <c r="F384" s="228" t="s">
        <v>352</v>
      </c>
      <c r="G384" s="225"/>
      <c r="H384" s="227" t="s">
        <v>1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AT384" s="234" t="s">
        <v>155</v>
      </c>
      <c r="AU384" s="234" t="s">
        <v>89</v>
      </c>
      <c r="AV384" s="13" t="s">
        <v>87</v>
      </c>
      <c r="AW384" s="13" t="s">
        <v>36</v>
      </c>
      <c r="AX384" s="13" t="s">
        <v>79</v>
      </c>
      <c r="AY384" s="234" t="s">
        <v>146</v>
      </c>
    </row>
    <row r="385" spans="1:65" s="14" customFormat="1">
      <c r="B385" s="235"/>
      <c r="C385" s="236"/>
      <c r="D385" s="226" t="s">
        <v>155</v>
      </c>
      <c r="E385" s="237" t="s">
        <v>1</v>
      </c>
      <c r="F385" s="238" t="s">
        <v>432</v>
      </c>
      <c r="G385" s="236"/>
      <c r="H385" s="239">
        <v>8.48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AT385" s="245" t="s">
        <v>155</v>
      </c>
      <c r="AU385" s="245" t="s">
        <v>89</v>
      </c>
      <c r="AV385" s="14" t="s">
        <v>89</v>
      </c>
      <c r="AW385" s="14" t="s">
        <v>36</v>
      </c>
      <c r="AX385" s="14" t="s">
        <v>79</v>
      </c>
      <c r="AY385" s="245" t="s">
        <v>146</v>
      </c>
    </row>
    <row r="386" spans="1:65" s="15" customFormat="1">
      <c r="B386" s="246"/>
      <c r="C386" s="247"/>
      <c r="D386" s="226" t="s">
        <v>155</v>
      </c>
      <c r="E386" s="248" t="s">
        <v>1</v>
      </c>
      <c r="F386" s="249" t="s">
        <v>175</v>
      </c>
      <c r="G386" s="247"/>
      <c r="H386" s="250">
        <v>108.304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AT386" s="256" t="s">
        <v>155</v>
      </c>
      <c r="AU386" s="256" t="s">
        <v>89</v>
      </c>
      <c r="AV386" s="15" t="s">
        <v>153</v>
      </c>
      <c r="AW386" s="15" t="s">
        <v>36</v>
      </c>
      <c r="AX386" s="15" t="s">
        <v>87</v>
      </c>
      <c r="AY386" s="256" t="s">
        <v>146</v>
      </c>
    </row>
    <row r="387" spans="1:65" s="12" customFormat="1" ht="22.9" customHeight="1">
      <c r="B387" s="194"/>
      <c r="C387" s="195"/>
      <c r="D387" s="196" t="s">
        <v>78</v>
      </c>
      <c r="E387" s="208" t="s">
        <v>433</v>
      </c>
      <c r="F387" s="208" t="s">
        <v>434</v>
      </c>
      <c r="G387" s="195"/>
      <c r="H387" s="195"/>
      <c r="I387" s="198"/>
      <c r="J387" s="209">
        <f>BK387</f>
        <v>0</v>
      </c>
      <c r="K387" s="195"/>
      <c r="L387" s="200"/>
      <c r="M387" s="201"/>
      <c r="N387" s="202"/>
      <c r="O387" s="202"/>
      <c r="P387" s="203">
        <f>SUM(P388:P565)</f>
        <v>0</v>
      </c>
      <c r="Q387" s="202"/>
      <c r="R387" s="203">
        <f>SUM(R388:R565)</f>
        <v>1.41676</v>
      </c>
      <c r="S387" s="202"/>
      <c r="T387" s="204">
        <f>SUM(T388:T565)</f>
        <v>0.43919560000000002</v>
      </c>
      <c r="AR387" s="205" t="s">
        <v>89</v>
      </c>
      <c r="AT387" s="206" t="s">
        <v>78</v>
      </c>
      <c r="AU387" s="206" t="s">
        <v>87</v>
      </c>
      <c r="AY387" s="205" t="s">
        <v>146</v>
      </c>
      <c r="BK387" s="207">
        <f>SUM(BK388:BK565)</f>
        <v>0</v>
      </c>
    </row>
    <row r="388" spans="1:65" s="2" customFormat="1" ht="16.5" customHeight="1">
      <c r="A388" s="35"/>
      <c r="B388" s="36"/>
      <c r="C388" s="210" t="s">
        <v>435</v>
      </c>
      <c r="D388" s="210" t="s">
        <v>149</v>
      </c>
      <c r="E388" s="211" t="s">
        <v>436</v>
      </c>
      <c r="F388" s="212" t="s">
        <v>437</v>
      </c>
      <c r="G388" s="213" t="s">
        <v>152</v>
      </c>
      <c r="H388" s="214">
        <v>1416.76</v>
      </c>
      <c r="I388" s="215"/>
      <c r="J388" s="216">
        <f>ROUND(I388*H388,2)</f>
        <v>0</v>
      </c>
      <c r="K388" s="217"/>
      <c r="L388" s="40"/>
      <c r="M388" s="218" t="s">
        <v>1</v>
      </c>
      <c r="N388" s="219" t="s">
        <v>44</v>
      </c>
      <c r="O388" s="72"/>
      <c r="P388" s="220">
        <f>O388*H388</f>
        <v>0</v>
      </c>
      <c r="Q388" s="220">
        <v>1E-3</v>
      </c>
      <c r="R388" s="220">
        <f>Q388*H388</f>
        <v>1.41676</v>
      </c>
      <c r="S388" s="220">
        <v>3.1E-4</v>
      </c>
      <c r="T388" s="221">
        <f>S388*H388</f>
        <v>0.43919560000000002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22" t="s">
        <v>299</v>
      </c>
      <c r="AT388" s="222" t="s">
        <v>149</v>
      </c>
      <c r="AU388" s="222" t="s">
        <v>89</v>
      </c>
      <c r="AY388" s="18" t="s">
        <v>146</v>
      </c>
      <c r="BE388" s="223">
        <f>IF(N388="základní",J388,0)</f>
        <v>0</v>
      </c>
      <c r="BF388" s="223">
        <f>IF(N388="snížená",J388,0)</f>
        <v>0</v>
      </c>
      <c r="BG388" s="223">
        <f>IF(N388="zákl. přenesená",J388,0)</f>
        <v>0</v>
      </c>
      <c r="BH388" s="223">
        <f>IF(N388="sníž. přenesená",J388,0)</f>
        <v>0</v>
      </c>
      <c r="BI388" s="223">
        <f>IF(N388="nulová",J388,0)</f>
        <v>0</v>
      </c>
      <c r="BJ388" s="18" t="s">
        <v>87</v>
      </c>
      <c r="BK388" s="223">
        <f>ROUND(I388*H388,2)</f>
        <v>0</v>
      </c>
      <c r="BL388" s="18" t="s">
        <v>299</v>
      </c>
      <c r="BM388" s="222" t="s">
        <v>438</v>
      </c>
    </row>
    <row r="389" spans="1:65" s="13" customFormat="1">
      <c r="B389" s="224"/>
      <c r="C389" s="225"/>
      <c r="D389" s="226" t="s">
        <v>155</v>
      </c>
      <c r="E389" s="227" t="s">
        <v>1</v>
      </c>
      <c r="F389" s="228" t="s">
        <v>439</v>
      </c>
      <c r="G389" s="225"/>
      <c r="H389" s="227" t="s">
        <v>1</v>
      </c>
      <c r="I389" s="229"/>
      <c r="J389" s="225"/>
      <c r="K389" s="225"/>
      <c r="L389" s="230"/>
      <c r="M389" s="231"/>
      <c r="N389" s="232"/>
      <c r="O389" s="232"/>
      <c r="P389" s="232"/>
      <c r="Q389" s="232"/>
      <c r="R389" s="232"/>
      <c r="S389" s="232"/>
      <c r="T389" s="233"/>
      <c r="AT389" s="234" t="s">
        <v>155</v>
      </c>
      <c r="AU389" s="234" t="s">
        <v>89</v>
      </c>
      <c r="AV389" s="13" t="s">
        <v>87</v>
      </c>
      <c r="AW389" s="13" t="s">
        <v>36</v>
      </c>
      <c r="AX389" s="13" t="s">
        <v>79</v>
      </c>
      <c r="AY389" s="234" t="s">
        <v>146</v>
      </c>
    </row>
    <row r="390" spans="1:65" s="13" customFormat="1">
      <c r="B390" s="224"/>
      <c r="C390" s="225"/>
      <c r="D390" s="226" t="s">
        <v>155</v>
      </c>
      <c r="E390" s="227" t="s">
        <v>1</v>
      </c>
      <c r="F390" s="228" t="s">
        <v>156</v>
      </c>
      <c r="G390" s="225"/>
      <c r="H390" s="227" t="s">
        <v>1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AT390" s="234" t="s">
        <v>155</v>
      </c>
      <c r="AU390" s="234" t="s">
        <v>89</v>
      </c>
      <c r="AV390" s="13" t="s">
        <v>87</v>
      </c>
      <c r="AW390" s="13" t="s">
        <v>36</v>
      </c>
      <c r="AX390" s="13" t="s">
        <v>79</v>
      </c>
      <c r="AY390" s="234" t="s">
        <v>146</v>
      </c>
    </row>
    <row r="391" spans="1:65" s="13" customFormat="1">
      <c r="B391" s="224"/>
      <c r="C391" s="225"/>
      <c r="D391" s="226" t="s">
        <v>155</v>
      </c>
      <c r="E391" s="227" t="s">
        <v>1</v>
      </c>
      <c r="F391" s="228" t="s">
        <v>440</v>
      </c>
      <c r="G391" s="225"/>
      <c r="H391" s="227" t="s">
        <v>1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AT391" s="234" t="s">
        <v>155</v>
      </c>
      <c r="AU391" s="234" t="s">
        <v>89</v>
      </c>
      <c r="AV391" s="13" t="s">
        <v>87</v>
      </c>
      <c r="AW391" s="13" t="s">
        <v>36</v>
      </c>
      <c r="AX391" s="13" t="s">
        <v>79</v>
      </c>
      <c r="AY391" s="234" t="s">
        <v>146</v>
      </c>
    </row>
    <row r="392" spans="1:65" s="14" customFormat="1">
      <c r="B392" s="235"/>
      <c r="C392" s="236"/>
      <c r="D392" s="226" t="s">
        <v>155</v>
      </c>
      <c r="E392" s="237" t="s">
        <v>1</v>
      </c>
      <c r="F392" s="238" t="s">
        <v>441</v>
      </c>
      <c r="G392" s="236"/>
      <c r="H392" s="239">
        <v>8.4600000000000009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4"/>
      <c r="AT392" s="245" t="s">
        <v>155</v>
      </c>
      <c r="AU392" s="245" t="s">
        <v>89</v>
      </c>
      <c r="AV392" s="14" t="s">
        <v>89</v>
      </c>
      <c r="AW392" s="14" t="s">
        <v>36</v>
      </c>
      <c r="AX392" s="14" t="s">
        <v>79</v>
      </c>
      <c r="AY392" s="245" t="s">
        <v>146</v>
      </c>
    </row>
    <row r="393" spans="1:65" s="13" customFormat="1">
      <c r="B393" s="224"/>
      <c r="C393" s="225"/>
      <c r="D393" s="226" t="s">
        <v>155</v>
      </c>
      <c r="E393" s="227" t="s">
        <v>1</v>
      </c>
      <c r="F393" s="228" t="s">
        <v>442</v>
      </c>
      <c r="G393" s="225"/>
      <c r="H393" s="227" t="s">
        <v>1</v>
      </c>
      <c r="I393" s="229"/>
      <c r="J393" s="225"/>
      <c r="K393" s="225"/>
      <c r="L393" s="230"/>
      <c r="M393" s="231"/>
      <c r="N393" s="232"/>
      <c r="O393" s="232"/>
      <c r="P393" s="232"/>
      <c r="Q393" s="232"/>
      <c r="R393" s="232"/>
      <c r="S393" s="232"/>
      <c r="T393" s="233"/>
      <c r="AT393" s="234" t="s">
        <v>155</v>
      </c>
      <c r="AU393" s="234" t="s">
        <v>89</v>
      </c>
      <c r="AV393" s="13" t="s">
        <v>87</v>
      </c>
      <c r="AW393" s="13" t="s">
        <v>36</v>
      </c>
      <c r="AX393" s="13" t="s">
        <v>79</v>
      </c>
      <c r="AY393" s="234" t="s">
        <v>146</v>
      </c>
    </row>
    <row r="394" spans="1:65" s="14" customFormat="1">
      <c r="B394" s="235"/>
      <c r="C394" s="236"/>
      <c r="D394" s="226" t="s">
        <v>155</v>
      </c>
      <c r="E394" s="237" t="s">
        <v>1</v>
      </c>
      <c r="F394" s="238" t="s">
        <v>153</v>
      </c>
      <c r="G394" s="236"/>
      <c r="H394" s="239">
        <v>4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AT394" s="245" t="s">
        <v>155</v>
      </c>
      <c r="AU394" s="245" t="s">
        <v>89</v>
      </c>
      <c r="AV394" s="14" t="s">
        <v>89</v>
      </c>
      <c r="AW394" s="14" t="s">
        <v>36</v>
      </c>
      <c r="AX394" s="14" t="s">
        <v>79</v>
      </c>
      <c r="AY394" s="245" t="s">
        <v>146</v>
      </c>
    </row>
    <row r="395" spans="1:65" s="13" customFormat="1">
      <c r="B395" s="224"/>
      <c r="C395" s="225"/>
      <c r="D395" s="226" t="s">
        <v>155</v>
      </c>
      <c r="E395" s="227" t="s">
        <v>1</v>
      </c>
      <c r="F395" s="228" t="s">
        <v>159</v>
      </c>
      <c r="G395" s="225"/>
      <c r="H395" s="227" t="s">
        <v>1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AT395" s="234" t="s">
        <v>155</v>
      </c>
      <c r="AU395" s="234" t="s">
        <v>89</v>
      </c>
      <c r="AV395" s="13" t="s">
        <v>87</v>
      </c>
      <c r="AW395" s="13" t="s">
        <v>36</v>
      </c>
      <c r="AX395" s="13" t="s">
        <v>79</v>
      </c>
      <c r="AY395" s="234" t="s">
        <v>146</v>
      </c>
    </row>
    <row r="396" spans="1:65" s="14" customFormat="1">
      <c r="B396" s="235"/>
      <c r="C396" s="236"/>
      <c r="D396" s="226" t="s">
        <v>155</v>
      </c>
      <c r="E396" s="237" t="s">
        <v>1</v>
      </c>
      <c r="F396" s="238" t="s">
        <v>443</v>
      </c>
      <c r="G396" s="236"/>
      <c r="H396" s="239">
        <v>1.1000000000000001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AT396" s="245" t="s">
        <v>155</v>
      </c>
      <c r="AU396" s="245" t="s">
        <v>89</v>
      </c>
      <c r="AV396" s="14" t="s">
        <v>89</v>
      </c>
      <c r="AW396" s="14" t="s">
        <v>36</v>
      </c>
      <c r="AX396" s="14" t="s">
        <v>79</v>
      </c>
      <c r="AY396" s="245" t="s">
        <v>146</v>
      </c>
    </row>
    <row r="397" spans="1:65" s="13" customFormat="1">
      <c r="B397" s="224"/>
      <c r="C397" s="225"/>
      <c r="D397" s="226" t="s">
        <v>155</v>
      </c>
      <c r="E397" s="227" t="s">
        <v>1</v>
      </c>
      <c r="F397" s="228" t="s">
        <v>378</v>
      </c>
      <c r="G397" s="225"/>
      <c r="H397" s="227" t="s">
        <v>1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AT397" s="234" t="s">
        <v>155</v>
      </c>
      <c r="AU397" s="234" t="s">
        <v>89</v>
      </c>
      <c r="AV397" s="13" t="s">
        <v>87</v>
      </c>
      <c r="AW397" s="13" t="s">
        <v>36</v>
      </c>
      <c r="AX397" s="13" t="s">
        <v>79</v>
      </c>
      <c r="AY397" s="234" t="s">
        <v>146</v>
      </c>
    </row>
    <row r="398" spans="1:65" s="14" customFormat="1">
      <c r="B398" s="235"/>
      <c r="C398" s="236"/>
      <c r="D398" s="226" t="s">
        <v>155</v>
      </c>
      <c r="E398" s="237" t="s">
        <v>1</v>
      </c>
      <c r="F398" s="238" t="s">
        <v>444</v>
      </c>
      <c r="G398" s="236"/>
      <c r="H398" s="239">
        <v>14.8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AT398" s="245" t="s">
        <v>155</v>
      </c>
      <c r="AU398" s="245" t="s">
        <v>89</v>
      </c>
      <c r="AV398" s="14" t="s">
        <v>89</v>
      </c>
      <c r="AW398" s="14" t="s">
        <v>36</v>
      </c>
      <c r="AX398" s="14" t="s">
        <v>79</v>
      </c>
      <c r="AY398" s="245" t="s">
        <v>146</v>
      </c>
    </row>
    <row r="399" spans="1:65" s="13" customFormat="1">
      <c r="B399" s="224"/>
      <c r="C399" s="225"/>
      <c r="D399" s="226" t="s">
        <v>155</v>
      </c>
      <c r="E399" s="227" t="s">
        <v>1</v>
      </c>
      <c r="F399" s="228" t="s">
        <v>339</v>
      </c>
      <c r="G399" s="225"/>
      <c r="H399" s="227" t="s">
        <v>1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AT399" s="234" t="s">
        <v>155</v>
      </c>
      <c r="AU399" s="234" t="s">
        <v>89</v>
      </c>
      <c r="AV399" s="13" t="s">
        <v>87</v>
      </c>
      <c r="AW399" s="13" t="s">
        <v>36</v>
      </c>
      <c r="AX399" s="13" t="s">
        <v>79</v>
      </c>
      <c r="AY399" s="234" t="s">
        <v>146</v>
      </c>
    </row>
    <row r="400" spans="1:65" s="14" customFormat="1">
      <c r="B400" s="235"/>
      <c r="C400" s="236"/>
      <c r="D400" s="226" t="s">
        <v>155</v>
      </c>
      <c r="E400" s="237" t="s">
        <v>1</v>
      </c>
      <c r="F400" s="238" t="s">
        <v>445</v>
      </c>
      <c r="G400" s="236"/>
      <c r="H400" s="239">
        <v>14.4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AT400" s="245" t="s">
        <v>155</v>
      </c>
      <c r="AU400" s="245" t="s">
        <v>89</v>
      </c>
      <c r="AV400" s="14" t="s">
        <v>89</v>
      </c>
      <c r="AW400" s="14" t="s">
        <v>36</v>
      </c>
      <c r="AX400" s="14" t="s">
        <v>79</v>
      </c>
      <c r="AY400" s="245" t="s">
        <v>146</v>
      </c>
    </row>
    <row r="401" spans="2:51" s="13" customFormat="1">
      <c r="B401" s="224"/>
      <c r="C401" s="225"/>
      <c r="D401" s="226" t="s">
        <v>155</v>
      </c>
      <c r="E401" s="227" t="s">
        <v>1</v>
      </c>
      <c r="F401" s="228" t="s">
        <v>341</v>
      </c>
      <c r="G401" s="225"/>
      <c r="H401" s="227" t="s">
        <v>1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AT401" s="234" t="s">
        <v>155</v>
      </c>
      <c r="AU401" s="234" t="s">
        <v>89</v>
      </c>
      <c r="AV401" s="13" t="s">
        <v>87</v>
      </c>
      <c r="AW401" s="13" t="s">
        <v>36</v>
      </c>
      <c r="AX401" s="13" t="s">
        <v>79</v>
      </c>
      <c r="AY401" s="234" t="s">
        <v>146</v>
      </c>
    </row>
    <row r="402" spans="2:51" s="14" customFormat="1">
      <c r="B402" s="235"/>
      <c r="C402" s="236"/>
      <c r="D402" s="226" t="s">
        <v>155</v>
      </c>
      <c r="E402" s="237" t="s">
        <v>1</v>
      </c>
      <c r="F402" s="238" t="s">
        <v>386</v>
      </c>
      <c r="G402" s="236"/>
      <c r="H402" s="239">
        <v>5.8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AT402" s="245" t="s">
        <v>155</v>
      </c>
      <c r="AU402" s="245" t="s">
        <v>89</v>
      </c>
      <c r="AV402" s="14" t="s">
        <v>89</v>
      </c>
      <c r="AW402" s="14" t="s">
        <v>36</v>
      </c>
      <c r="AX402" s="14" t="s">
        <v>79</v>
      </c>
      <c r="AY402" s="245" t="s">
        <v>146</v>
      </c>
    </row>
    <row r="403" spans="2:51" s="13" customFormat="1">
      <c r="B403" s="224"/>
      <c r="C403" s="225"/>
      <c r="D403" s="226" t="s">
        <v>155</v>
      </c>
      <c r="E403" s="227" t="s">
        <v>1</v>
      </c>
      <c r="F403" s="228" t="s">
        <v>446</v>
      </c>
      <c r="G403" s="225"/>
      <c r="H403" s="227" t="s">
        <v>1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AT403" s="234" t="s">
        <v>155</v>
      </c>
      <c r="AU403" s="234" t="s">
        <v>89</v>
      </c>
      <c r="AV403" s="13" t="s">
        <v>87</v>
      </c>
      <c r="AW403" s="13" t="s">
        <v>36</v>
      </c>
      <c r="AX403" s="13" t="s">
        <v>79</v>
      </c>
      <c r="AY403" s="234" t="s">
        <v>146</v>
      </c>
    </row>
    <row r="404" spans="2:51" s="14" customFormat="1">
      <c r="B404" s="235"/>
      <c r="C404" s="236"/>
      <c r="D404" s="226" t="s">
        <v>155</v>
      </c>
      <c r="E404" s="237" t="s">
        <v>1</v>
      </c>
      <c r="F404" s="238" t="s">
        <v>447</v>
      </c>
      <c r="G404" s="236"/>
      <c r="H404" s="239">
        <v>4.9000000000000004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AT404" s="245" t="s">
        <v>155</v>
      </c>
      <c r="AU404" s="245" t="s">
        <v>89</v>
      </c>
      <c r="AV404" s="14" t="s">
        <v>89</v>
      </c>
      <c r="AW404" s="14" t="s">
        <v>36</v>
      </c>
      <c r="AX404" s="14" t="s">
        <v>79</v>
      </c>
      <c r="AY404" s="245" t="s">
        <v>146</v>
      </c>
    </row>
    <row r="405" spans="2:51" s="13" customFormat="1">
      <c r="B405" s="224"/>
      <c r="C405" s="225"/>
      <c r="D405" s="226" t="s">
        <v>155</v>
      </c>
      <c r="E405" s="227" t="s">
        <v>1</v>
      </c>
      <c r="F405" s="228" t="s">
        <v>448</v>
      </c>
      <c r="G405" s="225"/>
      <c r="H405" s="227" t="s">
        <v>1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155</v>
      </c>
      <c r="AU405" s="234" t="s">
        <v>89</v>
      </c>
      <c r="AV405" s="13" t="s">
        <v>87</v>
      </c>
      <c r="AW405" s="13" t="s">
        <v>36</v>
      </c>
      <c r="AX405" s="13" t="s">
        <v>79</v>
      </c>
      <c r="AY405" s="234" t="s">
        <v>146</v>
      </c>
    </row>
    <row r="406" spans="2:51" s="14" customFormat="1">
      <c r="B406" s="235"/>
      <c r="C406" s="236"/>
      <c r="D406" s="226" t="s">
        <v>155</v>
      </c>
      <c r="E406" s="237" t="s">
        <v>1</v>
      </c>
      <c r="F406" s="238" t="s">
        <v>449</v>
      </c>
      <c r="G406" s="236"/>
      <c r="H406" s="239">
        <v>0.6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AT406" s="245" t="s">
        <v>155</v>
      </c>
      <c r="AU406" s="245" t="s">
        <v>89</v>
      </c>
      <c r="AV406" s="14" t="s">
        <v>89</v>
      </c>
      <c r="AW406" s="14" t="s">
        <v>36</v>
      </c>
      <c r="AX406" s="14" t="s">
        <v>79</v>
      </c>
      <c r="AY406" s="245" t="s">
        <v>146</v>
      </c>
    </row>
    <row r="407" spans="2:51" s="13" customFormat="1">
      <c r="B407" s="224"/>
      <c r="C407" s="225"/>
      <c r="D407" s="226" t="s">
        <v>155</v>
      </c>
      <c r="E407" s="227" t="s">
        <v>1</v>
      </c>
      <c r="F407" s="228" t="s">
        <v>375</v>
      </c>
      <c r="G407" s="225"/>
      <c r="H407" s="227" t="s">
        <v>1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AT407" s="234" t="s">
        <v>155</v>
      </c>
      <c r="AU407" s="234" t="s">
        <v>89</v>
      </c>
      <c r="AV407" s="13" t="s">
        <v>87</v>
      </c>
      <c r="AW407" s="13" t="s">
        <v>36</v>
      </c>
      <c r="AX407" s="13" t="s">
        <v>79</v>
      </c>
      <c r="AY407" s="234" t="s">
        <v>146</v>
      </c>
    </row>
    <row r="408" spans="2:51" s="14" customFormat="1">
      <c r="B408" s="235"/>
      <c r="C408" s="236"/>
      <c r="D408" s="226" t="s">
        <v>155</v>
      </c>
      <c r="E408" s="237" t="s">
        <v>1</v>
      </c>
      <c r="F408" s="238" t="s">
        <v>153</v>
      </c>
      <c r="G408" s="236"/>
      <c r="H408" s="239">
        <v>4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AT408" s="245" t="s">
        <v>155</v>
      </c>
      <c r="AU408" s="245" t="s">
        <v>89</v>
      </c>
      <c r="AV408" s="14" t="s">
        <v>89</v>
      </c>
      <c r="AW408" s="14" t="s">
        <v>36</v>
      </c>
      <c r="AX408" s="14" t="s">
        <v>79</v>
      </c>
      <c r="AY408" s="245" t="s">
        <v>146</v>
      </c>
    </row>
    <row r="409" spans="2:51" s="13" customFormat="1">
      <c r="B409" s="224"/>
      <c r="C409" s="225"/>
      <c r="D409" s="226" t="s">
        <v>155</v>
      </c>
      <c r="E409" s="227" t="s">
        <v>1</v>
      </c>
      <c r="F409" s="228" t="s">
        <v>337</v>
      </c>
      <c r="G409" s="225"/>
      <c r="H409" s="227" t="s">
        <v>1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AT409" s="234" t="s">
        <v>155</v>
      </c>
      <c r="AU409" s="234" t="s">
        <v>89</v>
      </c>
      <c r="AV409" s="13" t="s">
        <v>87</v>
      </c>
      <c r="AW409" s="13" t="s">
        <v>36</v>
      </c>
      <c r="AX409" s="13" t="s">
        <v>79</v>
      </c>
      <c r="AY409" s="234" t="s">
        <v>146</v>
      </c>
    </row>
    <row r="410" spans="2:51" s="14" customFormat="1">
      <c r="B410" s="235"/>
      <c r="C410" s="236"/>
      <c r="D410" s="226" t="s">
        <v>155</v>
      </c>
      <c r="E410" s="237" t="s">
        <v>1</v>
      </c>
      <c r="F410" s="238" t="s">
        <v>450</v>
      </c>
      <c r="G410" s="236"/>
      <c r="H410" s="239">
        <v>7.6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AT410" s="245" t="s">
        <v>155</v>
      </c>
      <c r="AU410" s="245" t="s">
        <v>89</v>
      </c>
      <c r="AV410" s="14" t="s">
        <v>89</v>
      </c>
      <c r="AW410" s="14" t="s">
        <v>36</v>
      </c>
      <c r="AX410" s="14" t="s">
        <v>79</v>
      </c>
      <c r="AY410" s="245" t="s">
        <v>146</v>
      </c>
    </row>
    <row r="411" spans="2:51" s="13" customFormat="1">
      <c r="B411" s="224"/>
      <c r="C411" s="225"/>
      <c r="D411" s="226" t="s">
        <v>155</v>
      </c>
      <c r="E411" s="227" t="s">
        <v>1</v>
      </c>
      <c r="F411" s="228" t="s">
        <v>369</v>
      </c>
      <c r="G411" s="225"/>
      <c r="H411" s="227" t="s">
        <v>1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AT411" s="234" t="s">
        <v>155</v>
      </c>
      <c r="AU411" s="234" t="s">
        <v>89</v>
      </c>
      <c r="AV411" s="13" t="s">
        <v>87</v>
      </c>
      <c r="AW411" s="13" t="s">
        <v>36</v>
      </c>
      <c r="AX411" s="13" t="s">
        <v>79</v>
      </c>
      <c r="AY411" s="234" t="s">
        <v>146</v>
      </c>
    </row>
    <row r="412" spans="2:51" s="14" customFormat="1">
      <c r="B412" s="235"/>
      <c r="C412" s="236"/>
      <c r="D412" s="226" t="s">
        <v>155</v>
      </c>
      <c r="E412" s="237" t="s">
        <v>1</v>
      </c>
      <c r="F412" s="238" t="s">
        <v>370</v>
      </c>
      <c r="G412" s="236"/>
      <c r="H412" s="239">
        <v>8.1999999999999993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AT412" s="245" t="s">
        <v>155</v>
      </c>
      <c r="AU412" s="245" t="s">
        <v>89</v>
      </c>
      <c r="AV412" s="14" t="s">
        <v>89</v>
      </c>
      <c r="AW412" s="14" t="s">
        <v>36</v>
      </c>
      <c r="AX412" s="14" t="s">
        <v>79</v>
      </c>
      <c r="AY412" s="245" t="s">
        <v>146</v>
      </c>
    </row>
    <row r="413" spans="2:51" s="13" customFormat="1">
      <c r="B413" s="224"/>
      <c r="C413" s="225"/>
      <c r="D413" s="226" t="s">
        <v>155</v>
      </c>
      <c r="E413" s="227" t="s">
        <v>1</v>
      </c>
      <c r="F413" s="228" t="s">
        <v>451</v>
      </c>
      <c r="G413" s="225"/>
      <c r="H413" s="227" t="s">
        <v>1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AT413" s="234" t="s">
        <v>155</v>
      </c>
      <c r="AU413" s="234" t="s">
        <v>89</v>
      </c>
      <c r="AV413" s="13" t="s">
        <v>87</v>
      </c>
      <c r="AW413" s="13" t="s">
        <v>36</v>
      </c>
      <c r="AX413" s="13" t="s">
        <v>79</v>
      </c>
      <c r="AY413" s="234" t="s">
        <v>146</v>
      </c>
    </row>
    <row r="414" spans="2:51" s="14" customFormat="1">
      <c r="B414" s="235"/>
      <c r="C414" s="236"/>
      <c r="D414" s="226" t="s">
        <v>155</v>
      </c>
      <c r="E414" s="237" t="s">
        <v>1</v>
      </c>
      <c r="F414" s="238" t="s">
        <v>452</v>
      </c>
      <c r="G414" s="236"/>
      <c r="H414" s="239">
        <v>44.9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AT414" s="245" t="s">
        <v>155</v>
      </c>
      <c r="AU414" s="245" t="s">
        <v>89</v>
      </c>
      <c r="AV414" s="14" t="s">
        <v>89</v>
      </c>
      <c r="AW414" s="14" t="s">
        <v>36</v>
      </c>
      <c r="AX414" s="14" t="s">
        <v>79</v>
      </c>
      <c r="AY414" s="245" t="s">
        <v>146</v>
      </c>
    </row>
    <row r="415" spans="2:51" s="13" customFormat="1">
      <c r="B415" s="224"/>
      <c r="C415" s="225"/>
      <c r="D415" s="226" t="s">
        <v>155</v>
      </c>
      <c r="E415" s="227" t="s">
        <v>1</v>
      </c>
      <c r="F415" s="228" t="s">
        <v>373</v>
      </c>
      <c r="G415" s="225"/>
      <c r="H415" s="227" t="s">
        <v>1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AT415" s="234" t="s">
        <v>155</v>
      </c>
      <c r="AU415" s="234" t="s">
        <v>89</v>
      </c>
      <c r="AV415" s="13" t="s">
        <v>87</v>
      </c>
      <c r="AW415" s="13" t="s">
        <v>36</v>
      </c>
      <c r="AX415" s="13" t="s">
        <v>79</v>
      </c>
      <c r="AY415" s="234" t="s">
        <v>146</v>
      </c>
    </row>
    <row r="416" spans="2:51" s="14" customFormat="1">
      <c r="B416" s="235"/>
      <c r="C416" s="236"/>
      <c r="D416" s="226" t="s">
        <v>155</v>
      </c>
      <c r="E416" s="237" t="s">
        <v>1</v>
      </c>
      <c r="F416" s="238" t="s">
        <v>453</v>
      </c>
      <c r="G416" s="236"/>
      <c r="H416" s="239">
        <v>54.6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AT416" s="245" t="s">
        <v>155</v>
      </c>
      <c r="AU416" s="245" t="s">
        <v>89</v>
      </c>
      <c r="AV416" s="14" t="s">
        <v>89</v>
      </c>
      <c r="AW416" s="14" t="s">
        <v>36</v>
      </c>
      <c r="AX416" s="14" t="s">
        <v>79</v>
      </c>
      <c r="AY416" s="245" t="s">
        <v>146</v>
      </c>
    </row>
    <row r="417" spans="2:51" s="13" customFormat="1">
      <c r="B417" s="224"/>
      <c r="C417" s="225"/>
      <c r="D417" s="226" t="s">
        <v>155</v>
      </c>
      <c r="E417" s="227" t="s">
        <v>1</v>
      </c>
      <c r="F417" s="228" t="s">
        <v>383</v>
      </c>
      <c r="G417" s="225"/>
      <c r="H417" s="227" t="s">
        <v>1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AT417" s="234" t="s">
        <v>155</v>
      </c>
      <c r="AU417" s="234" t="s">
        <v>89</v>
      </c>
      <c r="AV417" s="13" t="s">
        <v>87</v>
      </c>
      <c r="AW417" s="13" t="s">
        <v>36</v>
      </c>
      <c r="AX417" s="13" t="s">
        <v>79</v>
      </c>
      <c r="AY417" s="234" t="s">
        <v>146</v>
      </c>
    </row>
    <row r="418" spans="2:51" s="14" customFormat="1">
      <c r="B418" s="235"/>
      <c r="C418" s="236"/>
      <c r="D418" s="226" t="s">
        <v>155</v>
      </c>
      <c r="E418" s="237" t="s">
        <v>1</v>
      </c>
      <c r="F418" s="238" t="s">
        <v>454</v>
      </c>
      <c r="G418" s="236"/>
      <c r="H418" s="239">
        <v>1.7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AT418" s="245" t="s">
        <v>155</v>
      </c>
      <c r="AU418" s="245" t="s">
        <v>89</v>
      </c>
      <c r="AV418" s="14" t="s">
        <v>89</v>
      </c>
      <c r="AW418" s="14" t="s">
        <v>36</v>
      </c>
      <c r="AX418" s="14" t="s">
        <v>79</v>
      </c>
      <c r="AY418" s="245" t="s">
        <v>146</v>
      </c>
    </row>
    <row r="419" spans="2:51" s="13" customFormat="1">
      <c r="B419" s="224"/>
      <c r="C419" s="225"/>
      <c r="D419" s="226" t="s">
        <v>155</v>
      </c>
      <c r="E419" s="227" t="s">
        <v>1</v>
      </c>
      <c r="F419" s="228" t="s">
        <v>381</v>
      </c>
      <c r="G419" s="225"/>
      <c r="H419" s="227" t="s">
        <v>1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AT419" s="234" t="s">
        <v>155</v>
      </c>
      <c r="AU419" s="234" t="s">
        <v>89</v>
      </c>
      <c r="AV419" s="13" t="s">
        <v>87</v>
      </c>
      <c r="AW419" s="13" t="s">
        <v>36</v>
      </c>
      <c r="AX419" s="13" t="s">
        <v>79</v>
      </c>
      <c r="AY419" s="234" t="s">
        <v>146</v>
      </c>
    </row>
    <row r="420" spans="2:51" s="14" customFormat="1">
      <c r="B420" s="235"/>
      <c r="C420" s="236"/>
      <c r="D420" s="226" t="s">
        <v>155</v>
      </c>
      <c r="E420" s="237" t="s">
        <v>1</v>
      </c>
      <c r="F420" s="238" t="s">
        <v>382</v>
      </c>
      <c r="G420" s="236"/>
      <c r="H420" s="239">
        <v>0.9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AT420" s="245" t="s">
        <v>155</v>
      </c>
      <c r="AU420" s="245" t="s">
        <v>89</v>
      </c>
      <c r="AV420" s="14" t="s">
        <v>89</v>
      </c>
      <c r="AW420" s="14" t="s">
        <v>36</v>
      </c>
      <c r="AX420" s="14" t="s">
        <v>79</v>
      </c>
      <c r="AY420" s="245" t="s">
        <v>146</v>
      </c>
    </row>
    <row r="421" spans="2:51" s="13" customFormat="1">
      <c r="B421" s="224"/>
      <c r="C421" s="225"/>
      <c r="D421" s="226" t="s">
        <v>155</v>
      </c>
      <c r="E421" s="227" t="s">
        <v>1</v>
      </c>
      <c r="F421" s="228" t="s">
        <v>379</v>
      </c>
      <c r="G421" s="225"/>
      <c r="H421" s="227" t="s">
        <v>1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AT421" s="234" t="s">
        <v>155</v>
      </c>
      <c r="AU421" s="234" t="s">
        <v>89</v>
      </c>
      <c r="AV421" s="13" t="s">
        <v>87</v>
      </c>
      <c r="AW421" s="13" t="s">
        <v>36</v>
      </c>
      <c r="AX421" s="13" t="s">
        <v>79</v>
      </c>
      <c r="AY421" s="234" t="s">
        <v>146</v>
      </c>
    </row>
    <row r="422" spans="2:51" s="14" customFormat="1">
      <c r="B422" s="235"/>
      <c r="C422" s="236"/>
      <c r="D422" s="226" t="s">
        <v>155</v>
      </c>
      <c r="E422" s="237" t="s">
        <v>1</v>
      </c>
      <c r="F422" s="238" t="s">
        <v>394</v>
      </c>
      <c r="G422" s="236"/>
      <c r="H422" s="239">
        <v>2.9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AT422" s="245" t="s">
        <v>155</v>
      </c>
      <c r="AU422" s="245" t="s">
        <v>89</v>
      </c>
      <c r="AV422" s="14" t="s">
        <v>89</v>
      </c>
      <c r="AW422" s="14" t="s">
        <v>36</v>
      </c>
      <c r="AX422" s="14" t="s">
        <v>79</v>
      </c>
      <c r="AY422" s="245" t="s">
        <v>146</v>
      </c>
    </row>
    <row r="423" spans="2:51" s="13" customFormat="1">
      <c r="B423" s="224"/>
      <c r="C423" s="225"/>
      <c r="D423" s="226" t="s">
        <v>155</v>
      </c>
      <c r="E423" s="227" t="s">
        <v>1</v>
      </c>
      <c r="F423" s="228" t="s">
        <v>455</v>
      </c>
      <c r="G423" s="225"/>
      <c r="H423" s="227" t="s">
        <v>1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AT423" s="234" t="s">
        <v>155</v>
      </c>
      <c r="AU423" s="234" t="s">
        <v>89</v>
      </c>
      <c r="AV423" s="13" t="s">
        <v>87</v>
      </c>
      <c r="AW423" s="13" t="s">
        <v>36</v>
      </c>
      <c r="AX423" s="13" t="s">
        <v>79</v>
      </c>
      <c r="AY423" s="234" t="s">
        <v>146</v>
      </c>
    </row>
    <row r="424" spans="2:51" s="14" customFormat="1">
      <c r="B424" s="235"/>
      <c r="C424" s="236"/>
      <c r="D424" s="226" t="s">
        <v>155</v>
      </c>
      <c r="E424" s="237" t="s">
        <v>1</v>
      </c>
      <c r="F424" s="238" t="s">
        <v>8</v>
      </c>
      <c r="G424" s="236"/>
      <c r="H424" s="239">
        <v>15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AT424" s="245" t="s">
        <v>155</v>
      </c>
      <c r="AU424" s="245" t="s">
        <v>89</v>
      </c>
      <c r="AV424" s="14" t="s">
        <v>89</v>
      </c>
      <c r="AW424" s="14" t="s">
        <v>36</v>
      </c>
      <c r="AX424" s="14" t="s">
        <v>79</v>
      </c>
      <c r="AY424" s="245" t="s">
        <v>146</v>
      </c>
    </row>
    <row r="425" spans="2:51" s="16" customFormat="1">
      <c r="B425" s="257"/>
      <c r="C425" s="258"/>
      <c r="D425" s="226" t="s">
        <v>155</v>
      </c>
      <c r="E425" s="259" t="s">
        <v>1</v>
      </c>
      <c r="F425" s="260" t="s">
        <v>346</v>
      </c>
      <c r="G425" s="258"/>
      <c r="H425" s="261">
        <v>193.86</v>
      </c>
      <c r="I425" s="262"/>
      <c r="J425" s="258"/>
      <c r="K425" s="258"/>
      <c r="L425" s="263"/>
      <c r="M425" s="264"/>
      <c r="N425" s="265"/>
      <c r="O425" s="265"/>
      <c r="P425" s="265"/>
      <c r="Q425" s="265"/>
      <c r="R425" s="265"/>
      <c r="S425" s="265"/>
      <c r="T425" s="266"/>
      <c r="AT425" s="267" t="s">
        <v>155</v>
      </c>
      <c r="AU425" s="267" t="s">
        <v>89</v>
      </c>
      <c r="AV425" s="16" t="s">
        <v>183</v>
      </c>
      <c r="AW425" s="16" t="s">
        <v>36</v>
      </c>
      <c r="AX425" s="16" t="s">
        <v>79</v>
      </c>
      <c r="AY425" s="267" t="s">
        <v>146</v>
      </c>
    </row>
    <row r="426" spans="2:51" s="13" customFormat="1">
      <c r="B426" s="224"/>
      <c r="C426" s="225"/>
      <c r="D426" s="226" t="s">
        <v>155</v>
      </c>
      <c r="E426" s="227" t="s">
        <v>1</v>
      </c>
      <c r="F426" s="228" t="s">
        <v>166</v>
      </c>
      <c r="G426" s="225"/>
      <c r="H426" s="227" t="s">
        <v>1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AT426" s="234" t="s">
        <v>155</v>
      </c>
      <c r="AU426" s="234" t="s">
        <v>89</v>
      </c>
      <c r="AV426" s="13" t="s">
        <v>87</v>
      </c>
      <c r="AW426" s="13" t="s">
        <v>36</v>
      </c>
      <c r="AX426" s="13" t="s">
        <v>79</v>
      </c>
      <c r="AY426" s="234" t="s">
        <v>146</v>
      </c>
    </row>
    <row r="427" spans="2:51" s="13" customFormat="1">
      <c r="B427" s="224"/>
      <c r="C427" s="225"/>
      <c r="D427" s="226" t="s">
        <v>155</v>
      </c>
      <c r="E427" s="227" t="s">
        <v>1</v>
      </c>
      <c r="F427" s="228" t="s">
        <v>348</v>
      </c>
      <c r="G427" s="225"/>
      <c r="H427" s="227" t="s">
        <v>1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AT427" s="234" t="s">
        <v>155</v>
      </c>
      <c r="AU427" s="234" t="s">
        <v>89</v>
      </c>
      <c r="AV427" s="13" t="s">
        <v>87</v>
      </c>
      <c r="AW427" s="13" t="s">
        <v>36</v>
      </c>
      <c r="AX427" s="13" t="s">
        <v>79</v>
      </c>
      <c r="AY427" s="234" t="s">
        <v>146</v>
      </c>
    </row>
    <row r="428" spans="2:51" s="14" customFormat="1">
      <c r="B428" s="235"/>
      <c r="C428" s="236"/>
      <c r="D428" s="226" t="s">
        <v>155</v>
      </c>
      <c r="E428" s="237" t="s">
        <v>1</v>
      </c>
      <c r="F428" s="238" t="s">
        <v>456</v>
      </c>
      <c r="G428" s="236"/>
      <c r="H428" s="239">
        <v>4.05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AT428" s="245" t="s">
        <v>155</v>
      </c>
      <c r="AU428" s="245" t="s">
        <v>89</v>
      </c>
      <c r="AV428" s="14" t="s">
        <v>89</v>
      </c>
      <c r="AW428" s="14" t="s">
        <v>36</v>
      </c>
      <c r="AX428" s="14" t="s">
        <v>79</v>
      </c>
      <c r="AY428" s="245" t="s">
        <v>146</v>
      </c>
    </row>
    <row r="429" spans="2:51" s="13" customFormat="1">
      <c r="B429" s="224"/>
      <c r="C429" s="225"/>
      <c r="D429" s="226" t="s">
        <v>155</v>
      </c>
      <c r="E429" s="227" t="s">
        <v>1</v>
      </c>
      <c r="F429" s="228" t="s">
        <v>173</v>
      </c>
      <c r="G429" s="225"/>
      <c r="H429" s="227" t="s">
        <v>1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AT429" s="234" t="s">
        <v>155</v>
      </c>
      <c r="AU429" s="234" t="s">
        <v>89</v>
      </c>
      <c r="AV429" s="13" t="s">
        <v>87</v>
      </c>
      <c r="AW429" s="13" t="s">
        <v>36</v>
      </c>
      <c r="AX429" s="13" t="s">
        <v>79</v>
      </c>
      <c r="AY429" s="234" t="s">
        <v>146</v>
      </c>
    </row>
    <row r="430" spans="2:51" s="14" customFormat="1">
      <c r="B430" s="235"/>
      <c r="C430" s="236"/>
      <c r="D430" s="226" t="s">
        <v>155</v>
      </c>
      <c r="E430" s="237" t="s">
        <v>1</v>
      </c>
      <c r="F430" s="238" t="s">
        <v>457</v>
      </c>
      <c r="G430" s="236"/>
      <c r="H430" s="239">
        <v>1.2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AT430" s="245" t="s">
        <v>155</v>
      </c>
      <c r="AU430" s="245" t="s">
        <v>89</v>
      </c>
      <c r="AV430" s="14" t="s">
        <v>89</v>
      </c>
      <c r="AW430" s="14" t="s">
        <v>36</v>
      </c>
      <c r="AX430" s="14" t="s">
        <v>79</v>
      </c>
      <c r="AY430" s="245" t="s">
        <v>146</v>
      </c>
    </row>
    <row r="431" spans="2:51" s="13" customFormat="1">
      <c r="B431" s="224"/>
      <c r="C431" s="225"/>
      <c r="D431" s="226" t="s">
        <v>155</v>
      </c>
      <c r="E431" s="227" t="s">
        <v>1</v>
      </c>
      <c r="F431" s="228" t="s">
        <v>458</v>
      </c>
      <c r="G431" s="225"/>
      <c r="H431" s="227" t="s">
        <v>1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AT431" s="234" t="s">
        <v>155</v>
      </c>
      <c r="AU431" s="234" t="s">
        <v>89</v>
      </c>
      <c r="AV431" s="13" t="s">
        <v>87</v>
      </c>
      <c r="AW431" s="13" t="s">
        <v>36</v>
      </c>
      <c r="AX431" s="13" t="s">
        <v>79</v>
      </c>
      <c r="AY431" s="234" t="s">
        <v>146</v>
      </c>
    </row>
    <row r="432" spans="2:51" s="14" customFormat="1">
      <c r="B432" s="235"/>
      <c r="C432" s="236"/>
      <c r="D432" s="226" t="s">
        <v>155</v>
      </c>
      <c r="E432" s="237" t="s">
        <v>1</v>
      </c>
      <c r="F432" s="238" t="s">
        <v>459</v>
      </c>
      <c r="G432" s="236"/>
      <c r="H432" s="239">
        <v>8.9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AT432" s="245" t="s">
        <v>155</v>
      </c>
      <c r="AU432" s="245" t="s">
        <v>89</v>
      </c>
      <c r="AV432" s="14" t="s">
        <v>89</v>
      </c>
      <c r="AW432" s="14" t="s">
        <v>36</v>
      </c>
      <c r="AX432" s="14" t="s">
        <v>79</v>
      </c>
      <c r="AY432" s="245" t="s">
        <v>146</v>
      </c>
    </row>
    <row r="433" spans="2:51" s="13" customFormat="1">
      <c r="B433" s="224"/>
      <c r="C433" s="225"/>
      <c r="D433" s="226" t="s">
        <v>155</v>
      </c>
      <c r="E433" s="227" t="s">
        <v>1</v>
      </c>
      <c r="F433" s="228" t="s">
        <v>392</v>
      </c>
      <c r="G433" s="225"/>
      <c r="H433" s="227" t="s">
        <v>1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AT433" s="234" t="s">
        <v>155</v>
      </c>
      <c r="AU433" s="234" t="s">
        <v>89</v>
      </c>
      <c r="AV433" s="13" t="s">
        <v>87</v>
      </c>
      <c r="AW433" s="13" t="s">
        <v>36</v>
      </c>
      <c r="AX433" s="13" t="s">
        <v>79</v>
      </c>
      <c r="AY433" s="234" t="s">
        <v>146</v>
      </c>
    </row>
    <row r="434" spans="2:51" s="14" customFormat="1">
      <c r="B434" s="235"/>
      <c r="C434" s="236"/>
      <c r="D434" s="226" t="s">
        <v>155</v>
      </c>
      <c r="E434" s="237" t="s">
        <v>1</v>
      </c>
      <c r="F434" s="238" t="s">
        <v>460</v>
      </c>
      <c r="G434" s="236"/>
      <c r="H434" s="239">
        <v>15.1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AT434" s="245" t="s">
        <v>155</v>
      </c>
      <c r="AU434" s="245" t="s">
        <v>89</v>
      </c>
      <c r="AV434" s="14" t="s">
        <v>89</v>
      </c>
      <c r="AW434" s="14" t="s">
        <v>36</v>
      </c>
      <c r="AX434" s="14" t="s">
        <v>79</v>
      </c>
      <c r="AY434" s="245" t="s">
        <v>146</v>
      </c>
    </row>
    <row r="435" spans="2:51" s="13" customFormat="1">
      <c r="B435" s="224"/>
      <c r="C435" s="225"/>
      <c r="D435" s="226" t="s">
        <v>155</v>
      </c>
      <c r="E435" s="227" t="s">
        <v>1</v>
      </c>
      <c r="F435" s="228" t="s">
        <v>461</v>
      </c>
      <c r="G435" s="225"/>
      <c r="H435" s="227" t="s">
        <v>1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AT435" s="234" t="s">
        <v>155</v>
      </c>
      <c r="AU435" s="234" t="s">
        <v>89</v>
      </c>
      <c r="AV435" s="13" t="s">
        <v>87</v>
      </c>
      <c r="AW435" s="13" t="s">
        <v>36</v>
      </c>
      <c r="AX435" s="13" t="s">
        <v>79</v>
      </c>
      <c r="AY435" s="234" t="s">
        <v>146</v>
      </c>
    </row>
    <row r="436" spans="2:51" s="14" customFormat="1">
      <c r="B436" s="235"/>
      <c r="C436" s="236"/>
      <c r="D436" s="226" t="s">
        <v>155</v>
      </c>
      <c r="E436" s="237" t="s">
        <v>1</v>
      </c>
      <c r="F436" s="238" t="s">
        <v>444</v>
      </c>
      <c r="G436" s="236"/>
      <c r="H436" s="239">
        <v>14.8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AT436" s="245" t="s">
        <v>155</v>
      </c>
      <c r="AU436" s="245" t="s">
        <v>89</v>
      </c>
      <c r="AV436" s="14" t="s">
        <v>89</v>
      </c>
      <c r="AW436" s="14" t="s">
        <v>36</v>
      </c>
      <c r="AX436" s="14" t="s">
        <v>79</v>
      </c>
      <c r="AY436" s="245" t="s">
        <v>146</v>
      </c>
    </row>
    <row r="437" spans="2:51" s="13" customFormat="1">
      <c r="B437" s="224"/>
      <c r="C437" s="225"/>
      <c r="D437" s="226" t="s">
        <v>155</v>
      </c>
      <c r="E437" s="227" t="s">
        <v>1</v>
      </c>
      <c r="F437" s="228" t="s">
        <v>351</v>
      </c>
      <c r="G437" s="225"/>
      <c r="H437" s="227" t="s">
        <v>1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AT437" s="234" t="s">
        <v>155</v>
      </c>
      <c r="AU437" s="234" t="s">
        <v>89</v>
      </c>
      <c r="AV437" s="13" t="s">
        <v>87</v>
      </c>
      <c r="AW437" s="13" t="s">
        <v>36</v>
      </c>
      <c r="AX437" s="13" t="s">
        <v>79</v>
      </c>
      <c r="AY437" s="234" t="s">
        <v>146</v>
      </c>
    </row>
    <row r="438" spans="2:51" s="14" customFormat="1">
      <c r="B438" s="235"/>
      <c r="C438" s="236"/>
      <c r="D438" s="226" t="s">
        <v>155</v>
      </c>
      <c r="E438" s="237" t="s">
        <v>1</v>
      </c>
      <c r="F438" s="238" t="s">
        <v>462</v>
      </c>
      <c r="G438" s="236"/>
      <c r="H438" s="239">
        <v>5.7</v>
      </c>
      <c r="I438" s="240"/>
      <c r="J438" s="236"/>
      <c r="K438" s="236"/>
      <c r="L438" s="241"/>
      <c r="M438" s="242"/>
      <c r="N438" s="243"/>
      <c r="O438" s="243"/>
      <c r="P438" s="243"/>
      <c r="Q438" s="243"/>
      <c r="R438" s="243"/>
      <c r="S438" s="243"/>
      <c r="T438" s="244"/>
      <c r="AT438" s="245" t="s">
        <v>155</v>
      </c>
      <c r="AU438" s="245" t="s">
        <v>89</v>
      </c>
      <c r="AV438" s="14" t="s">
        <v>89</v>
      </c>
      <c r="AW438" s="14" t="s">
        <v>36</v>
      </c>
      <c r="AX438" s="14" t="s">
        <v>79</v>
      </c>
      <c r="AY438" s="245" t="s">
        <v>146</v>
      </c>
    </row>
    <row r="439" spans="2:51" s="13" customFormat="1">
      <c r="B439" s="224"/>
      <c r="C439" s="225"/>
      <c r="D439" s="226" t="s">
        <v>155</v>
      </c>
      <c r="E439" s="227" t="s">
        <v>1</v>
      </c>
      <c r="F439" s="228" t="s">
        <v>352</v>
      </c>
      <c r="G439" s="225"/>
      <c r="H439" s="227" t="s">
        <v>1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AT439" s="234" t="s">
        <v>155</v>
      </c>
      <c r="AU439" s="234" t="s">
        <v>89</v>
      </c>
      <c r="AV439" s="13" t="s">
        <v>87</v>
      </c>
      <c r="AW439" s="13" t="s">
        <v>36</v>
      </c>
      <c r="AX439" s="13" t="s">
        <v>79</v>
      </c>
      <c r="AY439" s="234" t="s">
        <v>146</v>
      </c>
    </row>
    <row r="440" spans="2:51" s="14" customFormat="1">
      <c r="B440" s="235"/>
      <c r="C440" s="236"/>
      <c r="D440" s="226" t="s">
        <v>155</v>
      </c>
      <c r="E440" s="237" t="s">
        <v>1</v>
      </c>
      <c r="F440" s="238" t="s">
        <v>89</v>
      </c>
      <c r="G440" s="236"/>
      <c r="H440" s="239">
        <v>2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AT440" s="245" t="s">
        <v>155</v>
      </c>
      <c r="AU440" s="245" t="s">
        <v>89</v>
      </c>
      <c r="AV440" s="14" t="s">
        <v>89</v>
      </c>
      <c r="AW440" s="14" t="s">
        <v>36</v>
      </c>
      <c r="AX440" s="14" t="s">
        <v>79</v>
      </c>
      <c r="AY440" s="245" t="s">
        <v>146</v>
      </c>
    </row>
    <row r="441" spans="2:51" s="13" customFormat="1">
      <c r="B441" s="224"/>
      <c r="C441" s="225"/>
      <c r="D441" s="226" t="s">
        <v>155</v>
      </c>
      <c r="E441" s="227" t="s">
        <v>1</v>
      </c>
      <c r="F441" s="228" t="s">
        <v>167</v>
      </c>
      <c r="G441" s="225"/>
      <c r="H441" s="227" t="s">
        <v>1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AT441" s="234" t="s">
        <v>155</v>
      </c>
      <c r="AU441" s="234" t="s">
        <v>89</v>
      </c>
      <c r="AV441" s="13" t="s">
        <v>87</v>
      </c>
      <c r="AW441" s="13" t="s">
        <v>36</v>
      </c>
      <c r="AX441" s="13" t="s">
        <v>79</v>
      </c>
      <c r="AY441" s="234" t="s">
        <v>146</v>
      </c>
    </row>
    <row r="442" spans="2:51" s="14" customFormat="1">
      <c r="B442" s="235"/>
      <c r="C442" s="236"/>
      <c r="D442" s="226" t="s">
        <v>155</v>
      </c>
      <c r="E442" s="237" t="s">
        <v>1</v>
      </c>
      <c r="F442" s="238" t="s">
        <v>450</v>
      </c>
      <c r="G442" s="236"/>
      <c r="H442" s="239">
        <v>7.6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AT442" s="245" t="s">
        <v>155</v>
      </c>
      <c r="AU442" s="245" t="s">
        <v>89</v>
      </c>
      <c r="AV442" s="14" t="s">
        <v>89</v>
      </c>
      <c r="AW442" s="14" t="s">
        <v>36</v>
      </c>
      <c r="AX442" s="14" t="s">
        <v>79</v>
      </c>
      <c r="AY442" s="245" t="s">
        <v>146</v>
      </c>
    </row>
    <row r="443" spans="2:51" s="13" customFormat="1">
      <c r="B443" s="224"/>
      <c r="C443" s="225"/>
      <c r="D443" s="226" t="s">
        <v>155</v>
      </c>
      <c r="E443" s="227" t="s">
        <v>1</v>
      </c>
      <c r="F443" s="228" t="s">
        <v>385</v>
      </c>
      <c r="G443" s="225"/>
      <c r="H443" s="227" t="s">
        <v>1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AT443" s="234" t="s">
        <v>155</v>
      </c>
      <c r="AU443" s="234" t="s">
        <v>89</v>
      </c>
      <c r="AV443" s="13" t="s">
        <v>87</v>
      </c>
      <c r="AW443" s="13" t="s">
        <v>36</v>
      </c>
      <c r="AX443" s="13" t="s">
        <v>79</v>
      </c>
      <c r="AY443" s="234" t="s">
        <v>146</v>
      </c>
    </row>
    <row r="444" spans="2:51" s="14" customFormat="1">
      <c r="B444" s="235"/>
      <c r="C444" s="236"/>
      <c r="D444" s="226" t="s">
        <v>155</v>
      </c>
      <c r="E444" s="237" t="s">
        <v>1</v>
      </c>
      <c r="F444" s="238" t="s">
        <v>370</v>
      </c>
      <c r="G444" s="236"/>
      <c r="H444" s="239">
        <v>8.1999999999999993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AT444" s="245" t="s">
        <v>155</v>
      </c>
      <c r="AU444" s="245" t="s">
        <v>89</v>
      </c>
      <c r="AV444" s="14" t="s">
        <v>89</v>
      </c>
      <c r="AW444" s="14" t="s">
        <v>36</v>
      </c>
      <c r="AX444" s="14" t="s">
        <v>79</v>
      </c>
      <c r="AY444" s="245" t="s">
        <v>146</v>
      </c>
    </row>
    <row r="445" spans="2:51" s="13" customFormat="1">
      <c r="B445" s="224"/>
      <c r="C445" s="225"/>
      <c r="D445" s="226" t="s">
        <v>155</v>
      </c>
      <c r="E445" s="227" t="s">
        <v>1</v>
      </c>
      <c r="F445" s="228" t="s">
        <v>387</v>
      </c>
      <c r="G445" s="225"/>
      <c r="H445" s="227" t="s">
        <v>1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AT445" s="234" t="s">
        <v>155</v>
      </c>
      <c r="AU445" s="234" t="s">
        <v>89</v>
      </c>
      <c r="AV445" s="13" t="s">
        <v>87</v>
      </c>
      <c r="AW445" s="13" t="s">
        <v>36</v>
      </c>
      <c r="AX445" s="13" t="s">
        <v>79</v>
      </c>
      <c r="AY445" s="234" t="s">
        <v>146</v>
      </c>
    </row>
    <row r="446" spans="2:51" s="14" customFormat="1">
      <c r="B446" s="235"/>
      <c r="C446" s="236"/>
      <c r="D446" s="226" t="s">
        <v>155</v>
      </c>
      <c r="E446" s="237" t="s">
        <v>1</v>
      </c>
      <c r="F446" s="238" t="s">
        <v>452</v>
      </c>
      <c r="G446" s="236"/>
      <c r="H446" s="239">
        <v>44.9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AT446" s="245" t="s">
        <v>155</v>
      </c>
      <c r="AU446" s="245" t="s">
        <v>89</v>
      </c>
      <c r="AV446" s="14" t="s">
        <v>89</v>
      </c>
      <c r="AW446" s="14" t="s">
        <v>36</v>
      </c>
      <c r="AX446" s="14" t="s">
        <v>79</v>
      </c>
      <c r="AY446" s="245" t="s">
        <v>146</v>
      </c>
    </row>
    <row r="447" spans="2:51" s="13" customFormat="1">
      <c r="B447" s="224"/>
      <c r="C447" s="225"/>
      <c r="D447" s="226" t="s">
        <v>155</v>
      </c>
      <c r="E447" s="227" t="s">
        <v>1</v>
      </c>
      <c r="F447" s="228" t="s">
        <v>398</v>
      </c>
      <c r="G447" s="225"/>
      <c r="H447" s="227" t="s">
        <v>1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AT447" s="234" t="s">
        <v>155</v>
      </c>
      <c r="AU447" s="234" t="s">
        <v>89</v>
      </c>
      <c r="AV447" s="13" t="s">
        <v>87</v>
      </c>
      <c r="AW447" s="13" t="s">
        <v>36</v>
      </c>
      <c r="AX447" s="13" t="s">
        <v>79</v>
      </c>
      <c r="AY447" s="234" t="s">
        <v>146</v>
      </c>
    </row>
    <row r="448" spans="2:51" s="14" customFormat="1">
      <c r="B448" s="235"/>
      <c r="C448" s="236"/>
      <c r="D448" s="226" t="s">
        <v>155</v>
      </c>
      <c r="E448" s="237" t="s">
        <v>1</v>
      </c>
      <c r="F448" s="238" t="s">
        <v>453</v>
      </c>
      <c r="G448" s="236"/>
      <c r="H448" s="239">
        <v>54.6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AT448" s="245" t="s">
        <v>155</v>
      </c>
      <c r="AU448" s="245" t="s">
        <v>89</v>
      </c>
      <c r="AV448" s="14" t="s">
        <v>89</v>
      </c>
      <c r="AW448" s="14" t="s">
        <v>36</v>
      </c>
      <c r="AX448" s="14" t="s">
        <v>79</v>
      </c>
      <c r="AY448" s="245" t="s">
        <v>146</v>
      </c>
    </row>
    <row r="449" spans="2:51" s="13" customFormat="1">
      <c r="B449" s="224"/>
      <c r="C449" s="225"/>
      <c r="D449" s="226" t="s">
        <v>155</v>
      </c>
      <c r="E449" s="227" t="s">
        <v>1</v>
      </c>
      <c r="F449" s="228" t="s">
        <v>396</v>
      </c>
      <c r="G449" s="225"/>
      <c r="H449" s="227" t="s">
        <v>1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155</v>
      </c>
      <c r="AU449" s="234" t="s">
        <v>89</v>
      </c>
      <c r="AV449" s="13" t="s">
        <v>87</v>
      </c>
      <c r="AW449" s="13" t="s">
        <v>36</v>
      </c>
      <c r="AX449" s="13" t="s">
        <v>79</v>
      </c>
      <c r="AY449" s="234" t="s">
        <v>146</v>
      </c>
    </row>
    <row r="450" spans="2:51" s="14" customFormat="1">
      <c r="B450" s="235"/>
      <c r="C450" s="236"/>
      <c r="D450" s="226" t="s">
        <v>155</v>
      </c>
      <c r="E450" s="237" t="s">
        <v>1</v>
      </c>
      <c r="F450" s="238" t="s">
        <v>463</v>
      </c>
      <c r="G450" s="236"/>
      <c r="H450" s="239">
        <v>5.4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AT450" s="245" t="s">
        <v>155</v>
      </c>
      <c r="AU450" s="245" t="s">
        <v>89</v>
      </c>
      <c r="AV450" s="14" t="s">
        <v>89</v>
      </c>
      <c r="AW450" s="14" t="s">
        <v>36</v>
      </c>
      <c r="AX450" s="14" t="s">
        <v>79</v>
      </c>
      <c r="AY450" s="245" t="s">
        <v>146</v>
      </c>
    </row>
    <row r="451" spans="2:51" s="13" customFormat="1">
      <c r="B451" s="224"/>
      <c r="C451" s="225"/>
      <c r="D451" s="226" t="s">
        <v>155</v>
      </c>
      <c r="E451" s="227" t="s">
        <v>1</v>
      </c>
      <c r="F451" s="228" t="s">
        <v>395</v>
      </c>
      <c r="G451" s="225"/>
      <c r="H451" s="227" t="s">
        <v>1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AT451" s="234" t="s">
        <v>155</v>
      </c>
      <c r="AU451" s="234" t="s">
        <v>89</v>
      </c>
      <c r="AV451" s="13" t="s">
        <v>87</v>
      </c>
      <c r="AW451" s="13" t="s">
        <v>36</v>
      </c>
      <c r="AX451" s="13" t="s">
        <v>79</v>
      </c>
      <c r="AY451" s="234" t="s">
        <v>146</v>
      </c>
    </row>
    <row r="452" spans="2:51" s="14" customFormat="1">
      <c r="B452" s="235"/>
      <c r="C452" s="236"/>
      <c r="D452" s="226" t="s">
        <v>155</v>
      </c>
      <c r="E452" s="237" t="s">
        <v>1</v>
      </c>
      <c r="F452" s="238" t="s">
        <v>464</v>
      </c>
      <c r="G452" s="236"/>
      <c r="H452" s="239">
        <v>0.95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AT452" s="245" t="s">
        <v>155</v>
      </c>
      <c r="AU452" s="245" t="s">
        <v>89</v>
      </c>
      <c r="AV452" s="14" t="s">
        <v>89</v>
      </c>
      <c r="AW452" s="14" t="s">
        <v>36</v>
      </c>
      <c r="AX452" s="14" t="s">
        <v>79</v>
      </c>
      <c r="AY452" s="245" t="s">
        <v>146</v>
      </c>
    </row>
    <row r="453" spans="2:51" s="13" customFormat="1">
      <c r="B453" s="224"/>
      <c r="C453" s="225"/>
      <c r="D453" s="226" t="s">
        <v>155</v>
      </c>
      <c r="E453" s="227" t="s">
        <v>1</v>
      </c>
      <c r="F453" s="228" t="s">
        <v>393</v>
      </c>
      <c r="G453" s="225"/>
      <c r="H453" s="227" t="s">
        <v>1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AT453" s="234" t="s">
        <v>155</v>
      </c>
      <c r="AU453" s="234" t="s">
        <v>89</v>
      </c>
      <c r="AV453" s="13" t="s">
        <v>87</v>
      </c>
      <c r="AW453" s="13" t="s">
        <v>36</v>
      </c>
      <c r="AX453" s="13" t="s">
        <v>79</v>
      </c>
      <c r="AY453" s="234" t="s">
        <v>146</v>
      </c>
    </row>
    <row r="454" spans="2:51" s="14" customFormat="1">
      <c r="B454" s="235"/>
      <c r="C454" s="236"/>
      <c r="D454" s="226" t="s">
        <v>155</v>
      </c>
      <c r="E454" s="237" t="s">
        <v>1</v>
      </c>
      <c r="F454" s="238" t="s">
        <v>394</v>
      </c>
      <c r="G454" s="236"/>
      <c r="H454" s="239">
        <v>2.9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AT454" s="245" t="s">
        <v>155</v>
      </c>
      <c r="AU454" s="245" t="s">
        <v>89</v>
      </c>
      <c r="AV454" s="14" t="s">
        <v>89</v>
      </c>
      <c r="AW454" s="14" t="s">
        <v>36</v>
      </c>
      <c r="AX454" s="14" t="s">
        <v>79</v>
      </c>
      <c r="AY454" s="245" t="s">
        <v>146</v>
      </c>
    </row>
    <row r="455" spans="2:51" s="13" customFormat="1">
      <c r="B455" s="224"/>
      <c r="C455" s="225"/>
      <c r="D455" s="226" t="s">
        <v>155</v>
      </c>
      <c r="E455" s="227" t="s">
        <v>1</v>
      </c>
      <c r="F455" s="228" t="s">
        <v>455</v>
      </c>
      <c r="G455" s="225"/>
      <c r="H455" s="227" t="s">
        <v>1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AT455" s="234" t="s">
        <v>155</v>
      </c>
      <c r="AU455" s="234" t="s">
        <v>89</v>
      </c>
      <c r="AV455" s="13" t="s">
        <v>87</v>
      </c>
      <c r="AW455" s="13" t="s">
        <v>36</v>
      </c>
      <c r="AX455" s="13" t="s">
        <v>79</v>
      </c>
      <c r="AY455" s="234" t="s">
        <v>146</v>
      </c>
    </row>
    <row r="456" spans="2:51" s="14" customFormat="1">
      <c r="B456" s="235"/>
      <c r="C456" s="236"/>
      <c r="D456" s="226" t="s">
        <v>155</v>
      </c>
      <c r="E456" s="237" t="s">
        <v>1</v>
      </c>
      <c r="F456" s="238" t="s">
        <v>8</v>
      </c>
      <c r="G456" s="236"/>
      <c r="H456" s="239">
        <v>15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AT456" s="245" t="s">
        <v>155</v>
      </c>
      <c r="AU456" s="245" t="s">
        <v>89</v>
      </c>
      <c r="AV456" s="14" t="s">
        <v>89</v>
      </c>
      <c r="AW456" s="14" t="s">
        <v>36</v>
      </c>
      <c r="AX456" s="14" t="s">
        <v>79</v>
      </c>
      <c r="AY456" s="245" t="s">
        <v>146</v>
      </c>
    </row>
    <row r="457" spans="2:51" s="13" customFormat="1">
      <c r="B457" s="224"/>
      <c r="C457" s="225"/>
      <c r="D457" s="226" t="s">
        <v>155</v>
      </c>
      <c r="E457" s="227" t="s">
        <v>1</v>
      </c>
      <c r="F457" s="228" t="s">
        <v>465</v>
      </c>
      <c r="G457" s="225"/>
      <c r="H457" s="227" t="s">
        <v>1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AT457" s="234" t="s">
        <v>155</v>
      </c>
      <c r="AU457" s="234" t="s">
        <v>89</v>
      </c>
      <c r="AV457" s="13" t="s">
        <v>87</v>
      </c>
      <c r="AW457" s="13" t="s">
        <v>36</v>
      </c>
      <c r="AX457" s="13" t="s">
        <v>79</v>
      </c>
      <c r="AY457" s="234" t="s">
        <v>146</v>
      </c>
    </row>
    <row r="458" spans="2:51" s="14" customFormat="1">
      <c r="B458" s="235"/>
      <c r="C458" s="236"/>
      <c r="D458" s="226" t="s">
        <v>155</v>
      </c>
      <c r="E458" s="237" t="s">
        <v>1</v>
      </c>
      <c r="F458" s="238" t="s">
        <v>400</v>
      </c>
      <c r="G458" s="236"/>
      <c r="H458" s="239">
        <v>26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AT458" s="245" t="s">
        <v>155</v>
      </c>
      <c r="AU458" s="245" t="s">
        <v>89</v>
      </c>
      <c r="AV458" s="14" t="s">
        <v>89</v>
      </c>
      <c r="AW458" s="14" t="s">
        <v>36</v>
      </c>
      <c r="AX458" s="14" t="s">
        <v>79</v>
      </c>
      <c r="AY458" s="245" t="s">
        <v>146</v>
      </c>
    </row>
    <row r="459" spans="2:51" s="16" customFormat="1">
      <c r="B459" s="257"/>
      <c r="C459" s="258"/>
      <c r="D459" s="226" t="s">
        <v>155</v>
      </c>
      <c r="E459" s="259" t="s">
        <v>1</v>
      </c>
      <c r="F459" s="260" t="s">
        <v>346</v>
      </c>
      <c r="G459" s="258"/>
      <c r="H459" s="261">
        <v>217.3</v>
      </c>
      <c r="I459" s="262"/>
      <c r="J459" s="258"/>
      <c r="K459" s="258"/>
      <c r="L459" s="263"/>
      <c r="M459" s="264"/>
      <c r="N459" s="265"/>
      <c r="O459" s="265"/>
      <c r="P459" s="265"/>
      <c r="Q459" s="265"/>
      <c r="R459" s="265"/>
      <c r="S459" s="265"/>
      <c r="T459" s="266"/>
      <c r="AT459" s="267" t="s">
        <v>155</v>
      </c>
      <c r="AU459" s="267" t="s">
        <v>89</v>
      </c>
      <c r="AV459" s="16" t="s">
        <v>183</v>
      </c>
      <c r="AW459" s="16" t="s">
        <v>36</v>
      </c>
      <c r="AX459" s="16" t="s">
        <v>79</v>
      </c>
      <c r="AY459" s="267" t="s">
        <v>146</v>
      </c>
    </row>
    <row r="460" spans="2:51" s="13" customFormat="1">
      <c r="B460" s="224"/>
      <c r="C460" s="225"/>
      <c r="D460" s="226" t="s">
        <v>155</v>
      </c>
      <c r="E460" s="227" t="s">
        <v>1</v>
      </c>
      <c r="F460" s="228" t="s">
        <v>466</v>
      </c>
      <c r="G460" s="225"/>
      <c r="H460" s="227" t="s">
        <v>1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AT460" s="234" t="s">
        <v>155</v>
      </c>
      <c r="AU460" s="234" t="s">
        <v>89</v>
      </c>
      <c r="AV460" s="13" t="s">
        <v>87</v>
      </c>
      <c r="AW460" s="13" t="s">
        <v>36</v>
      </c>
      <c r="AX460" s="13" t="s">
        <v>79</v>
      </c>
      <c r="AY460" s="234" t="s">
        <v>146</v>
      </c>
    </row>
    <row r="461" spans="2:51" s="13" customFormat="1">
      <c r="B461" s="224"/>
      <c r="C461" s="225"/>
      <c r="D461" s="226" t="s">
        <v>155</v>
      </c>
      <c r="E461" s="227" t="s">
        <v>1</v>
      </c>
      <c r="F461" s="228" t="s">
        <v>156</v>
      </c>
      <c r="G461" s="225"/>
      <c r="H461" s="227" t="s">
        <v>1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AT461" s="234" t="s">
        <v>155</v>
      </c>
      <c r="AU461" s="234" t="s">
        <v>89</v>
      </c>
      <c r="AV461" s="13" t="s">
        <v>87</v>
      </c>
      <c r="AW461" s="13" t="s">
        <v>36</v>
      </c>
      <c r="AX461" s="13" t="s">
        <v>79</v>
      </c>
      <c r="AY461" s="234" t="s">
        <v>146</v>
      </c>
    </row>
    <row r="462" spans="2:51" s="13" customFormat="1">
      <c r="B462" s="224"/>
      <c r="C462" s="225"/>
      <c r="D462" s="226" t="s">
        <v>155</v>
      </c>
      <c r="E462" s="227" t="s">
        <v>1</v>
      </c>
      <c r="F462" s="228" t="s">
        <v>440</v>
      </c>
      <c r="G462" s="225"/>
      <c r="H462" s="227" t="s">
        <v>1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AT462" s="234" t="s">
        <v>155</v>
      </c>
      <c r="AU462" s="234" t="s">
        <v>89</v>
      </c>
      <c r="AV462" s="13" t="s">
        <v>87</v>
      </c>
      <c r="AW462" s="13" t="s">
        <v>36</v>
      </c>
      <c r="AX462" s="13" t="s">
        <v>79</v>
      </c>
      <c r="AY462" s="234" t="s">
        <v>146</v>
      </c>
    </row>
    <row r="463" spans="2:51" s="14" customFormat="1">
      <c r="B463" s="235"/>
      <c r="C463" s="236"/>
      <c r="D463" s="226" t="s">
        <v>155</v>
      </c>
      <c r="E463" s="237" t="s">
        <v>1</v>
      </c>
      <c r="F463" s="238" t="s">
        <v>467</v>
      </c>
      <c r="G463" s="236"/>
      <c r="H463" s="239">
        <v>33.119999999999997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AT463" s="245" t="s">
        <v>155</v>
      </c>
      <c r="AU463" s="245" t="s">
        <v>89</v>
      </c>
      <c r="AV463" s="14" t="s">
        <v>89</v>
      </c>
      <c r="AW463" s="14" t="s">
        <v>36</v>
      </c>
      <c r="AX463" s="14" t="s">
        <v>79</v>
      </c>
      <c r="AY463" s="245" t="s">
        <v>146</v>
      </c>
    </row>
    <row r="464" spans="2:51" s="14" customFormat="1">
      <c r="B464" s="235"/>
      <c r="C464" s="236"/>
      <c r="D464" s="226" t="s">
        <v>155</v>
      </c>
      <c r="E464" s="237" t="s">
        <v>1</v>
      </c>
      <c r="F464" s="238" t="s">
        <v>468</v>
      </c>
      <c r="G464" s="236"/>
      <c r="H464" s="239">
        <v>-3.6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AT464" s="245" t="s">
        <v>155</v>
      </c>
      <c r="AU464" s="245" t="s">
        <v>89</v>
      </c>
      <c r="AV464" s="14" t="s">
        <v>89</v>
      </c>
      <c r="AW464" s="14" t="s">
        <v>36</v>
      </c>
      <c r="AX464" s="14" t="s">
        <v>79</v>
      </c>
      <c r="AY464" s="245" t="s">
        <v>146</v>
      </c>
    </row>
    <row r="465" spans="2:51" s="14" customFormat="1">
      <c r="B465" s="235"/>
      <c r="C465" s="236"/>
      <c r="D465" s="226" t="s">
        <v>155</v>
      </c>
      <c r="E465" s="237" t="s">
        <v>1</v>
      </c>
      <c r="F465" s="238" t="s">
        <v>165</v>
      </c>
      <c r="G465" s="236"/>
      <c r="H465" s="239">
        <v>-1.4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AT465" s="245" t="s">
        <v>155</v>
      </c>
      <c r="AU465" s="245" t="s">
        <v>89</v>
      </c>
      <c r="AV465" s="14" t="s">
        <v>89</v>
      </c>
      <c r="AW465" s="14" t="s">
        <v>36</v>
      </c>
      <c r="AX465" s="14" t="s">
        <v>79</v>
      </c>
      <c r="AY465" s="245" t="s">
        <v>146</v>
      </c>
    </row>
    <row r="466" spans="2:51" s="13" customFormat="1">
      <c r="B466" s="224"/>
      <c r="C466" s="225"/>
      <c r="D466" s="226" t="s">
        <v>155</v>
      </c>
      <c r="E466" s="227" t="s">
        <v>1</v>
      </c>
      <c r="F466" s="228" t="s">
        <v>442</v>
      </c>
      <c r="G466" s="225"/>
      <c r="H466" s="227" t="s">
        <v>1</v>
      </c>
      <c r="I466" s="229"/>
      <c r="J466" s="225"/>
      <c r="K466" s="225"/>
      <c r="L466" s="230"/>
      <c r="M466" s="231"/>
      <c r="N466" s="232"/>
      <c r="O466" s="232"/>
      <c r="P466" s="232"/>
      <c r="Q466" s="232"/>
      <c r="R466" s="232"/>
      <c r="S466" s="232"/>
      <c r="T466" s="233"/>
      <c r="AT466" s="234" t="s">
        <v>155</v>
      </c>
      <c r="AU466" s="234" t="s">
        <v>89</v>
      </c>
      <c r="AV466" s="13" t="s">
        <v>87</v>
      </c>
      <c r="AW466" s="13" t="s">
        <v>36</v>
      </c>
      <c r="AX466" s="13" t="s">
        <v>79</v>
      </c>
      <c r="AY466" s="234" t="s">
        <v>146</v>
      </c>
    </row>
    <row r="467" spans="2:51" s="14" customFormat="1">
      <c r="B467" s="235"/>
      <c r="C467" s="236"/>
      <c r="D467" s="226" t="s">
        <v>155</v>
      </c>
      <c r="E467" s="237" t="s">
        <v>1</v>
      </c>
      <c r="F467" s="238" t="s">
        <v>469</v>
      </c>
      <c r="G467" s="236"/>
      <c r="H467" s="239">
        <v>25.2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AT467" s="245" t="s">
        <v>155</v>
      </c>
      <c r="AU467" s="245" t="s">
        <v>89</v>
      </c>
      <c r="AV467" s="14" t="s">
        <v>89</v>
      </c>
      <c r="AW467" s="14" t="s">
        <v>36</v>
      </c>
      <c r="AX467" s="14" t="s">
        <v>79</v>
      </c>
      <c r="AY467" s="245" t="s">
        <v>146</v>
      </c>
    </row>
    <row r="468" spans="2:51" s="13" customFormat="1">
      <c r="B468" s="224"/>
      <c r="C468" s="225"/>
      <c r="D468" s="226" t="s">
        <v>155</v>
      </c>
      <c r="E468" s="227" t="s">
        <v>1</v>
      </c>
      <c r="F468" s="228" t="s">
        <v>378</v>
      </c>
      <c r="G468" s="225"/>
      <c r="H468" s="227" t="s">
        <v>1</v>
      </c>
      <c r="I468" s="229"/>
      <c r="J468" s="225"/>
      <c r="K468" s="225"/>
      <c r="L468" s="230"/>
      <c r="M468" s="231"/>
      <c r="N468" s="232"/>
      <c r="O468" s="232"/>
      <c r="P468" s="232"/>
      <c r="Q468" s="232"/>
      <c r="R468" s="232"/>
      <c r="S468" s="232"/>
      <c r="T468" s="233"/>
      <c r="AT468" s="234" t="s">
        <v>155</v>
      </c>
      <c r="AU468" s="234" t="s">
        <v>89</v>
      </c>
      <c r="AV468" s="13" t="s">
        <v>87</v>
      </c>
      <c r="AW468" s="13" t="s">
        <v>36</v>
      </c>
      <c r="AX468" s="13" t="s">
        <v>79</v>
      </c>
      <c r="AY468" s="234" t="s">
        <v>146</v>
      </c>
    </row>
    <row r="469" spans="2:51" s="14" customFormat="1">
      <c r="B469" s="235"/>
      <c r="C469" s="236"/>
      <c r="D469" s="226" t="s">
        <v>155</v>
      </c>
      <c r="E469" s="237" t="s">
        <v>1</v>
      </c>
      <c r="F469" s="238" t="s">
        <v>470</v>
      </c>
      <c r="G469" s="236"/>
      <c r="H469" s="239">
        <v>50.46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AT469" s="245" t="s">
        <v>155</v>
      </c>
      <c r="AU469" s="245" t="s">
        <v>89</v>
      </c>
      <c r="AV469" s="14" t="s">
        <v>89</v>
      </c>
      <c r="AW469" s="14" t="s">
        <v>36</v>
      </c>
      <c r="AX469" s="14" t="s">
        <v>79</v>
      </c>
      <c r="AY469" s="245" t="s">
        <v>146</v>
      </c>
    </row>
    <row r="470" spans="2:51" s="14" customFormat="1">
      <c r="B470" s="235"/>
      <c r="C470" s="236"/>
      <c r="D470" s="226" t="s">
        <v>155</v>
      </c>
      <c r="E470" s="237" t="s">
        <v>1</v>
      </c>
      <c r="F470" s="238" t="s">
        <v>471</v>
      </c>
      <c r="G470" s="236"/>
      <c r="H470" s="239">
        <v>-1.8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AT470" s="245" t="s">
        <v>155</v>
      </c>
      <c r="AU470" s="245" t="s">
        <v>89</v>
      </c>
      <c r="AV470" s="14" t="s">
        <v>89</v>
      </c>
      <c r="AW470" s="14" t="s">
        <v>36</v>
      </c>
      <c r="AX470" s="14" t="s">
        <v>79</v>
      </c>
      <c r="AY470" s="245" t="s">
        <v>146</v>
      </c>
    </row>
    <row r="471" spans="2:51" s="13" customFormat="1">
      <c r="B471" s="224"/>
      <c r="C471" s="225"/>
      <c r="D471" s="226" t="s">
        <v>155</v>
      </c>
      <c r="E471" s="227" t="s">
        <v>1</v>
      </c>
      <c r="F471" s="228" t="s">
        <v>339</v>
      </c>
      <c r="G471" s="225"/>
      <c r="H471" s="227" t="s">
        <v>1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AT471" s="234" t="s">
        <v>155</v>
      </c>
      <c r="AU471" s="234" t="s">
        <v>89</v>
      </c>
      <c r="AV471" s="13" t="s">
        <v>87</v>
      </c>
      <c r="AW471" s="13" t="s">
        <v>36</v>
      </c>
      <c r="AX471" s="13" t="s">
        <v>79</v>
      </c>
      <c r="AY471" s="234" t="s">
        <v>146</v>
      </c>
    </row>
    <row r="472" spans="2:51" s="14" customFormat="1">
      <c r="B472" s="235"/>
      <c r="C472" s="236"/>
      <c r="D472" s="226" t="s">
        <v>155</v>
      </c>
      <c r="E472" s="237" t="s">
        <v>1</v>
      </c>
      <c r="F472" s="238" t="s">
        <v>472</v>
      </c>
      <c r="G472" s="236"/>
      <c r="H472" s="239">
        <v>25.2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AT472" s="245" t="s">
        <v>155</v>
      </c>
      <c r="AU472" s="245" t="s">
        <v>89</v>
      </c>
      <c r="AV472" s="14" t="s">
        <v>89</v>
      </c>
      <c r="AW472" s="14" t="s">
        <v>36</v>
      </c>
      <c r="AX472" s="14" t="s">
        <v>79</v>
      </c>
      <c r="AY472" s="245" t="s">
        <v>146</v>
      </c>
    </row>
    <row r="473" spans="2:51" s="13" customFormat="1">
      <c r="B473" s="224"/>
      <c r="C473" s="225"/>
      <c r="D473" s="226" t="s">
        <v>155</v>
      </c>
      <c r="E473" s="227" t="s">
        <v>1</v>
      </c>
      <c r="F473" s="228" t="s">
        <v>341</v>
      </c>
      <c r="G473" s="225"/>
      <c r="H473" s="227" t="s">
        <v>1</v>
      </c>
      <c r="I473" s="229"/>
      <c r="J473" s="225"/>
      <c r="K473" s="225"/>
      <c r="L473" s="230"/>
      <c r="M473" s="231"/>
      <c r="N473" s="232"/>
      <c r="O473" s="232"/>
      <c r="P473" s="232"/>
      <c r="Q473" s="232"/>
      <c r="R473" s="232"/>
      <c r="S473" s="232"/>
      <c r="T473" s="233"/>
      <c r="AT473" s="234" t="s">
        <v>155</v>
      </c>
      <c r="AU473" s="234" t="s">
        <v>89</v>
      </c>
      <c r="AV473" s="13" t="s">
        <v>87</v>
      </c>
      <c r="AW473" s="13" t="s">
        <v>36</v>
      </c>
      <c r="AX473" s="13" t="s">
        <v>79</v>
      </c>
      <c r="AY473" s="234" t="s">
        <v>146</v>
      </c>
    </row>
    <row r="474" spans="2:51" s="14" customFormat="1">
      <c r="B474" s="235"/>
      <c r="C474" s="236"/>
      <c r="D474" s="226" t="s">
        <v>155</v>
      </c>
      <c r="E474" s="237" t="s">
        <v>1</v>
      </c>
      <c r="F474" s="238" t="s">
        <v>473</v>
      </c>
      <c r="G474" s="236"/>
      <c r="H474" s="239">
        <v>21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AT474" s="245" t="s">
        <v>155</v>
      </c>
      <c r="AU474" s="245" t="s">
        <v>89</v>
      </c>
      <c r="AV474" s="14" t="s">
        <v>89</v>
      </c>
      <c r="AW474" s="14" t="s">
        <v>36</v>
      </c>
      <c r="AX474" s="14" t="s">
        <v>79</v>
      </c>
      <c r="AY474" s="245" t="s">
        <v>146</v>
      </c>
    </row>
    <row r="475" spans="2:51" s="14" customFormat="1">
      <c r="B475" s="235"/>
      <c r="C475" s="236"/>
      <c r="D475" s="226" t="s">
        <v>155</v>
      </c>
      <c r="E475" s="237" t="s">
        <v>1</v>
      </c>
      <c r="F475" s="238" t="s">
        <v>471</v>
      </c>
      <c r="G475" s="236"/>
      <c r="H475" s="239">
        <v>-1.8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AT475" s="245" t="s">
        <v>155</v>
      </c>
      <c r="AU475" s="245" t="s">
        <v>89</v>
      </c>
      <c r="AV475" s="14" t="s">
        <v>89</v>
      </c>
      <c r="AW475" s="14" t="s">
        <v>36</v>
      </c>
      <c r="AX475" s="14" t="s">
        <v>79</v>
      </c>
      <c r="AY475" s="245" t="s">
        <v>146</v>
      </c>
    </row>
    <row r="476" spans="2:51" s="14" customFormat="1">
      <c r="B476" s="235"/>
      <c r="C476" s="236"/>
      <c r="D476" s="226" t="s">
        <v>155</v>
      </c>
      <c r="E476" s="237" t="s">
        <v>1</v>
      </c>
      <c r="F476" s="238" t="s">
        <v>165</v>
      </c>
      <c r="G476" s="236"/>
      <c r="H476" s="239">
        <v>-1.4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AT476" s="245" t="s">
        <v>155</v>
      </c>
      <c r="AU476" s="245" t="s">
        <v>89</v>
      </c>
      <c r="AV476" s="14" t="s">
        <v>89</v>
      </c>
      <c r="AW476" s="14" t="s">
        <v>36</v>
      </c>
      <c r="AX476" s="14" t="s">
        <v>79</v>
      </c>
      <c r="AY476" s="245" t="s">
        <v>146</v>
      </c>
    </row>
    <row r="477" spans="2:51" s="13" customFormat="1">
      <c r="B477" s="224"/>
      <c r="C477" s="225"/>
      <c r="D477" s="226" t="s">
        <v>155</v>
      </c>
      <c r="E477" s="227" t="s">
        <v>1</v>
      </c>
      <c r="F477" s="228" t="s">
        <v>446</v>
      </c>
      <c r="G477" s="225"/>
      <c r="H477" s="227" t="s">
        <v>1</v>
      </c>
      <c r="I477" s="229"/>
      <c r="J477" s="225"/>
      <c r="K477" s="225"/>
      <c r="L477" s="230"/>
      <c r="M477" s="231"/>
      <c r="N477" s="232"/>
      <c r="O477" s="232"/>
      <c r="P477" s="232"/>
      <c r="Q477" s="232"/>
      <c r="R477" s="232"/>
      <c r="S477" s="232"/>
      <c r="T477" s="233"/>
      <c r="AT477" s="234" t="s">
        <v>155</v>
      </c>
      <c r="AU477" s="234" t="s">
        <v>89</v>
      </c>
      <c r="AV477" s="13" t="s">
        <v>87</v>
      </c>
      <c r="AW477" s="13" t="s">
        <v>36</v>
      </c>
      <c r="AX477" s="13" t="s">
        <v>79</v>
      </c>
      <c r="AY477" s="234" t="s">
        <v>146</v>
      </c>
    </row>
    <row r="478" spans="2:51" s="14" customFormat="1">
      <c r="B478" s="235"/>
      <c r="C478" s="236"/>
      <c r="D478" s="226" t="s">
        <v>155</v>
      </c>
      <c r="E478" s="237" t="s">
        <v>1</v>
      </c>
      <c r="F478" s="238" t="s">
        <v>474</v>
      </c>
      <c r="G478" s="236"/>
      <c r="H478" s="239">
        <v>14.1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AT478" s="245" t="s">
        <v>155</v>
      </c>
      <c r="AU478" s="245" t="s">
        <v>89</v>
      </c>
      <c r="AV478" s="14" t="s">
        <v>89</v>
      </c>
      <c r="AW478" s="14" t="s">
        <v>36</v>
      </c>
      <c r="AX478" s="14" t="s">
        <v>79</v>
      </c>
      <c r="AY478" s="245" t="s">
        <v>146</v>
      </c>
    </row>
    <row r="479" spans="2:51" s="13" customFormat="1">
      <c r="B479" s="224"/>
      <c r="C479" s="225"/>
      <c r="D479" s="226" t="s">
        <v>155</v>
      </c>
      <c r="E479" s="227" t="s">
        <v>1</v>
      </c>
      <c r="F479" s="228" t="s">
        <v>448</v>
      </c>
      <c r="G479" s="225"/>
      <c r="H479" s="227" t="s">
        <v>1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AT479" s="234" t="s">
        <v>155</v>
      </c>
      <c r="AU479" s="234" t="s">
        <v>89</v>
      </c>
      <c r="AV479" s="13" t="s">
        <v>87</v>
      </c>
      <c r="AW479" s="13" t="s">
        <v>36</v>
      </c>
      <c r="AX479" s="13" t="s">
        <v>79</v>
      </c>
      <c r="AY479" s="234" t="s">
        <v>146</v>
      </c>
    </row>
    <row r="480" spans="2:51" s="14" customFormat="1">
      <c r="B480" s="235"/>
      <c r="C480" s="236"/>
      <c r="D480" s="226" t="s">
        <v>155</v>
      </c>
      <c r="E480" s="237" t="s">
        <v>1</v>
      </c>
      <c r="F480" s="238" t="s">
        <v>475</v>
      </c>
      <c r="G480" s="236"/>
      <c r="H480" s="239">
        <v>14.7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AT480" s="245" t="s">
        <v>155</v>
      </c>
      <c r="AU480" s="245" t="s">
        <v>89</v>
      </c>
      <c r="AV480" s="14" t="s">
        <v>89</v>
      </c>
      <c r="AW480" s="14" t="s">
        <v>36</v>
      </c>
      <c r="AX480" s="14" t="s">
        <v>79</v>
      </c>
      <c r="AY480" s="245" t="s">
        <v>146</v>
      </c>
    </row>
    <row r="481" spans="2:51" s="14" customFormat="1">
      <c r="B481" s="235"/>
      <c r="C481" s="236"/>
      <c r="D481" s="226" t="s">
        <v>155</v>
      </c>
      <c r="E481" s="237" t="s">
        <v>1</v>
      </c>
      <c r="F481" s="238" t="s">
        <v>165</v>
      </c>
      <c r="G481" s="236"/>
      <c r="H481" s="239">
        <v>-1.4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AT481" s="245" t="s">
        <v>155</v>
      </c>
      <c r="AU481" s="245" t="s">
        <v>89</v>
      </c>
      <c r="AV481" s="14" t="s">
        <v>89</v>
      </c>
      <c r="AW481" s="14" t="s">
        <v>36</v>
      </c>
      <c r="AX481" s="14" t="s">
        <v>79</v>
      </c>
      <c r="AY481" s="245" t="s">
        <v>146</v>
      </c>
    </row>
    <row r="482" spans="2:51" s="13" customFormat="1">
      <c r="B482" s="224"/>
      <c r="C482" s="225"/>
      <c r="D482" s="226" t="s">
        <v>155</v>
      </c>
      <c r="E482" s="227" t="s">
        <v>1</v>
      </c>
      <c r="F482" s="228" t="s">
        <v>375</v>
      </c>
      <c r="G482" s="225"/>
      <c r="H482" s="227" t="s">
        <v>1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AT482" s="234" t="s">
        <v>155</v>
      </c>
      <c r="AU482" s="234" t="s">
        <v>89</v>
      </c>
      <c r="AV482" s="13" t="s">
        <v>87</v>
      </c>
      <c r="AW482" s="13" t="s">
        <v>36</v>
      </c>
      <c r="AX482" s="13" t="s">
        <v>79</v>
      </c>
      <c r="AY482" s="234" t="s">
        <v>146</v>
      </c>
    </row>
    <row r="483" spans="2:51" s="14" customFormat="1">
      <c r="B483" s="235"/>
      <c r="C483" s="236"/>
      <c r="D483" s="226" t="s">
        <v>155</v>
      </c>
      <c r="E483" s="237" t="s">
        <v>1</v>
      </c>
      <c r="F483" s="238" t="s">
        <v>476</v>
      </c>
      <c r="G483" s="236"/>
      <c r="H483" s="239">
        <v>24.6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AT483" s="245" t="s">
        <v>155</v>
      </c>
      <c r="AU483" s="245" t="s">
        <v>89</v>
      </c>
      <c r="AV483" s="14" t="s">
        <v>89</v>
      </c>
      <c r="AW483" s="14" t="s">
        <v>36</v>
      </c>
      <c r="AX483" s="14" t="s">
        <v>79</v>
      </c>
      <c r="AY483" s="245" t="s">
        <v>146</v>
      </c>
    </row>
    <row r="484" spans="2:51" s="14" customFormat="1">
      <c r="B484" s="235"/>
      <c r="C484" s="236"/>
      <c r="D484" s="226" t="s">
        <v>155</v>
      </c>
      <c r="E484" s="237" t="s">
        <v>1</v>
      </c>
      <c r="F484" s="238" t="s">
        <v>471</v>
      </c>
      <c r="G484" s="236"/>
      <c r="H484" s="239">
        <v>-1.8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AT484" s="245" t="s">
        <v>155</v>
      </c>
      <c r="AU484" s="245" t="s">
        <v>89</v>
      </c>
      <c r="AV484" s="14" t="s">
        <v>89</v>
      </c>
      <c r="AW484" s="14" t="s">
        <v>36</v>
      </c>
      <c r="AX484" s="14" t="s">
        <v>79</v>
      </c>
      <c r="AY484" s="245" t="s">
        <v>146</v>
      </c>
    </row>
    <row r="485" spans="2:51" s="13" customFormat="1">
      <c r="B485" s="224"/>
      <c r="C485" s="225"/>
      <c r="D485" s="226" t="s">
        <v>155</v>
      </c>
      <c r="E485" s="227" t="s">
        <v>1</v>
      </c>
      <c r="F485" s="228" t="s">
        <v>337</v>
      </c>
      <c r="G485" s="225"/>
      <c r="H485" s="227" t="s">
        <v>1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AT485" s="234" t="s">
        <v>155</v>
      </c>
      <c r="AU485" s="234" t="s">
        <v>89</v>
      </c>
      <c r="AV485" s="13" t="s">
        <v>87</v>
      </c>
      <c r="AW485" s="13" t="s">
        <v>36</v>
      </c>
      <c r="AX485" s="13" t="s">
        <v>79</v>
      </c>
      <c r="AY485" s="234" t="s">
        <v>146</v>
      </c>
    </row>
    <row r="486" spans="2:51" s="14" customFormat="1">
      <c r="B486" s="235"/>
      <c r="C486" s="236"/>
      <c r="D486" s="226" t="s">
        <v>155</v>
      </c>
      <c r="E486" s="237" t="s">
        <v>1</v>
      </c>
      <c r="F486" s="238" t="s">
        <v>477</v>
      </c>
      <c r="G486" s="236"/>
      <c r="H486" s="239">
        <v>24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AT486" s="245" t="s">
        <v>155</v>
      </c>
      <c r="AU486" s="245" t="s">
        <v>89</v>
      </c>
      <c r="AV486" s="14" t="s">
        <v>89</v>
      </c>
      <c r="AW486" s="14" t="s">
        <v>36</v>
      </c>
      <c r="AX486" s="14" t="s">
        <v>79</v>
      </c>
      <c r="AY486" s="245" t="s">
        <v>146</v>
      </c>
    </row>
    <row r="487" spans="2:51" s="14" customFormat="1">
      <c r="B487" s="235"/>
      <c r="C487" s="236"/>
      <c r="D487" s="226" t="s">
        <v>155</v>
      </c>
      <c r="E487" s="237" t="s">
        <v>1</v>
      </c>
      <c r="F487" s="238" t="s">
        <v>471</v>
      </c>
      <c r="G487" s="236"/>
      <c r="H487" s="239">
        <v>-1.8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AT487" s="245" t="s">
        <v>155</v>
      </c>
      <c r="AU487" s="245" t="s">
        <v>89</v>
      </c>
      <c r="AV487" s="14" t="s">
        <v>89</v>
      </c>
      <c r="AW487" s="14" t="s">
        <v>36</v>
      </c>
      <c r="AX487" s="14" t="s">
        <v>79</v>
      </c>
      <c r="AY487" s="245" t="s">
        <v>146</v>
      </c>
    </row>
    <row r="488" spans="2:51" s="13" customFormat="1">
      <c r="B488" s="224"/>
      <c r="C488" s="225"/>
      <c r="D488" s="226" t="s">
        <v>155</v>
      </c>
      <c r="E488" s="227" t="s">
        <v>1</v>
      </c>
      <c r="F488" s="228" t="s">
        <v>369</v>
      </c>
      <c r="G488" s="225"/>
      <c r="H488" s="227" t="s">
        <v>1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AT488" s="234" t="s">
        <v>155</v>
      </c>
      <c r="AU488" s="234" t="s">
        <v>89</v>
      </c>
      <c r="AV488" s="13" t="s">
        <v>87</v>
      </c>
      <c r="AW488" s="13" t="s">
        <v>36</v>
      </c>
      <c r="AX488" s="13" t="s">
        <v>79</v>
      </c>
      <c r="AY488" s="234" t="s">
        <v>146</v>
      </c>
    </row>
    <row r="489" spans="2:51" s="14" customFormat="1">
      <c r="B489" s="235"/>
      <c r="C489" s="236"/>
      <c r="D489" s="226" t="s">
        <v>155</v>
      </c>
      <c r="E489" s="237" t="s">
        <v>1</v>
      </c>
      <c r="F489" s="238" t="s">
        <v>478</v>
      </c>
      <c r="G489" s="236"/>
      <c r="H489" s="239">
        <v>34.200000000000003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AT489" s="245" t="s">
        <v>155</v>
      </c>
      <c r="AU489" s="245" t="s">
        <v>89</v>
      </c>
      <c r="AV489" s="14" t="s">
        <v>89</v>
      </c>
      <c r="AW489" s="14" t="s">
        <v>36</v>
      </c>
      <c r="AX489" s="14" t="s">
        <v>79</v>
      </c>
      <c r="AY489" s="245" t="s">
        <v>146</v>
      </c>
    </row>
    <row r="490" spans="2:51" s="14" customFormat="1">
      <c r="B490" s="235"/>
      <c r="C490" s="236"/>
      <c r="D490" s="226" t="s">
        <v>155</v>
      </c>
      <c r="E490" s="237" t="s">
        <v>1</v>
      </c>
      <c r="F490" s="238" t="s">
        <v>468</v>
      </c>
      <c r="G490" s="236"/>
      <c r="H490" s="239">
        <v>-3.6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AT490" s="245" t="s">
        <v>155</v>
      </c>
      <c r="AU490" s="245" t="s">
        <v>89</v>
      </c>
      <c r="AV490" s="14" t="s">
        <v>89</v>
      </c>
      <c r="AW490" s="14" t="s">
        <v>36</v>
      </c>
      <c r="AX490" s="14" t="s">
        <v>79</v>
      </c>
      <c r="AY490" s="245" t="s">
        <v>146</v>
      </c>
    </row>
    <row r="491" spans="2:51" s="14" customFormat="1">
      <c r="B491" s="235"/>
      <c r="C491" s="236"/>
      <c r="D491" s="226" t="s">
        <v>155</v>
      </c>
      <c r="E491" s="237" t="s">
        <v>1</v>
      </c>
      <c r="F491" s="238" t="s">
        <v>479</v>
      </c>
      <c r="G491" s="236"/>
      <c r="H491" s="239">
        <v>-0.64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AT491" s="245" t="s">
        <v>155</v>
      </c>
      <c r="AU491" s="245" t="s">
        <v>89</v>
      </c>
      <c r="AV491" s="14" t="s">
        <v>89</v>
      </c>
      <c r="AW491" s="14" t="s">
        <v>36</v>
      </c>
      <c r="AX491" s="14" t="s">
        <v>79</v>
      </c>
      <c r="AY491" s="245" t="s">
        <v>146</v>
      </c>
    </row>
    <row r="492" spans="2:51" s="13" customFormat="1">
      <c r="B492" s="224"/>
      <c r="C492" s="225"/>
      <c r="D492" s="226" t="s">
        <v>155</v>
      </c>
      <c r="E492" s="227" t="s">
        <v>1</v>
      </c>
      <c r="F492" s="228" t="s">
        <v>451</v>
      </c>
      <c r="G492" s="225"/>
      <c r="H492" s="227" t="s">
        <v>1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AT492" s="234" t="s">
        <v>155</v>
      </c>
      <c r="AU492" s="234" t="s">
        <v>89</v>
      </c>
      <c r="AV492" s="13" t="s">
        <v>87</v>
      </c>
      <c r="AW492" s="13" t="s">
        <v>36</v>
      </c>
      <c r="AX492" s="13" t="s">
        <v>79</v>
      </c>
      <c r="AY492" s="234" t="s">
        <v>146</v>
      </c>
    </row>
    <row r="493" spans="2:51" s="14" customFormat="1">
      <c r="B493" s="235"/>
      <c r="C493" s="236"/>
      <c r="D493" s="226" t="s">
        <v>155</v>
      </c>
      <c r="E493" s="237" t="s">
        <v>1</v>
      </c>
      <c r="F493" s="238" t="s">
        <v>480</v>
      </c>
      <c r="G493" s="236"/>
      <c r="H493" s="239">
        <v>80.22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AT493" s="245" t="s">
        <v>155</v>
      </c>
      <c r="AU493" s="245" t="s">
        <v>89</v>
      </c>
      <c r="AV493" s="14" t="s">
        <v>89</v>
      </c>
      <c r="AW493" s="14" t="s">
        <v>36</v>
      </c>
      <c r="AX493" s="14" t="s">
        <v>79</v>
      </c>
      <c r="AY493" s="245" t="s">
        <v>146</v>
      </c>
    </row>
    <row r="494" spans="2:51" s="14" customFormat="1">
      <c r="B494" s="235"/>
      <c r="C494" s="236"/>
      <c r="D494" s="226" t="s">
        <v>155</v>
      </c>
      <c r="E494" s="237" t="s">
        <v>1</v>
      </c>
      <c r="F494" s="238" t="s">
        <v>481</v>
      </c>
      <c r="G494" s="236"/>
      <c r="H494" s="239">
        <v>-9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AT494" s="245" t="s">
        <v>155</v>
      </c>
      <c r="AU494" s="245" t="s">
        <v>89</v>
      </c>
      <c r="AV494" s="14" t="s">
        <v>89</v>
      </c>
      <c r="AW494" s="14" t="s">
        <v>36</v>
      </c>
      <c r="AX494" s="14" t="s">
        <v>79</v>
      </c>
      <c r="AY494" s="245" t="s">
        <v>146</v>
      </c>
    </row>
    <row r="495" spans="2:51" s="14" customFormat="1">
      <c r="B495" s="235"/>
      <c r="C495" s="236"/>
      <c r="D495" s="226" t="s">
        <v>155</v>
      </c>
      <c r="E495" s="237" t="s">
        <v>1</v>
      </c>
      <c r="F495" s="238" t="s">
        <v>479</v>
      </c>
      <c r="G495" s="236"/>
      <c r="H495" s="239">
        <v>-0.64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AT495" s="245" t="s">
        <v>155</v>
      </c>
      <c r="AU495" s="245" t="s">
        <v>89</v>
      </c>
      <c r="AV495" s="14" t="s">
        <v>89</v>
      </c>
      <c r="AW495" s="14" t="s">
        <v>36</v>
      </c>
      <c r="AX495" s="14" t="s">
        <v>79</v>
      </c>
      <c r="AY495" s="245" t="s">
        <v>146</v>
      </c>
    </row>
    <row r="496" spans="2:51" s="14" customFormat="1">
      <c r="B496" s="235"/>
      <c r="C496" s="236"/>
      <c r="D496" s="226" t="s">
        <v>155</v>
      </c>
      <c r="E496" s="237" t="s">
        <v>1</v>
      </c>
      <c r="F496" s="238" t="s">
        <v>482</v>
      </c>
      <c r="G496" s="236"/>
      <c r="H496" s="239">
        <v>-13.25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AT496" s="245" t="s">
        <v>155</v>
      </c>
      <c r="AU496" s="245" t="s">
        <v>89</v>
      </c>
      <c r="AV496" s="14" t="s">
        <v>89</v>
      </c>
      <c r="AW496" s="14" t="s">
        <v>36</v>
      </c>
      <c r="AX496" s="14" t="s">
        <v>79</v>
      </c>
      <c r="AY496" s="245" t="s">
        <v>146</v>
      </c>
    </row>
    <row r="497" spans="2:51" s="13" customFormat="1">
      <c r="B497" s="224"/>
      <c r="C497" s="225"/>
      <c r="D497" s="226" t="s">
        <v>155</v>
      </c>
      <c r="E497" s="227" t="s">
        <v>1</v>
      </c>
      <c r="F497" s="228" t="s">
        <v>373</v>
      </c>
      <c r="G497" s="225"/>
      <c r="H497" s="227" t="s">
        <v>1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AT497" s="234" t="s">
        <v>155</v>
      </c>
      <c r="AU497" s="234" t="s">
        <v>89</v>
      </c>
      <c r="AV497" s="13" t="s">
        <v>87</v>
      </c>
      <c r="AW497" s="13" t="s">
        <v>36</v>
      </c>
      <c r="AX497" s="13" t="s">
        <v>79</v>
      </c>
      <c r="AY497" s="234" t="s">
        <v>146</v>
      </c>
    </row>
    <row r="498" spans="2:51" s="14" customFormat="1">
      <c r="B498" s="235"/>
      <c r="C498" s="236"/>
      <c r="D498" s="226" t="s">
        <v>155</v>
      </c>
      <c r="E498" s="237" t="s">
        <v>1</v>
      </c>
      <c r="F498" s="238" t="s">
        <v>483</v>
      </c>
      <c r="G498" s="236"/>
      <c r="H498" s="239">
        <v>90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AT498" s="245" t="s">
        <v>155</v>
      </c>
      <c r="AU498" s="245" t="s">
        <v>89</v>
      </c>
      <c r="AV498" s="14" t="s">
        <v>89</v>
      </c>
      <c r="AW498" s="14" t="s">
        <v>36</v>
      </c>
      <c r="AX498" s="14" t="s">
        <v>79</v>
      </c>
      <c r="AY498" s="245" t="s">
        <v>146</v>
      </c>
    </row>
    <row r="499" spans="2:51" s="14" customFormat="1">
      <c r="B499" s="235"/>
      <c r="C499" s="236"/>
      <c r="D499" s="226" t="s">
        <v>155</v>
      </c>
      <c r="E499" s="237" t="s">
        <v>1</v>
      </c>
      <c r="F499" s="238" t="s">
        <v>484</v>
      </c>
      <c r="G499" s="236"/>
      <c r="H499" s="239">
        <v>-2.8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AT499" s="245" t="s">
        <v>155</v>
      </c>
      <c r="AU499" s="245" t="s">
        <v>89</v>
      </c>
      <c r="AV499" s="14" t="s">
        <v>89</v>
      </c>
      <c r="AW499" s="14" t="s">
        <v>36</v>
      </c>
      <c r="AX499" s="14" t="s">
        <v>79</v>
      </c>
      <c r="AY499" s="245" t="s">
        <v>146</v>
      </c>
    </row>
    <row r="500" spans="2:51" s="14" customFormat="1">
      <c r="B500" s="235"/>
      <c r="C500" s="236"/>
      <c r="D500" s="226" t="s">
        <v>155</v>
      </c>
      <c r="E500" s="237" t="s">
        <v>1</v>
      </c>
      <c r="F500" s="238" t="s">
        <v>482</v>
      </c>
      <c r="G500" s="236"/>
      <c r="H500" s="239">
        <v>-13.25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AT500" s="245" t="s">
        <v>155</v>
      </c>
      <c r="AU500" s="245" t="s">
        <v>89</v>
      </c>
      <c r="AV500" s="14" t="s">
        <v>89</v>
      </c>
      <c r="AW500" s="14" t="s">
        <v>36</v>
      </c>
      <c r="AX500" s="14" t="s">
        <v>79</v>
      </c>
      <c r="AY500" s="245" t="s">
        <v>146</v>
      </c>
    </row>
    <row r="501" spans="2:51" s="14" customFormat="1">
      <c r="B501" s="235"/>
      <c r="C501" s="236"/>
      <c r="D501" s="226" t="s">
        <v>155</v>
      </c>
      <c r="E501" s="237" t="s">
        <v>1</v>
      </c>
      <c r="F501" s="238" t="s">
        <v>485</v>
      </c>
      <c r="G501" s="236"/>
      <c r="H501" s="239">
        <v>-3.64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AT501" s="245" t="s">
        <v>155</v>
      </c>
      <c r="AU501" s="245" t="s">
        <v>89</v>
      </c>
      <c r="AV501" s="14" t="s">
        <v>89</v>
      </c>
      <c r="AW501" s="14" t="s">
        <v>36</v>
      </c>
      <c r="AX501" s="14" t="s">
        <v>79</v>
      </c>
      <c r="AY501" s="245" t="s">
        <v>146</v>
      </c>
    </row>
    <row r="502" spans="2:51" s="13" customFormat="1">
      <c r="B502" s="224"/>
      <c r="C502" s="225"/>
      <c r="D502" s="226" t="s">
        <v>155</v>
      </c>
      <c r="E502" s="227" t="s">
        <v>1</v>
      </c>
      <c r="F502" s="228" t="s">
        <v>383</v>
      </c>
      <c r="G502" s="225"/>
      <c r="H502" s="227" t="s">
        <v>1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AT502" s="234" t="s">
        <v>155</v>
      </c>
      <c r="AU502" s="234" t="s">
        <v>89</v>
      </c>
      <c r="AV502" s="13" t="s">
        <v>87</v>
      </c>
      <c r="AW502" s="13" t="s">
        <v>36</v>
      </c>
      <c r="AX502" s="13" t="s">
        <v>79</v>
      </c>
      <c r="AY502" s="234" t="s">
        <v>146</v>
      </c>
    </row>
    <row r="503" spans="2:51" s="14" customFormat="1">
      <c r="B503" s="235"/>
      <c r="C503" s="236"/>
      <c r="D503" s="226" t="s">
        <v>155</v>
      </c>
      <c r="E503" s="237" t="s">
        <v>1</v>
      </c>
      <c r="F503" s="238" t="s">
        <v>486</v>
      </c>
      <c r="G503" s="236"/>
      <c r="H503" s="239">
        <v>23.4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AT503" s="245" t="s">
        <v>155</v>
      </c>
      <c r="AU503" s="245" t="s">
        <v>89</v>
      </c>
      <c r="AV503" s="14" t="s">
        <v>89</v>
      </c>
      <c r="AW503" s="14" t="s">
        <v>36</v>
      </c>
      <c r="AX503" s="14" t="s">
        <v>79</v>
      </c>
      <c r="AY503" s="245" t="s">
        <v>146</v>
      </c>
    </row>
    <row r="504" spans="2:51" s="14" customFormat="1">
      <c r="B504" s="235"/>
      <c r="C504" s="236"/>
      <c r="D504" s="226" t="s">
        <v>155</v>
      </c>
      <c r="E504" s="237" t="s">
        <v>1</v>
      </c>
      <c r="F504" s="238" t="s">
        <v>165</v>
      </c>
      <c r="G504" s="236"/>
      <c r="H504" s="239">
        <v>-1.4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AT504" s="245" t="s">
        <v>155</v>
      </c>
      <c r="AU504" s="245" t="s">
        <v>89</v>
      </c>
      <c r="AV504" s="14" t="s">
        <v>89</v>
      </c>
      <c r="AW504" s="14" t="s">
        <v>36</v>
      </c>
      <c r="AX504" s="14" t="s">
        <v>79</v>
      </c>
      <c r="AY504" s="245" t="s">
        <v>146</v>
      </c>
    </row>
    <row r="505" spans="2:51" s="13" customFormat="1">
      <c r="B505" s="224"/>
      <c r="C505" s="225"/>
      <c r="D505" s="226" t="s">
        <v>155</v>
      </c>
      <c r="E505" s="227" t="s">
        <v>1</v>
      </c>
      <c r="F505" s="228" t="s">
        <v>381</v>
      </c>
      <c r="G505" s="225"/>
      <c r="H505" s="227" t="s">
        <v>1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AT505" s="234" t="s">
        <v>155</v>
      </c>
      <c r="AU505" s="234" t="s">
        <v>89</v>
      </c>
      <c r="AV505" s="13" t="s">
        <v>87</v>
      </c>
      <c r="AW505" s="13" t="s">
        <v>36</v>
      </c>
      <c r="AX505" s="13" t="s">
        <v>79</v>
      </c>
      <c r="AY505" s="234" t="s">
        <v>146</v>
      </c>
    </row>
    <row r="506" spans="2:51" s="14" customFormat="1">
      <c r="B506" s="235"/>
      <c r="C506" s="236"/>
      <c r="D506" s="226" t="s">
        <v>155</v>
      </c>
      <c r="E506" s="237" t="s">
        <v>1</v>
      </c>
      <c r="F506" s="238" t="s">
        <v>487</v>
      </c>
      <c r="G506" s="236"/>
      <c r="H506" s="239">
        <v>11.4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AT506" s="245" t="s">
        <v>155</v>
      </c>
      <c r="AU506" s="245" t="s">
        <v>89</v>
      </c>
      <c r="AV506" s="14" t="s">
        <v>89</v>
      </c>
      <c r="AW506" s="14" t="s">
        <v>36</v>
      </c>
      <c r="AX506" s="14" t="s">
        <v>79</v>
      </c>
      <c r="AY506" s="245" t="s">
        <v>146</v>
      </c>
    </row>
    <row r="507" spans="2:51" s="14" customFormat="1">
      <c r="B507" s="235"/>
      <c r="C507" s="236"/>
      <c r="D507" s="226" t="s">
        <v>155</v>
      </c>
      <c r="E507" s="237" t="s">
        <v>1</v>
      </c>
      <c r="F507" s="238" t="s">
        <v>165</v>
      </c>
      <c r="G507" s="236"/>
      <c r="H507" s="239">
        <v>-1.4</v>
      </c>
      <c r="I507" s="240"/>
      <c r="J507" s="236"/>
      <c r="K507" s="236"/>
      <c r="L507" s="241"/>
      <c r="M507" s="242"/>
      <c r="N507" s="243"/>
      <c r="O507" s="243"/>
      <c r="P507" s="243"/>
      <c r="Q507" s="243"/>
      <c r="R507" s="243"/>
      <c r="S507" s="243"/>
      <c r="T507" s="244"/>
      <c r="AT507" s="245" t="s">
        <v>155</v>
      </c>
      <c r="AU507" s="245" t="s">
        <v>89</v>
      </c>
      <c r="AV507" s="14" t="s">
        <v>89</v>
      </c>
      <c r="AW507" s="14" t="s">
        <v>36</v>
      </c>
      <c r="AX507" s="14" t="s">
        <v>79</v>
      </c>
      <c r="AY507" s="245" t="s">
        <v>146</v>
      </c>
    </row>
    <row r="508" spans="2:51" s="13" customFormat="1">
      <c r="B508" s="224"/>
      <c r="C508" s="225"/>
      <c r="D508" s="226" t="s">
        <v>155</v>
      </c>
      <c r="E508" s="227" t="s">
        <v>1</v>
      </c>
      <c r="F508" s="228" t="s">
        <v>379</v>
      </c>
      <c r="G508" s="225"/>
      <c r="H508" s="227" t="s">
        <v>1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AT508" s="234" t="s">
        <v>155</v>
      </c>
      <c r="AU508" s="234" t="s">
        <v>89</v>
      </c>
      <c r="AV508" s="13" t="s">
        <v>87</v>
      </c>
      <c r="AW508" s="13" t="s">
        <v>36</v>
      </c>
      <c r="AX508" s="13" t="s">
        <v>79</v>
      </c>
      <c r="AY508" s="234" t="s">
        <v>146</v>
      </c>
    </row>
    <row r="509" spans="2:51" s="14" customFormat="1">
      <c r="B509" s="235"/>
      <c r="C509" s="236"/>
      <c r="D509" s="226" t="s">
        <v>155</v>
      </c>
      <c r="E509" s="237" t="s">
        <v>1</v>
      </c>
      <c r="F509" s="238" t="s">
        <v>488</v>
      </c>
      <c r="G509" s="236"/>
      <c r="H509" s="239">
        <v>16.2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AT509" s="245" t="s">
        <v>155</v>
      </c>
      <c r="AU509" s="245" t="s">
        <v>89</v>
      </c>
      <c r="AV509" s="14" t="s">
        <v>89</v>
      </c>
      <c r="AW509" s="14" t="s">
        <v>36</v>
      </c>
      <c r="AX509" s="14" t="s">
        <v>79</v>
      </c>
      <c r="AY509" s="245" t="s">
        <v>146</v>
      </c>
    </row>
    <row r="510" spans="2:51" s="14" customFormat="1">
      <c r="B510" s="235"/>
      <c r="C510" s="236"/>
      <c r="D510" s="226" t="s">
        <v>155</v>
      </c>
      <c r="E510" s="237" t="s">
        <v>1</v>
      </c>
      <c r="F510" s="238" t="s">
        <v>485</v>
      </c>
      <c r="G510" s="236"/>
      <c r="H510" s="239">
        <v>-3.64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AT510" s="245" t="s">
        <v>155</v>
      </c>
      <c r="AU510" s="245" t="s">
        <v>89</v>
      </c>
      <c r="AV510" s="14" t="s">
        <v>89</v>
      </c>
      <c r="AW510" s="14" t="s">
        <v>36</v>
      </c>
      <c r="AX510" s="14" t="s">
        <v>79</v>
      </c>
      <c r="AY510" s="245" t="s">
        <v>146</v>
      </c>
    </row>
    <row r="511" spans="2:51" s="13" customFormat="1">
      <c r="B511" s="224"/>
      <c r="C511" s="225"/>
      <c r="D511" s="226" t="s">
        <v>155</v>
      </c>
      <c r="E511" s="227" t="s">
        <v>1</v>
      </c>
      <c r="F511" s="228" t="s">
        <v>489</v>
      </c>
      <c r="G511" s="225"/>
      <c r="H511" s="227" t="s">
        <v>1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AT511" s="234" t="s">
        <v>155</v>
      </c>
      <c r="AU511" s="234" t="s">
        <v>89</v>
      </c>
      <c r="AV511" s="13" t="s">
        <v>87</v>
      </c>
      <c r="AW511" s="13" t="s">
        <v>36</v>
      </c>
      <c r="AX511" s="13" t="s">
        <v>79</v>
      </c>
      <c r="AY511" s="234" t="s">
        <v>146</v>
      </c>
    </row>
    <row r="512" spans="2:51" s="14" customFormat="1">
      <c r="B512" s="235"/>
      <c r="C512" s="236"/>
      <c r="D512" s="226" t="s">
        <v>155</v>
      </c>
      <c r="E512" s="237" t="s">
        <v>1</v>
      </c>
      <c r="F512" s="238" t="s">
        <v>490</v>
      </c>
      <c r="G512" s="236"/>
      <c r="H512" s="239">
        <v>97.8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AT512" s="245" t="s">
        <v>155</v>
      </c>
      <c r="AU512" s="245" t="s">
        <v>89</v>
      </c>
      <c r="AV512" s="14" t="s">
        <v>89</v>
      </c>
      <c r="AW512" s="14" t="s">
        <v>36</v>
      </c>
      <c r="AX512" s="14" t="s">
        <v>79</v>
      </c>
      <c r="AY512" s="245" t="s">
        <v>146</v>
      </c>
    </row>
    <row r="513" spans="2:51" s="14" customFormat="1">
      <c r="B513" s="235"/>
      <c r="C513" s="236"/>
      <c r="D513" s="226" t="s">
        <v>155</v>
      </c>
      <c r="E513" s="237" t="s">
        <v>1</v>
      </c>
      <c r="F513" s="238" t="s">
        <v>468</v>
      </c>
      <c r="G513" s="236"/>
      <c r="H513" s="239">
        <v>-3.6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AT513" s="245" t="s">
        <v>155</v>
      </c>
      <c r="AU513" s="245" t="s">
        <v>89</v>
      </c>
      <c r="AV513" s="14" t="s">
        <v>89</v>
      </c>
      <c r="AW513" s="14" t="s">
        <v>36</v>
      </c>
      <c r="AX513" s="14" t="s">
        <v>79</v>
      </c>
      <c r="AY513" s="245" t="s">
        <v>146</v>
      </c>
    </row>
    <row r="514" spans="2:51" s="16" customFormat="1">
      <c r="B514" s="257"/>
      <c r="C514" s="258"/>
      <c r="D514" s="226" t="s">
        <v>155</v>
      </c>
      <c r="E514" s="259" t="s">
        <v>1</v>
      </c>
      <c r="F514" s="260" t="s">
        <v>346</v>
      </c>
      <c r="G514" s="258"/>
      <c r="H514" s="261">
        <v>513.74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AT514" s="267" t="s">
        <v>155</v>
      </c>
      <c r="AU514" s="267" t="s">
        <v>89</v>
      </c>
      <c r="AV514" s="16" t="s">
        <v>183</v>
      </c>
      <c r="AW514" s="16" t="s">
        <v>36</v>
      </c>
      <c r="AX514" s="16" t="s">
        <v>79</v>
      </c>
      <c r="AY514" s="267" t="s">
        <v>146</v>
      </c>
    </row>
    <row r="515" spans="2:51" s="13" customFormat="1">
      <c r="B515" s="224"/>
      <c r="C515" s="225"/>
      <c r="D515" s="226" t="s">
        <v>155</v>
      </c>
      <c r="E515" s="227" t="s">
        <v>1</v>
      </c>
      <c r="F515" s="228" t="s">
        <v>166</v>
      </c>
      <c r="G515" s="225"/>
      <c r="H515" s="227" t="s">
        <v>1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AT515" s="234" t="s">
        <v>155</v>
      </c>
      <c r="AU515" s="234" t="s">
        <v>89</v>
      </c>
      <c r="AV515" s="13" t="s">
        <v>87</v>
      </c>
      <c r="AW515" s="13" t="s">
        <v>36</v>
      </c>
      <c r="AX515" s="13" t="s">
        <v>79</v>
      </c>
      <c r="AY515" s="234" t="s">
        <v>146</v>
      </c>
    </row>
    <row r="516" spans="2:51" s="13" customFormat="1">
      <c r="B516" s="224"/>
      <c r="C516" s="225"/>
      <c r="D516" s="226" t="s">
        <v>155</v>
      </c>
      <c r="E516" s="227" t="s">
        <v>1</v>
      </c>
      <c r="F516" s="228" t="s">
        <v>348</v>
      </c>
      <c r="G516" s="225"/>
      <c r="H516" s="227" t="s">
        <v>1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AT516" s="234" t="s">
        <v>155</v>
      </c>
      <c r="AU516" s="234" t="s">
        <v>89</v>
      </c>
      <c r="AV516" s="13" t="s">
        <v>87</v>
      </c>
      <c r="AW516" s="13" t="s">
        <v>36</v>
      </c>
      <c r="AX516" s="13" t="s">
        <v>79</v>
      </c>
      <c r="AY516" s="234" t="s">
        <v>146</v>
      </c>
    </row>
    <row r="517" spans="2:51" s="14" customFormat="1">
      <c r="B517" s="235"/>
      <c r="C517" s="236"/>
      <c r="D517" s="226" t="s">
        <v>155</v>
      </c>
      <c r="E517" s="237" t="s">
        <v>1</v>
      </c>
      <c r="F517" s="238" t="s">
        <v>491</v>
      </c>
      <c r="G517" s="236"/>
      <c r="H517" s="239">
        <v>24.6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AT517" s="245" t="s">
        <v>155</v>
      </c>
      <c r="AU517" s="245" t="s">
        <v>89</v>
      </c>
      <c r="AV517" s="14" t="s">
        <v>89</v>
      </c>
      <c r="AW517" s="14" t="s">
        <v>36</v>
      </c>
      <c r="AX517" s="14" t="s">
        <v>79</v>
      </c>
      <c r="AY517" s="245" t="s">
        <v>146</v>
      </c>
    </row>
    <row r="518" spans="2:51" s="14" customFormat="1">
      <c r="B518" s="235"/>
      <c r="C518" s="236"/>
      <c r="D518" s="226" t="s">
        <v>155</v>
      </c>
      <c r="E518" s="237" t="s">
        <v>1</v>
      </c>
      <c r="F518" s="238" t="s">
        <v>165</v>
      </c>
      <c r="G518" s="236"/>
      <c r="H518" s="239">
        <v>-1.4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AT518" s="245" t="s">
        <v>155</v>
      </c>
      <c r="AU518" s="245" t="s">
        <v>89</v>
      </c>
      <c r="AV518" s="14" t="s">
        <v>89</v>
      </c>
      <c r="AW518" s="14" t="s">
        <v>36</v>
      </c>
      <c r="AX518" s="14" t="s">
        <v>79</v>
      </c>
      <c r="AY518" s="245" t="s">
        <v>146</v>
      </c>
    </row>
    <row r="519" spans="2:51" s="14" customFormat="1">
      <c r="B519" s="235"/>
      <c r="C519" s="236"/>
      <c r="D519" s="226" t="s">
        <v>155</v>
      </c>
      <c r="E519" s="237" t="s">
        <v>1</v>
      </c>
      <c r="F519" s="238" t="s">
        <v>468</v>
      </c>
      <c r="G519" s="236"/>
      <c r="H519" s="239">
        <v>-3.6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AT519" s="245" t="s">
        <v>155</v>
      </c>
      <c r="AU519" s="245" t="s">
        <v>89</v>
      </c>
      <c r="AV519" s="14" t="s">
        <v>89</v>
      </c>
      <c r="AW519" s="14" t="s">
        <v>36</v>
      </c>
      <c r="AX519" s="14" t="s">
        <v>79</v>
      </c>
      <c r="AY519" s="245" t="s">
        <v>146</v>
      </c>
    </row>
    <row r="520" spans="2:51" s="13" customFormat="1">
      <c r="B520" s="224"/>
      <c r="C520" s="225"/>
      <c r="D520" s="226" t="s">
        <v>155</v>
      </c>
      <c r="E520" s="227" t="s">
        <v>1</v>
      </c>
      <c r="F520" s="228" t="s">
        <v>458</v>
      </c>
      <c r="G520" s="225"/>
      <c r="H520" s="227" t="s">
        <v>1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AT520" s="234" t="s">
        <v>155</v>
      </c>
      <c r="AU520" s="234" t="s">
        <v>89</v>
      </c>
      <c r="AV520" s="13" t="s">
        <v>87</v>
      </c>
      <c r="AW520" s="13" t="s">
        <v>36</v>
      </c>
      <c r="AX520" s="13" t="s">
        <v>79</v>
      </c>
      <c r="AY520" s="234" t="s">
        <v>146</v>
      </c>
    </row>
    <row r="521" spans="2:51" s="14" customFormat="1">
      <c r="B521" s="235"/>
      <c r="C521" s="236"/>
      <c r="D521" s="226" t="s">
        <v>155</v>
      </c>
      <c r="E521" s="237" t="s">
        <v>1</v>
      </c>
      <c r="F521" s="238" t="s">
        <v>492</v>
      </c>
      <c r="G521" s="236"/>
      <c r="H521" s="239">
        <v>40.200000000000003</v>
      </c>
      <c r="I521" s="240"/>
      <c r="J521" s="236"/>
      <c r="K521" s="236"/>
      <c r="L521" s="241"/>
      <c r="M521" s="242"/>
      <c r="N521" s="243"/>
      <c r="O521" s="243"/>
      <c r="P521" s="243"/>
      <c r="Q521" s="243"/>
      <c r="R521" s="243"/>
      <c r="S521" s="243"/>
      <c r="T521" s="244"/>
      <c r="AT521" s="245" t="s">
        <v>155</v>
      </c>
      <c r="AU521" s="245" t="s">
        <v>89</v>
      </c>
      <c r="AV521" s="14" t="s">
        <v>89</v>
      </c>
      <c r="AW521" s="14" t="s">
        <v>36</v>
      </c>
      <c r="AX521" s="14" t="s">
        <v>79</v>
      </c>
      <c r="AY521" s="245" t="s">
        <v>146</v>
      </c>
    </row>
    <row r="522" spans="2:51" s="14" customFormat="1">
      <c r="B522" s="235"/>
      <c r="C522" s="236"/>
      <c r="D522" s="226" t="s">
        <v>155</v>
      </c>
      <c r="E522" s="237" t="s">
        <v>1</v>
      </c>
      <c r="F522" s="238" t="s">
        <v>165</v>
      </c>
      <c r="G522" s="236"/>
      <c r="H522" s="239">
        <v>-1.4</v>
      </c>
      <c r="I522" s="240"/>
      <c r="J522" s="236"/>
      <c r="K522" s="236"/>
      <c r="L522" s="241"/>
      <c r="M522" s="242"/>
      <c r="N522" s="243"/>
      <c r="O522" s="243"/>
      <c r="P522" s="243"/>
      <c r="Q522" s="243"/>
      <c r="R522" s="243"/>
      <c r="S522" s="243"/>
      <c r="T522" s="244"/>
      <c r="AT522" s="245" t="s">
        <v>155</v>
      </c>
      <c r="AU522" s="245" t="s">
        <v>89</v>
      </c>
      <c r="AV522" s="14" t="s">
        <v>89</v>
      </c>
      <c r="AW522" s="14" t="s">
        <v>36</v>
      </c>
      <c r="AX522" s="14" t="s">
        <v>79</v>
      </c>
      <c r="AY522" s="245" t="s">
        <v>146</v>
      </c>
    </row>
    <row r="523" spans="2:51" s="13" customFormat="1">
      <c r="B523" s="224"/>
      <c r="C523" s="225"/>
      <c r="D523" s="226" t="s">
        <v>155</v>
      </c>
      <c r="E523" s="227" t="s">
        <v>1</v>
      </c>
      <c r="F523" s="228" t="s">
        <v>392</v>
      </c>
      <c r="G523" s="225"/>
      <c r="H523" s="227" t="s">
        <v>1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AT523" s="234" t="s">
        <v>155</v>
      </c>
      <c r="AU523" s="234" t="s">
        <v>89</v>
      </c>
      <c r="AV523" s="13" t="s">
        <v>87</v>
      </c>
      <c r="AW523" s="13" t="s">
        <v>36</v>
      </c>
      <c r="AX523" s="13" t="s">
        <v>79</v>
      </c>
      <c r="AY523" s="234" t="s">
        <v>146</v>
      </c>
    </row>
    <row r="524" spans="2:51" s="14" customFormat="1">
      <c r="B524" s="235"/>
      <c r="C524" s="236"/>
      <c r="D524" s="226" t="s">
        <v>155</v>
      </c>
      <c r="E524" s="237" t="s">
        <v>1</v>
      </c>
      <c r="F524" s="238" t="s">
        <v>493</v>
      </c>
      <c r="G524" s="236"/>
      <c r="H524" s="239">
        <v>50.4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AT524" s="245" t="s">
        <v>155</v>
      </c>
      <c r="AU524" s="245" t="s">
        <v>89</v>
      </c>
      <c r="AV524" s="14" t="s">
        <v>89</v>
      </c>
      <c r="AW524" s="14" t="s">
        <v>36</v>
      </c>
      <c r="AX524" s="14" t="s">
        <v>79</v>
      </c>
      <c r="AY524" s="245" t="s">
        <v>146</v>
      </c>
    </row>
    <row r="525" spans="2:51" s="14" customFormat="1">
      <c r="B525" s="235"/>
      <c r="C525" s="236"/>
      <c r="D525" s="226" t="s">
        <v>155</v>
      </c>
      <c r="E525" s="237" t="s">
        <v>1</v>
      </c>
      <c r="F525" s="238" t="s">
        <v>471</v>
      </c>
      <c r="G525" s="236"/>
      <c r="H525" s="239">
        <v>-1.8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AT525" s="245" t="s">
        <v>155</v>
      </c>
      <c r="AU525" s="245" t="s">
        <v>89</v>
      </c>
      <c r="AV525" s="14" t="s">
        <v>89</v>
      </c>
      <c r="AW525" s="14" t="s">
        <v>36</v>
      </c>
      <c r="AX525" s="14" t="s">
        <v>79</v>
      </c>
      <c r="AY525" s="245" t="s">
        <v>146</v>
      </c>
    </row>
    <row r="526" spans="2:51" s="13" customFormat="1">
      <c r="B526" s="224"/>
      <c r="C526" s="225"/>
      <c r="D526" s="226" t="s">
        <v>155</v>
      </c>
      <c r="E526" s="227" t="s">
        <v>1</v>
      </c>
      <c r="F526" s="228" t="s">
        <v>461</v>
      </c>
      <c r="G526" s="225"/>
      <c r="H526" s="227" t="s">
        <v>1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AT526" s="234" t="s">
        <v>155</v>
      </c>
      <c r="AU526" s="234" t="s">
        <v>89</v>
      </c>
      <c r="AV526" s="13" t="s">
        <v>87</v>
      </c>
      <c r="AW526" s="13" t="s">
        <v>36</v>
      </c>
      <c r="AX526" s="13" t="s">
        <v>79</v>
      </c>
      <c r="AY526" s="234" t="s">
        <v>146</v>
      </c>
    </row>
    <row r="527" spans="2:51" s="14" customFormat="1">
      <c r="B527" s="235"/>
      <c r="C527" s="236"/>
      <c r="D527" s="226" t="s">
        <v>155</v>
      </c>
      <c r="E527" s="237" t="s">
        <v>1</v>
      </c>
      <c r="F527" s="238" t="s">
        <v>472</v>
      </c>
      <c r="G527" s="236"/>
      <c r="H527" s="239">
        <v>25.2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AT527" s="245" t="s">
        <v>155</v>
      </c>
      <c r="AU527" s="245" t="s">
        <v>89</v>
      </c>
      <c r="AV527" s="14" t="s">
        <v>89</v>
      </c>
      <c r="AW527" s="14" t="s">
        <v>36</v>
      </c>
      <c r="AX527" s="14" t="s">
        <v>79</v>
      </c>
      <c r="AY527" s="245" t="s">
        <v>146</v>
      </c>
    </row>
    <row r="528" spans="2:51" s="14" customFormat="1">
      <c r="B528" s="235"/>
      <c r="C528" s="236"/>
      <c r="D528" s="226" t="s">
        <v>155</v>
      </c>
      <c r="E528" s="237" t="s">
        <v>1</v>
      </c>
      <c r="F528" s="238" t="s">
        <v>468</v>
      </c>
      <c r="G528" s="236"/>
      <c r="H528" s="239">
        <v>-3.6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AT528" s="245" t="s">
        <v>155</v>
      </c>
      <c r="AU528" s="245" t="s">
        <v>89</v>
      </c>
      <c r="AV528" s="14" t="s">
        <v>89</v>
      </c>
      <c r="AW528" s="14" t="s">
        <v>36</v>
      </c>
      <c r="AX528" s="14" t="s">
        <v>79</v>
      </c>
      <c r="AY528" s="245" t="s">
        <v>146</v>
      </c>
    </row>
    <row r="529" spans="2:51" s="13" customFormat="1">
      <c r="B529" s="224"/>
      <c r="C529" s="225"/>
      <c r="D529" s="226" t="s">
        <v>155</v>
      </c>
      <c r="E529" s="227" t="s">
        <v>1</v>
      </c>
      <c r="F529" s="228" t="s">
        <v>351</v>
      </c>
      <c r="G529" s="225"/>
      <c r="H529" s="227" t="s">
        <v>1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AT529" s="234" t="s">
        <v>155</v>
      </c>
      <c r="AU529" s="234" t="s">
        <v>89</v>
      </c>
      <c r="AV529" s="13" t="s">
        <v>87</v>
      </c>
      <c r="AW529" s="13" t="s">
        <v>36</v>
      </c>
      <c r="AX529" s="13" t="s">
        <v>79</v>
      </c>
      <c r="AY529" s="234" t="s">
        <v>146</v>
      </c>
    </row>
    <row r="530" spans="2:51" s="14" customFormat="1">
      <c r="B530" s="235"/>
      <c r="C530" s="236"/>
      <c r="D530" s="226" t="s">
        <v>155</v>
      </c>
      <c r="E530" s="237" t="s">
        <v>1</v>
      </c>
      <c r="F530" s="238" t="s">
        <v>494</v>
      </c>
      <c r="G530" s="236"/>
      <c r="H530" s="239">
        <v>21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AT530" s="245" t="s">
        <v>155</v>
      </c>
      <c r="AU530" s="245" t="s">
        <v>89</v>
      </c>
      <c r="AV530" s="14" t="s">
        <v>89</v>
      </c>
      <c r="AW530" s="14" t="s">
        <v>36</v>
      </c>
      <c r="AX530" s="14" t="s">
        <v>79</v>
      </c>
      <c r="AY530" s="245" t="s">
        <v>146</v>
      </c>
    </row>
    <row r="531" spans="2:51" s="14" customFormat="1">
      <c r="B531" s="235"/>
      <c r="C531" s="236"/>
      <c r="D531" s="226" t="s">
        <v>155</v>
      </c>
      <c r="E531" s="237" t="s">
        <v>1</v>
      </c>
      <c r="F531" s="238" t="s">
        <v>165</v>
      </c>
      <c r="G531" s="236"/>
      <c r="H531" s="239">
        <v>-1.4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AT531" s="245" t="s">
        <v>155</v>
      </c>
      <c r="AU531" s="245" t="s">
        <v>89</v>
      </c>
      <c r="AV531" s="14" t="s">
        <v>89</v>
      </c>
      <c r="AW531" s="14" t="s">
        <v>36</v>
      </c>
      <c r="AX531" s="14" t="s">
        <v>79</v>
      </c>
      <c r="AY531" s="245" t="s">
        <v>146</v>
      </c>
    </row>
    <row r="532" spans="2:51" s="14" customFormat="1">
      <c r="B532" s="235"/>
      <c r="C532" s="236"/>
      <c r="D532" s="226" t="s">
        <v>155</v>
      </c>
      <c r="E532" s="237" t="s">
        <v>1</v>
      </c>
      <c r="F532" s="238" t="s">
        <v>471</v>
      </c>
      <c r="G532" s="236"/>
      <c r="H532" s="239">
        <v>-1.8</v>
      </c>
      <c r="I532" s="240"/>
      <c r="J532" s="236"/>
      <c r="K532" s="236"/>
      <c r="L532" s="241"/>
      <c r="M532" s="242"/>
      <c r="N532" s="243"/>
      <c r="O532" s="243"/>
      <c r="P532" s="243"/>
      <c r="Q532" s="243"/>
      <c r="R532" s="243"/>
      <c r="S532" s="243"/>
      <c r="T532" s="244"/>
      <c r="AT532" s="245" t="s">
        <v>155</v>
      </c>
      <c r="AU532" s="245" t="s">
        <v>89</v>
      </c>
      <c r="AV532" s="14" t="s">
        <v>89</v>
      </c>
      <c r="AW532" s="14" t="s">
        <v>36</v>
      </c>
      <c r="AX532" s="14" t="s">
        <v>79</v>
      </c>
      <c r="AY532" s="245" t="s">
        <v>146</v>
      </c>
    </row>
    <row r="533" spans="2:51" s="13" customFormat="1">
      <c r="B533" s="224"/>
      <c r="C533" s="225"/>
      <c r="D533" s="226" t="s">
        <v>155</v>
      </c>
      <c r="E533" s="227" t="s">
        <v>1</v>
      </c>
      <c r="F533" s="228" t="s">
        <v>352</v>
      </c>
      <c r="G533" s="225"/>
      <c r="H533" s="227" t="s">
        <v>1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AT533" s="234" t="s">
        <v>155</v>
      </c>
      <c r="AU533" s="234" t="s">
        <v>89</v>
      </c>
      <c r="AV533" s="13" t="s">
        <v>87</v>
      </c>
      <c r="AW533" s="13" t="s">
        <v>36</v>
      </c>
      <c r="AX533" s="13" t="s">
        <v>79</v>
      </c>
      <c r="AY533" s="234" t="s">
        <v>146</v>
      </c>
    </row>
    <row r="534" spans="2:51" s="14" customFormat="1">
      <c r="B534" s="235"/>
      <c r="C534" s="236"/>
      <c r="D534" s="226" t="s">
        <v>155</v>
      </c>
      <c r="E534" s="237" t="s">
        <v>1</v>
      </c>
      <c r="F534" s="238" t="s">
        <v>495</v>
      </c>
      <c r="G534" s="236"/>
      <c r="H534" s="239">
        <v>18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AT534" s="245" t="s">
        <v>155</v>
      </c>
      <c r="AU534" s="245" t="s">
        <v>89</v>
      </c>
      <c r="AV534" s="14" t="s">
        <v>89</v>
      </c>
      <c r="AW534" s="14" t="s">
        <v>36</v>
      </c>
      <c r="AX534" s="14" t="s">
        <v>79</v>
      </c>
      <c r="AY534" s="245" t="s">
        <v>146</v>
      </c>
    </row>
    <row r="535" spans="2:51" s="14" customFormat="1">
      <c r="B535" s="235"/>
      <c r="C535" s="236"/>
      <c r="D535" s="226" t="s">
        <v>155</v>
      </c>
      <c r="E535" s="237" t="s">
        <v>1</v>
      </c>
      <c r="F535" s="238" t="s">
        <v>165</v>
      </c>
      <c r="G535" s="236"/>
      <c r="H535" s="239">
        <v>-1.4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AT535" s="245" t="s">
        <v>155</v>
      </c>
      <c r="AU535" s="245" t="s">
        <v>89</v>
      </c>
      <c r="AV535" s="14" t="s">
        <v>89</v>
      </c>
      <c r="AW535" s="14" t="s">
        <v>36</v>
      </c>
      <c r="AX535" s="14" t="s">
        <v>79</v>
      </c>
      <c r="AY535" s="245" t="s">
        <v>146</v>
      </c>
    </row>
    <row r="536" spans="2:51" s="13" customFormat="1">
      <c r="B536" s="224"/>
      <c r="C536" s="225"/>
      <c r="D536" s="226" t="s">
        <v>155</v>
      </c>
      <c r="E536" s="227" t="s">
        <v>1</v>
      </c>
      <c r="F536" s="228" t="s">
        <v>167</v>
      </c>
      <c r="G536" s="225"/>
      <c r="H536" s="227" t="s">
        <v>1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AT536" s="234" t="s">
        <v>155</v>
      </c>
      <c r="AU536" s="234" t="s">
        <v>89</v>
      </c>
      <c r="AV536" s="13" t="s">
        <v>87</v>
      </c>
      <c r="AW536" s="13" t="s">
        <v>36</v>
      </c>
      <c r="AX536" s="13" t="s">
        <v>79</v>
      </c>
      <c r="AY536" s="234" t="s">
        <v>146</v>
      </c>
    </row>
    <row r="537" spans="2:51" s="14" customFormat="1">
      <c r="B537" s="235"/>
      <c r="C537" s="236"/>
      <c r="D537" s="226" t="s">
        <v>155</v>
      </c>
      <c r="E537" s="237" t="s">
        <v>1</v>
      </c>
      <c r="F537" s="238" t="s">
        <v>496</v>
      </c>
      <c r="G537" s="236"/>
      <c r="H537" s="239">
        <v>24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AT537" s="245" t="s">
        <v>155</v>
      </c>
      <c r="AU537" s="245" t="s">
        <v>89</v>
      </c>
      <c r="AV537" s="14" t="s">
        <v>89</v>
      </c>
      <c r="AW537" s="14" t="s">
        <v>36</v>
      </c>
      <c r="AX537" s="14" t="s">
        <v>79</v>
      </c>
      <c r="AY537" s="245" t="s">
        <v>146</v>
      </c>
    </row>
    <row r="538" spans="2:51" s="14" customFormat="1">
      <c r="B538" s="235"/>
      <c r="C538" s="236"/>
      <c r="D538" s="226" t="s">
        <v>155</v>
      </c>
      <c r="E538" s="237" t="s">
        <v>1</v>
      </c>
      <c r="F538" s="238" t="s">
        <v>471</v>
      </c>
      <c r="G538" s="236"/>
      <c r="H538" s="239">
        <v>-1.8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AT538" s="245" t="s">
        <v>155</v>
      </c>
      <c r="AU538" s="245" t="s">
        <v>89</v>
      </c>
      <c r="AV538" s="14" t="s">
        <v>89</v>
      </c>
      <c r="AW538" s="14" t="s">
        <v>36</v>
      </c>
      <c r="AX538" s="14" t="s">
        <v>79</v>
      </c>
      <c r="AY538" s="245" t="s">
        <v>146</v>
      </c>
    </row>
    <row r="539" spans="2:51" s="13" customFormat="1">
      <c r="B539" s="224"/>
      <c r="C539" s="225"/>
      <c r="D539" s="226" t="s">
        <v>155</v>
      </c>
      <c r="E539" s="227" t="s">
        <v>1</v>
      </c>
      <c r="F539" s="228" t="s">
        <v>385</v>
      </c>
      <c r="G539" s="225"/>
      <c r="H539" s="227" t="s">
        <v>1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AT539" s="234" t="s">
        <v>155</v>
      </c>
      <c r="AU539" s="234" t="s">
        <v>89</v>
      </c>
      <c r="AV539" s="13" t="s">
        <v>87</v>
      </c>
      <c r="AW539" s="13" t="s">
        <v>36</v>
      </c>
      <c r="AX539" s="13" t="s">
        <v>79</v>
      </c>
      <c r="AY539" s="234" t="s">
        <v>146</v>
      </c>
    </row>
    <row r="540" spans="2:51" s="14" customFormat="1">
      <c r="B540" s="235"/>
      <c r="C540" s="236"/>
      <c r="D540" s="226" t="s">
        <v>155</v>
      </c>
      <c r="E540" s="237" t="s">
        <v>1</v>
      </c>
      <c r="F540" s="238" t="s">
        <v>497</v>
      </c>
      <c r="G540" s="236"/>
      <c r="H540" s="239">
        <v>20.7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AT540" s="245" t="s">
        <v>155</v>
      </c>
      <c r="AU540" s="245" t="s">
        <v>89</v>
      </c>
      <c r="AV540" s="14" t="s">
        <v>89</v>
      </c>
      <c r="AW540" s="14" t="s">
        <v>36</v>
      </c>
      <c r="AX540" s="14" t="s">
        <v>79</v>
      </c>
      <c r="AY540" s="245" t="s">
        <v>146</v>
      </c>
    </row>
    <row r="541" spans="2:51" s="14" customFormat="1">
      <c r="B541" s="235"/>
      <c r="C541" s="236"/>
      <c r="D541" s="226" t="s">
        <v>155</v>
      </c>
      <c r="E541" s="237" t="s">
        <v>1</v>
      </c>
      <c r="F541" s="238" t="s">
        <v>471</v>
      </c>
      <c r="G541" s="236"/>
      <c r="H541" s="239">
        <v>-1.8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AT541" s="245" t="s">
        <v>155</v>
      </c>
      <c r="AU541" s="245" t="s">
        <v>89</v>
      </c>
      <c r="AV541" s="14" t="s">
        <v>89</v>
      </c>
      <c r="AW541" s="14" t="s">
        <v>36</v>
      </c>
      <c r="AX541" s="14" t="s">
        <v>79</v>
      </c>
      <c r="AY541" s="245" t="s">
        <v>146</v>
      </c>
    </row>
    <row r="542" spans="2:51" s="13" customFormat="1">
      <c r="B542" s="224"/>
      <c r="C542" s="225"/>
      <c r="D542" s="226" t="s">
        <v>155</v>
      </c>
      <c r="E542" s="227" t="s">
        <v>1</v>
      </c>
      <c r="F542" s="228" t="s">
        <v>387</v>
      </c>
      <c r="G542" s="225"/>
      <c r="H542" s="227" t="s">
        <v>1</v>
      </c>
      <c r="I542" s="229"/>
      <c r="J542" s="225"/>
      <c r="K542" s="225"/>
      <c r="L542" s="230"/>
      <c r="M542" s="231"/>
      <c r="N542" s="232"/>
      <c r="O542" s="232"/>
      <c r="P542" s="232"/>
      <c r="Q542" s="232"/>
      <c r="R542" s="232"/>
      <c r="S542" s="232"/>
      <c r="T542" s="233"/>
      <c r="AT542" s="234" t="s">
        <v>155</v>
      </c>
      <c r="AU542" s="234" t="s">
        <v>89</v>
      </c>
      <c r="AV542" s="13" t="s">
        <v>87</v>
      </c>
      <c r="AW542" s="13" t="s">
        <v>36</v>
      </c>
      <c r="AX542" s="13" t="s">
        <v>79</v>
      </c>
      <c r="AY542" s="234" t="s">
        <v>146</v>
      </c>
    </row>
    <row r="543" spans="2:51" s="14" customFormat="1">
      <c r="B543" s="235"/>
      <c r="C543" s="236"/>
      <c r="D543" s="226" t="s">
        <v>155</v>
      </c>
      <c r="E543" s="237" t="s">
        <v>1</v>
      </c>
      <c r="F543" s="238" t="s">
        <v>498</v>
      </c>
      <c r="G543" s="236"/>
      <c r="H543" s="239">
        <v>80.040000000000006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AT543" s="245" t="s">
        <v>155</v>
      </c>
      <c r="AU543" s="245" t="s">
        <v>89</v>
      </c>
      <c r="AV543" s="14" t="s">
        <v>89</v>
      </c>
      <c r="AW543" s="14" t="s">
        <v>36</v>
      </c>
      <c r="AX543" s="14" t="s">
        <v>79</v>
      </c>
      <c r="AY543" s="245" t="s">
        <v>146</v>
      </c>
    </row>
    <row r="544" spans="2:51" s="14" customFormat="1">
      <c r="B544" s="235"/>
      <c r="C544" s="236"/>
      <c r="D544" s="226" t="s">
        <v>155</v>
      </c>
      <c r="E544" s="237" t="s">
        <v>1</v>
      </c>
      <c r="F544" s="238" t="s">
        <v>499</v>
      </c>
      <c r="G544" s="236"/>
      <c r="H544" s="239">
        <v>-7.2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AT544" s="245" t="s">
        <v>155</v>
      </c>
      <c r="AU544" s="245" t="s">
        <v>89</v>
      </c>
      <c r="AV544" s="14" t="s">
        <v>89</v>
      </c>
      <c r="AW544" s="14" t="s">
        <v>36</v>
      </c>
      <c r="AX544" s="14" t="s">
        <v>79</v>
      </c>
      <c r="AY544" s="245" t="s">
        <v>146</v>
      </c>
    </row>
    <row r="545" spans="2:51" s="14" customFormat="1">
      <c r="B545" s="235"/>
      <c r="C545" s="236"/>
      <c r="D545" s="226" t="s">
        <v>155</v>
      </c>
      <c r="E545" s="237" t="s">
        <v>1</v>
      </c>
      <c r="F545" s="238" t="s">
        <v>482</v>
      </c>
      <c r="G545" s="236"/>
      <c r="H545" s="239">
        <v>-13.25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AT545" s="245" t="s">
        <v>155</v>
      </c>
      <c r="AU545" s="245" t="s">
        <v>89</v>
      </c>
      <c r="AV545" s="14" t="s">
        <v>89</v>
      </c>
      <c r="AW545" s="14" t="s">
        <v>36</v>
      </c>
      <c r="AX545" s="14" t="s">
        <v>79</v>
      </c>
      <c r="AY545" s="245" t="s">
        <v>146</v>
      </c>
    </row>
    <row r="546" spans="2:51" s="13" customFormat="1">
      <c r="B546" s="224"/>
      <c r="C546" s="225"/>
      <c r="D546" s="226" t="s">
        <v>155</v>
      </c>
      <c r="E546" s="227" t="s">
        <v>1</v>
      </c>
      <c r="F546" s="228" t="s">
        <v>398</v>
      </c>
      <c r="G546" s="225"/>
      <c r="H546" s="227" t="s">
        <v>1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AT546" s="234" t="s">
        <v>155</v>
      </c>
      <c r="AU546" s="234" t="s">
        <v>89</v>
      </c>
      <c r="AV546" s="13" t="s">
        <v>87</v>
      </c>
      <c r="AW546" s="13" t="s">
        <v>36</v>
      </c>
      <c r="AX546" s="13" t="s">
        <v>79</v>
      </c>
      <c r="AY546" s="234" t="s">
        <v>146</v>
      </c>
    </row>
    <row r="547" spans="2:51" s="14" customFormat="1">
      <c r="B547" s="235"/>
      <c r="C547" s="236"/>
      <c r="D547" s="226" t="s">
        <v>155</v>
      </c>
      <c r="E547" s="237" t="s">
        <v>1</v>
      </c>
      <c r="F547" s="238" t="s">
        <v>483</v>
      </c>
      <c r="G547" s="236"/>
      <c r="H547" s="239">
        <v>90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AT547" s="245" t="s">
        <v>155</v>
      </c>
      <c r="AU547" s="245" t="s">
        <v>89</v>
      </c>
      <c r="AV547" s="14" t="s">
        <v>89</v>
      </c>
      <c r="AW547" s="14" t="s">
        <v>36</v>
      </c>
      <c r="AX547" s="14" t="s">
        <v>79</v>
      </c>
      <c r="AY547" s="245" t="s">
        <v>146</v>
      </c>
    </row>
    <row r="548" spans="2:51" s="14" customFormat="1">
      <c r="B548" s="235"/>
      <c r="C548" s="236"/>
      <c r="D548" s="226" t="s">
        <v>155</v>
      </c>
      <c r="E548" s="237" t="s">
        <v>1</v>
      </c>
      <c r="F548" s="238" t="s">
        <v>484</v>
      </c>
      <c r="G548" s="236"/>
      <c r="H548" s="239">
        <v>-2.8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4"/>
      <c r="AT548" s="245" t="s">
        <v>155</v>
      </c>
      <c r="AU548" s="245" t="s">
        <v>89</v>
      </c>
      <c r="AV548" s="14" t="s">
        <v>89</v>
      </c>
      <c r="AW548" s="14" t="s">
        <v>36</v>
      </c>
      <c r="AX548" s="14" t="s">
        <v>79</v>
      </c>
      <c r="AY548" s="245" t="s">
        <v>146</v>
      </c>
    </row>
    <row r="549" spans="2:51" s="14" customFormat="1">
      <c r="B549" s="235"/>
      <c r="C549" s="236"/>
      <c r="D549" s="226" t="s">
        <v>155</v>
      </c>
      <c r="E549" s="237" t="s">
        <v>1</v>
      </c>
      <c r="F549" s="238" t="s">
        <v>485</v>
      </c>
      <c r="G549" s="236"/>
      <c r="H549" s="239">
        <v>-3.64</v>
      </c>
      <c r="I549" s="240"/>
      <c r="J549" s="236"/>
      <c r="K549" s="236"/>
      <c r="L549" s="241"/>
      <c r="M549" s="242"/>
      <c r="N549" s="243"/>
      <c r="O549" s="243"/>
      <c r="P549" s="243"/>
      <c r="Q549" s="243"/>
      <c r="R549" s="243"/>
      <c r="S549" s="243"/>
      <c r="T549" s="244"/>
      <c r="AT549" s="245" t="s">
        <v>155</v>
      </c>
      <c r="AU549" s="245" t="s">
        <v>89</v>
      </c>
      <c r="AV549" s="14" t="s">
        <v>89</v>
      </c>
      <c r="AW549" s="14" t="s">
        <v>36</v>
      </c>
      <c r="AX549" s="14" t="s">
        <v>79</v>
      </c>
      <c r="AY549" s="245" t="s">
        <v>146</v>
      </c>
    </row>
    <row r="550" spans="2:51" s="14" customFormat="1">
      <c r="B550" s="235"/>
      <c r="C550" s="236"/>
      <c r="D550" s="226" t="s">
        <v>155</v>
      </c>
      <c r="E550" s="237" t="s">
        <v>1</v>
      </c>
      <c r="F550" s="238" t="s">
        <v>482</v>
      </c>
      <c r="G550" s="236"/>
      <c r="H550" s="239">
        <v>-13.25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AT550" s="245" t="s">
        <v>155</v>
      </c>
      <c r="AU550" s="245" t="s">
        <v>89</v>
      </c>
      <c r="AV550" s="14" t="s">
        <v>89</v>
      </c>
      <c r="AW550" s="14" t="s">
        <v>36</v>
      </c>
      <c r="AX550" s="14" t="s">
        <v>79</v>
      </c>
      <c r="AY550" s="245" t="s">
        <v>146</v>
      </c>
    </row>
    <row r="551" spans="2:51" s="13" customFormat="1">
      <c r="B551" s="224"/>
      <c r="C551" s="225"/>
      <c r="D551" s="226" t="s">
        <v>155</v>
      </c>
      <c r="E551" s="227" t="s">
        <v>1</v>
      </c>
      <c r="F551" s="228" t="s">
        <v>396</v>
      </c>
      <c r="G551" s="225"/>
      <c r="H551" s="227" t="s">
        <v>1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AT551" s="234" t="s">
        <v>155</v>
      </c>
      <c r="AU551" s="234" t="s">
        <v>89</v>
      </c>
      <c r="AV551" s="13" t="s">
        <v>87</v>
      </c>
      <c r="AW551" s="13" t="s">
        <v>36</v>
      </c>
      <c r="AX551" s="13" t="s">
        <v>79</v>
      </c>
      <c r="AY551" s="234" t="s">
        <v>146</v>
      </c>
    </row>
    <row r="552" spans="2:51" s="14" customFormat="1">
      <c r="B552" s="235"/>
      <c r="C552" s="236"/>
      <c r="D552" s="226" t="s">
        <v>155</v>
      </c>
      <c r="E552" s="237" t="s">
        <v>1</v>
      </c>
      <c r="F552" s="238" t="s">
        <v>500</v>
      </c>
      <c r="G552" s="236"/>
      <c r="H552" s="239">
        <v>28.8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AT552" s="245" t="s">
        <v>155</v>
      </c>
      <c r="AU552" s="245" t="s">
        <v>89</v>
      </c>
      <c r="AV552" s="14" t="s">
        <v>89</v>
      </c>
      <c r="AW552" s="14" t="s">
        <v>36</v>
      </c>
      <c r="AX552" s="14" t="s">
        <v>79</v>
      </c>
      <c r="AY552" s="245" t="s">
        <v>146</v>
      </c>
    </row>
    <row r="553" spans="2:51" s="14" customFormat="1">
      <c r="B553" s="235"/>
      <c r="C553" s="236"/>
      <c r="D553" s="226" t="s">
        <v>155</v>
      </c>
      <c r="E553" s="237" t="s">
        <v>1</v>
      </c>
      <c r="F553" s="238" t="s">
        <v>471</v>
      </c>
      <c r="G553" s="236"/>
      <c r="H553" s="239">
        <v>-1.8</v>
      </c>
      <c r="I553" s="240"/>
      <c r="J553" s="236"/>
      <c r="K553" s="236"/>
      <c r="L553" s="241"/>
      <c r="M553" s="242"/>
      <c r="N553" s="243"/>
      <c r="O553" s="243"/>
      <c r="P553" s="243"/>
      <c r="Q553" s="243"/>
      <c r="R553" s="243"/>
      <c r="S553" s="243"/>
      <c r="T553" s="244"/>
      <c r="AT553" s="245" t="s">
        <v>155</v>
      </c>
      <c r="AU553" s="245" t="s">
        <v>89</v>
      </c>
      <c r="AV553" s="14" t="s">
        <v>89</v>
      </c>
      <c r="AW553" s="14" t="s">
        <v>36</v>
      </c>
      <c r="AX553" s="14" t="s">
        <v>79</v>
      </c>
      <c r="AY553" s="245" t="s">
        <v>146</v>
      </c>
    </row>
    <row r="554" spans="2:51" s="13" customFormat="1">
      <c r="B554" s="224"/>
      <c r="C554" s="225"/>
      <c r="D554" s="226" t="s">
        <v>155</v>
      </c>
      <c r="E554" s="227" t="s">
        <v>1</v>
      </c>
      <c r="F554" s="228" t="s">
        <v>395</v>
      </c>
      <c r="G554" s="225"/>
      <c r="H554" s="227" t="s">
        <v>1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AT554" s="234" t="s">
        <v>155</v>
      </c>
      <c r="AU554" s="234" t="s">
        <v>89</v>
      </c>
      <c r="AV554" s="13" t="s">
        <v>87</v>
      </c>
      <c r="AW554" s="13" t="s">
        <v>36</v>
      </c>
      <c r="AX554" s="13" t="s">
        <v>79</v>
      </c>
      <c r="AY554" s="234" t="s">
        <v>146</v>
      </c>
    </row>
    <row r="555" spans="2:51" s="14" customFormat="1">
      <c r="B555" s="235"/>
      <c r="C555" s="236"/>
      <c r="D555" s="226" t="s">
        <v>155</v>
      </c>
      <c r="E555" s="237" t="s">
        <v>1</v>
      </c>
      <c r="F555" s="238" t="s">
        <v>501</v>
      </c>
      <c r="G555" s="236"/>
      <c r="H555" s="239">
        <v>11.4</v>
      </c>
      <c r="I555" s="240"/>
      <c r="J555" s="236"/>
      <c r="K555" s="236"/>
      <c r="L555" s="241"/>
      <c r="M555" s="242"/>
      <c r="N555" s="243"/>
      <c r="O555" s="243"/>
      <c r="P555" s="243"/>
      <c r="Q555" s="243"/>
      <c r="R555" s="243"/>
      <c r="S555" s="243"/>
      <c r="T555" s="244"/>
      <c r="AT555" s="245" t="s">
        <v>155</v>
      </c>
      <c r="AU555" s="245" t="s">
        <v>89</v>
      </c>
      <c r="AV555" s="14" t="s">
        <v>89</v>
      </c>
      <c r="AW555" s="14" t="s">
        <v>36</v>
      </c>
      <c r="AX555" s="14" t="s">
        <v>79</v>
      </c>
      <c r="AY555" s="245" t="s">
        <v>146</v>
      </c>
    </row>
    <row r="556" spans="2:51" s="14" customFormat="1">
      <c r="B556" s="235"/>
      <c r="C556" s="236"/>
      <c r="D556" s="226" t="s">
        <v>155</v>
      </c>
      <c r="E556" s="237" t="s">
        <v>1</v>
      </c>
      <c r="F556" s="238" t="s">
        <v>165</v>
      </c>
      <c r="G556" s="236"/>
      <c r="H556" s="239">
        <v>-1.4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AT556" s="245" t="s">
        <v>155</v>
      </c>
      <c r="AU556" s="245" t="s">
        <v>89</v>
      </c>
      <c r="AV556" s="14" t="s">
        <v>89</v>
      </c>
      <c r="AW556" s="14" t="s">
        <v>36</v>
      </c>
      <c r="AX556" s="14" t="s">
        <v>79</v>
      </c>
      <c r="AY556" s="245" t="s">
        <v>146</v>
      </c>
    </row>
    <row r="557" spans="2:51" s="13" customFormat="1">
      <c r="B557" s="224"/>
      <c r="C557" s="225"/>
      <c r="D557" s="226" t="s">
        <v>155</v>
      </c>
      <c r="E557" s="227" t="s">
        <v>1</v>
      </c>
      <c r="F557" s="228" t="s">
        <v>393</v>
      </c>
      <c r="G557" s="225"/>
      <c r="H557" s="227" t="s">
        <v>1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AT557" s="234" t="s">
        <v>155</v>
      </c>
      <c r="AU557" s="234" t="s">
        <v>89</v>
      </c>
      <c r="AV557" s="13" t="s">
        <v>87</v>
      </c>
      <c r="AW557" s="13" t="s">
        <v>36</v>
      </c>
      <c r="AX557" s="13" t="s">
        <v>79</v>
      </c>
      <c r="AY557" s="234" t="s">
        <v>146</v>
      </c>
    </row>
    <row r="558" spans="2:51" s="14" customFormat="1">
      <c r="B558" s="235"/>
      <c r="C558" s="236"/>
      <c r="D558" s="226" t="s">
        <v>155</v>
      </c>
      <c r="E558" s="237" t="s">
        <v>1</v>
      </c>
      <c r="F558" s="238" t="s">
        <v>486</v>
      </c>
      <c r="G558" s="236"/>
      <c r="H558" s="239">
        <v>23.4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AT558" s="245" t="s">
        <v>155</v>
      </c>
      <c r="AU558" s="245" t="s">
        <v>89</v>
      </c>
      <c r="AV558" s="14" t="s">
        <v>89</v>
      </c>
      <c r="AW558" s="14" t="s">
        <v>36</v>
      </c>
      <c r="AX558" s="14" t="s">
        <v>79</v>
      </c>
      <c r="AY558" s="245" t="s">
        <v>146</v>
      </c>
    </row>
    <row r="559" spans="2:51" s="14" customFormat="1">
      <c r="B559" s="235"/>
      <c r="C559" s="236"/>
      <c r="D559" s="226" t="s">
        <v>155</v>
      </c>
      <c r="E559" s="237" t="s">
        <v>1</v>
      </c>
      <c r="F559" s="238" t="s">
        <v>485</v>
      </c>
      <c r="G559" s="236"/>
      <c r="H559" s="239">
        <v>-3.64</v>
      </c>
      <c r="I559" s="240"/>
      <c r="J559" s="236"/>
      <c r="K559" s="236"/>
      <c r="L559" s="241"/>
      <c r="M559" s="242"/>
      <c r="N559" s="243"/>
      <c r="O559" s="243"/>
      <c r="P559" s="243"/>
      <c r="Q559" s="243"/>
      <c r="R559" s="243"/>
      <c r="S559" s="243"/>
      <c r="T559" s="244"/>
      <c r="AT559" s="245" t="s">
        <v>155</v>
      </c>
      <c r="AU559" s="245" t="s">
        <v>89</v>
      </c>
      <c r="AV559" s="14" t="s">
        <v>89</v>
      </c>
      <c r="AW559" s="14" t="s">
        <v>36</v>
      </c>
      <c r="AX559" s="14" t="s">
        <v>79</v>
      </c>
      <c r="AY559" s="245" t="s">
        <v>146</v>
      </c>
    </row>
    <row r="560" spans="2:51" s="13" customFormat="1">
      <c r="B560" s="224"/>
      <c r="C560" s="225"/>
      <c r="D560" s="226" t="s">
        <v>155</v>
      </c>
      <c r="E560" s="227" t="s">
        <v>1</v>
      </c>
      <c r="F560" s="228" t="s">
        <v>455</v>
      </c>
      <c r="G560" s="225"/>
      <c r="H560" s="227" t="s">
        <v>1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AT560" s="234" t="s">
        <v>155</v>
      </c>
      <c r="AU560" s="234" t="s">
        <v>89</v>
      </c>
      <c r="AV560" s="13" t="s">
        <v>87</v>
      </c>
      <c r="AW560" s="13" t="s">
        <v>36</v>
      </c>
      <c r="AX560" s="13" t="s">
        <v>79</v>
      </c>
      <c r="AY560" s="234" t="s">
        <v>146</v>
      </c>
    </row>
    <row r="561" spans="1:51" s="14" customFormat="1">
      <c r="B561" s="235"/>
      <c r="C561" s="236"/>
      <c r="D561" s="226" t="s">
        <v>155</v>
      </c>
      <c r="E561" s="237" t="s">
        <v>1</v>
      </c>
      <c r="F561" s="238" t="s">
        <v>502</v>
      </c>
      <c r="G561" s="236"/>
      <c r="H561" s="239">
        <v>109.2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AT561" s="245" t="s">
        <v>155</v>
      </c>
      <c r="AU561" s="245" t="s">
        <v>89</v>
      </c>
      <c r="AV561" s="14" t="s">
        <v>89</v>
      </c>
      <c r="AW561" s="14" t="s">
        <v>36</v>
      </c>
      <c r="AX561" s="14" t="s">
        <v>79</v>
      </c>
      <c r="AY561" s="245" t="s">
        <v>146</v>
      </c>
    </row>
    <row r="562" spans="1:51" s="14" customFormat="1">
      <c r="B562" s="235"/>
      <c r="C562" s="236"/>
      <c r="D562" s="226" t="s">
        <v>155</v>
      </c>
      <c r="E562" s="237" t="s">
        <v>1</v>
      </c>
      <c r="F562" s="238" t="s">
        <v>503</v>
      </c>
      <c r="G562" s="236"/>
      <c r="H562" s="239">
        <v>-4.5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AT562" s="245" t="s">
        <v>155</v>
      </c>
      <c r="AU562" s="245" t="s">
        <v>89</v>
      </c>
      <c r="AV562" s="14" t="s">
        <v>89</v>
      </c>
      <c r="AW562" s="14" t="s">
        <v>36</v>
      </c>
      <c r="AX562" s="14" t="s">
        <v>79</v>
      </c>
      <c r="AY562" s="245" t="s">
        <v>146</v>
      </c>
    </row>
    <row r="563" spans="1:51" s="14" customFormat="1">
      <c r="B563" s="235"/>
      <c r="C563" s="236"/>
      <c r="D563" s="226" t="s">
        <v>155</v>
      </c>
      <c r="E563" s="237" t="s">
        <v>1</v>
      </c>
      <c r="F563" s="238" t="s">
        <v>468</v>
      </c>
      <c r="G563" s="236"/>
      <c r="H563" s="239">
        <v>-3.6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AT563" s="245" t="s">
        <v>155</v>
      </c>
      <c r="AU563" s="245" t="s">
        <v>89</v>
      </c>
      <c r="AV563" s="14" t="s">
        <v>89</v>
      </c>
      <c r="AW563" s="14" t="s">
        <v>36</v>
      </c>
      <c r="AX563" s="14" t="s">
        <v>79</v>
      </c>
      <c r="AY563" s="245" t="s">
        <v>146</v>
      </c>
    </row>
    <row r="564" spans="1:51" s="16" customFormat="1">
      <c r="B564" s="257"/>
      <c r="C564" s="258"/>
      <c r="D564" s="226" t="s">
        <v>155</v>
      </c>
      <c r="E564" s="259" t="s">
        <v>1</v>
      </c>
      <c r="F564" s="260" t="s">
        <v>346</v>
      </c>
      <c r="G564" s="258"/>
      <c r="H564" s="261">
        <v>491.86</v>
      </c>
      <c r="I564" s="262"/>
      <c r="J564" s="258"/>
      <c r="K564" s="258"/>
      <c r="L564" s="263"/>
      <c r="M564" s="264"/>
      <c r="N564" s="265"/>
      <c r="O564" s="265"/>
      <c r="P564" s="265"/>
      <c r="Q564" s="265"/>
      <c r="R564" s="265"/>
      <c r="S564" s="265"/>
      <c r="T564" s="266"/>
      <c r="AT564" s="267" t="s">
        <v>155</v>
      </c>
      <c r="AU564" s="267" t="s">
        <v>89</v>
      </c>
      <c r="AV564" s="16" t="s">
        <v>183</v>
      </c>
      <c r="AW564" s="16" t="s">
        <v>36</v>
      </c>
      <c r="AX564" s="16" t="s">
        <v>79</v>
      </c>
      <c r="AY564" s="267" t="s">
        <v>146</v>
      </c>
    </row>
    <row r="565" spans="1:51" s="15" customFormat="1">
      <c r="B565" s="246"/>
      <c r="C565" s="247"/>
      <c r="D565" s="226" t="s">
        <v>155</v>
      </c>
      <c r="E565" s="248" t="s">
        <v>1</v>
      </c>
      <c r="F565" s="249" t="s">
        <v>175</v>
      </c>
      <c r="G565" s="247"/>
      <c r="H565" s="250">
        <v>1416.76</v>
      </c>
      <c r="I565" s="251"/>
      <c r="J565" s="247"/>
      <c r="K565" s="247"/>
      <c r="L565" s="252"/>
      <c r="M565" s="268"/>
      <c r="N565" s="269"/>
      <c r="O565" s="269"/>
      <c r="P565" s="269"/>
      <c r="Q565" s="269"/>
      <c r="R565" s="269"/>
      <c r="S565" s="269"/>
      <c r="T565" s="270"/>
      <c r="AT565" s="256" t="s">
        <v>155</v>
      </c>
      <c r="AU565" s="256" t="s">
        <v>89</v>
      </c>
      <c r="AV565" s="15" t="s">
        <v>153</v>
      </c>
      <c r="AW565" s="15" t="s">
        <v>36</v>
      </c>
      <c r="AX565" s="15" t="s">
        <v>87</v>
      </c>
      <c r="AY565" s="256" t="s">
        <v>146</v>
      </c>
    </row>
    <row r="566" spans="1:51" s="2" customFormat="1" ht="6.95" customHeight="1">
      <c r="A566" s="35"/>
      <c r="B566" s="55"/>
      <c r="C566" s="56"/>
      <c r="D566" s="56"/>
      <c r="E566" s="56"/>
      <c r="F566" s="56"/>
      <c r="G566" s="56"/>
      <c r="H566" s="56"/>
      <c r="I566" s="159"/>
      <c r="J566" s="56"/>
      <c r="K566" s="56"/>
      <c r="L566" s="40"/>
      <c r="M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</row>
  </sheetData>
  <sheetProtection algorithmName="SHA-512" hashValue="7UeDBlunFvx7eT4uBnbsn1rl5OnNsqgzOoIM/5pA2QriNfJwck62ycrO0/S2hUUr+cj5nwPKsF14OEwLbmzsMA==" saltValue="P3SB1rJWUINmZ6iobOnhaeJSm46GbMY41zqDdEjgiHU85odet0Ra7+ICWu38qKsV2x8ja0fekXdXTU4szSjJEA==" spinCount="100000" sheet="1" objects="1" scenarios="1" formatColumns="0" formatRows="0" autoFilter="0"/>
  <autoFilter ref="C123:K565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13"/>
  <sheetViews>
    <sheetView showGridLines="0" topLeftCell="A107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10.164062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92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2" customFormat="1" ht="12" customHeight="1">
      <c r="A8" s="35"/>
      <c r="B8" s="40"/>
      <c r="C8" s="35"/>
      <c r="D8" s="122" t="s">
        <v>116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7" t="s">
        <v>504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17. 2. 2020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4" t="s">
        <v>28</v>
      </c>
      <c r="J15" s="111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30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9" t="str">
        <f>'Rekapitulace stavby'!E14</f>
        <v>Vyplň údaj</v>
      </c>
      <c r="F18" s="340"/>
      <c r="G18" s="340"/>
      <c r="H18" s="340"/>
      <c r="I18" s="124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32</v>
      </c>
      <c r="E20" s="35"/>
      <c r="F20" s="35"/>
      <c r="G20" s="35"/>
      <c r="H20" s="35"/>
      <c r="I20" s="124" t="s">
        <v>25</v>
      </c>
      <c r="J20" s="111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34</v>
      </c>
      <c r="F21" s="35"/>
      <c r="G21" s="35"/>
      <c r="H21" s="35"/>
      <c r="I21" s="124" t="s">
        <v>28</v>
      </c>
      <c r="J21" s="111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37</v>
      </c>
      <c r="E23" s="35"/>
      <c r="F23" s="35"/>
      <c r="G23" s="35"/>
      <c r="H23" s="35"/>
      <c r="I23" s="124" t="s">
        <v>25</v>
      </c>
      <c r="J23" s="111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tr">
        <f>IF('Rekapitulace stavby'!E20="","",'Rekapitulace stavby'!E20)</f>
        <v xml:space="preserve"> </v>
      </c>
      <c r="F24" s="35"/>
      <c r="G24" s="35"/>
      <c r="H24" s="35"/>
      <c r="I24" s="124" t="s">
        <v>28</v>
      </c>
      <c r="J24" s="111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38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41" t="s">
        <v>1</v>
      </c>
      <c r="F27" s="341"/>
      <c r="G27" s="341"/>
      <c r="H27" s="341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39</v>
      </c>
      <c r="E30" s="35"/>
      <c r="F30" s="35"/>
      <c r="G30" s="35"/>
      <c r="H30" s="35"/>
      <c r="I30" s="123"/>
      <c r="J30" s="133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41</v>
      </c>
      <c r="G32" s="35"/>
      <c r="H32" s="35"/>
      <c r="I32" s="135" t="s">
        <v>40</v>
      </c>
      <c r="J32" s="134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43</v>
      </c>
      <c r="E33" s="122" t="s">
        <v>44</v>
      </c>
      <c r="F33" s="137">
        <f>ROUND((SUM(BE128:BE1112)),  2)</f>
        <v>0</v>
      </c>
      <c r="G33" s="35"/>
      <c r="H33" s="35"/>
      <c r="I33" s="138">
        <v>0.21</v>
      </c>
      <c r="J33" s="137">
        <f>ROUND(((SUM(BE128:BE1112))*I33),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45</v>
      </c>
      <c r="F34" s="137">
        <f>ROUND((SUM(BF128:BF1112)),  2)</f>
        <v>0</v>
      </c>
      <c r="G34" s="35"/>
      <c r="H34" s="35"/>
      <c r="I34" s="138">
        <v>0.15</v>
      </c>
      <c r="J34" s="137">
        <f>ROUND(((SUM(BF128:BF1112))*I34),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46</v>
      </c>
      <c r="F35" s="137">
        <f>ROUND((SUM(BG128:BG1112)),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47</v>
      </c>
      <c r="F36" s="137">
        <f>ROUND((SUM(BH128:BH1112)),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48</v>
      </c>
      <c r="F37" s="137">
        <f>ROUND((SUM(BI128:BI1112)),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49</v>
      </c>
      <c r="E39" s="141"/>
      <c r="F39" s="141"/>
      <c r="G39" s="142" t="s">
        <v>50</v>
      </c>
      <c r="H39" s="143" t="s">
        <v>51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1" t="str">
        <f>E9</f>
        <v>03202002 - Stavební část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17. 2. 2020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54.4" customHeight="1">
      <c r="A91" s="35"/>
      <c r="B91" s="36"/>
      <c r="C91" s="30" t="s">
        <v>24</v>
      </c>
      <c r="D91" s="37"/>
      <c r="E91" s="37"/>
      <c r="F91" s="28" t="str">
        <f>E15</f>
        <v>MĚSTO JILEMNICE, Masarykovo náměstí 82, Jilemnice</v>
      </c>
      <c r="G91" s="37"/>
      <c r="H91" s="37"/>
      <c r="I91" s="124" t="s">
        <v>32</v>
      </c>
      <c r="J91" s="33" t="str">
        <f>E21</f>
        <v>Ing. Roman Matoušek, Zvědavá ulička čp. 50, Jilemn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24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119</v>
      </c>
      <c r="D94" s="164"/>
      <c r="E94" s="164"/>
      <c r="F94" s="164"/>
      <c r="G94" s="164"/>
      <c r="H94" s="164"/>
      <c r="I94" s="165"/>
      <c r="J94" s="166" t="s">
        <v>120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121</v>
      </c>
      <c r="D96" s="37"/>
      <c r="E96" s="37"/>
      <c r="F96" s="37"/>
      <c r="G96" s="37"/>
      <c r="H96" s="37"/>
      <c r="I96" s="123"/>
      <c r="J96" s="85">
        <f>J128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5" customHeight="1">
      <c r="B97" s="168"/>
      <c r="C97" s="169"/>
      <c r="D97" s="170" t="s">
        <v>123</v>
      </c>
      <c r="E97" s="171"/>
      <c r="F97" s="171"/>
      <c r="G97" s="171"/>
      <c r="H97" s="171"/>
      <c r="I97" s="172"/>
      <c r="J97" s="173">
        <f>J129</f>
        <v>0</v>
      </c>
      <c r="K97" s="169"/>
      <c r="L97" s="174"/>
    </row>
    <row r="98" spans="1:31" s="10" customFormat="1" ht="19.899999999999999" customHeight="1">
      <c r="B98" s="175"/>
      <c r="C98" s="105"/>
      <c r="D98" s="176" t="s">
        <v>505</v>
      </c>
      <c r="E98" s="177"/>
      <c r="F98" s="177"/>
      <c r="G98" s="177"/>
      <c r="H98" s="177"/>
      <c r="I98" s="178"/>
      <c r="J98" s="179">
        <f>J130</f>
        <v>0</v>
      </c>
      <c r="K98" s="105"/>
      <c r="L98" s="180"/>
    </row>
    <row r="99" spans="1:31" s="10" customFormat="1" ht="19.899999999999999" customHeight="1">
      <c r="B99" s="175"/>
      <c r="C99" s="105"/>
      <c r="D99" s="176" t="s">
        <v>506</v>
      </c>
      <c r="E99" s="177"/>
      <c r="F99" s="177"/>
      <c r="G99" s="177"/>
      <c r="H99" s="177"/>
      <c r="I99" s="178"/>
      <c r="J99" s="179">
        <f>J269</f>
        <v>0</v>
      </c>
      <c r="K99" s="105"/>
      <c r="L99" s="180"/>
    </row>
    <row r="100" spans="1:31" s="10" customFormat="1" ht="19.899999999999999" customHeight="1">
      <c r="B100" s="175"/>
      <c r="C100" s="105"/>
      <c r="D100" s="176" t="s">
        <v>124</v>
      </c>
      <c r="E100" s="177"/>
      <c r="F100" s="177"/>
      <c r="G100" s="177"/>
      <c r="H100" s="177"/>
      <c r="I100" s="178"/>
      <c r="J100" s="179">
        <f>J572</f>
        <v>0</v>
      </c>
      <c r="K100" s="105"/>
      <c r="L100" s="180"/>
    </row>
    <row r="101" spans="1:31" s="10" customFormat="1" ht="19.899999999999999" customHeight="1">
      <c r="B101" s="175"/>
      <c r="C101" s="105"/>
      <c r="D101" s="176" t="s">
        <v>507</v>
      </c>
      <c r="E101" s="177"/>
      <c r="F101" s="177"/>
      <c r="G101" s="177"/>
      <c r="H101" s="177"/>
      <c r="I101" s="178"/>
      <c r="J101" s="179">
        <f>J678</f>
        <v>0</v>
      </c>
      <c r="K101" s="105"/>
      <c r="L101" s="180"/>
    </row>
    <row r="102" spans="1:31" s="9" customFormat="1" ht="24.95" customHeight="1">
      <c r="B102" s="168"/>
      <c r="C102" s="169"/>
      <c r="D102" s="170" t="s">
        <v>126</v>
      </c>
      <c r="E102" s="171"/>
      <c r="F102" s="171"/>
      <c r="G102" s="171"/>
      <c r="H102" s="171"/>
      <c r="I102" s="172"/>
      <c r="J102" s="173">
        <f>J680</f>
        <v>0</v>
      </c>
      <c r="K102" s="169"/>
      <c r="L102" s="174"/>
    </row>
    <row r="103" spans="1:31" s="10" customFormat="1" ht="19.899999999999999" customHeight="1">
      <c r="B103" s="175"/>
      <c r="C103" s="105"/>
      <c r="D103" s="176" t="s">
        <v>508</v>
      </c>
      <c r="E103" s="177"/>
      <c r="F103" s="177"/>
      <c r="G103" s="177"/>
      <c r="H103" s="177"/>
      <c r="I103" s="178"/>
      <c r="J103" s="179">
        <f>J681</f>
        <v>0</v>
      </c>
      <c r="K103" s="105"/>
      <c r="L103" s="180"/>
    </row>
    <row r="104" spans="1:31" s="10" customFormat="1" ht="19.899999999999999" customHeight="1">
      <c r="B104" s="175"/>
      <c r="C104" s="105"/>
      <c r="D104" s="176" t="s">
        <v>509</v>
      </c>
      <c r="E104" s="177"/>
      <c r="F104" s="177"/>
      <c r="G104" s="177"/>
      <c r="H104" s="177"/>
      <c r="I104" s="178"/>
      <c r="J104" s="179">
        <f>J689</f>
        <v>0</v>
      </c>
      <c r="K104" s="105"/>
      <c r="L104" s="180"/>
    </row>
    <row r="105" spans="1:31" s="10" customFormat="1" ht="19.899999999999999" customHeight="1">
      <c r="B105" s="175"/>
      <c r="C105" s="105"/>
      <c r="D105" s="176" t="s">
        <v>127</v>
      </c>
      <c r="E105" s="177"/>
      <c r="F105" s="177"/>
      <c r="G105" s="177"/>
      <c r="H105" s="177"/>
      <c r="I105" s="178"/>
      <c r="J105" s="179">
        <f>J724</f>
        <v>0</v>
      </c>
      <c r="K105" s="105"/>
      <c r="L105" s="180"/>
    </row>
    <row r="106" spans="1:31" s="10" customFormat="1" ht="19.899999999999999" customHeight="1">
      <c r="B106" s="175"/>
      <c r="C106" s="105"/>
      <c r="D106" s="176" t="s">
        <v>128</v>
      </c>
      <c r="E106" s="177"/>
      <c r="F106" s="177"/>
      <c r="G106" s="177"/>
      <c r="H106" s="177"/>
      <c r="I106" s="178"/>
      <c r="J106" s="179">
        <f>J817</f>
        <v>0</v>
      </c>
      <c r="K106" s="105"/>
      <c r="L106" s="180"/>
    </row>
    <row r="107" spans="1:31" s="10" customFormat="1" ht="19.899999999999999" customHeight="1">
      <c r="B107" s="175"/>
      <c r="C107" s="105"/>
      <c r="D107" s="176" t="s">
        <v>129</v>
      </c>
      <c r="E107" s="177"/>
      <c r="F107" s="177"/>
      <c r="G107" s="177"/>
      <c r="H107" s="177"/>
      <c r="I107" s="178"/>
      <c r="J107" s="179">
        <f>J994</f>
        <v>0</v>
      </c>
      <c r="K107" s="105"/>
      <c r="L107" s="180"/>
    </row>
    <row r="108" spans="1:31" s="10" customFormat="1" ht="19.899999999999999" customHeight="1">
      <c r="B108" s="175"/>
      <c r="C108" s="105"/>
      <c r="D108" s="176" t="s">
        <v>130</v>
      </c>
      <c r="E108" s="177"/>
      <c r="F108" s="177"/>
      <c r="G108" s="177"/>
      <c r="H108" s="177"/>
      <c r="I108" s="178"/>
      <c r="J108" s="179">
        <f>J1102</f>
        <v>0</v>
      </c>
      <c r="K108" s="105"/>
      <c r="L108" s="180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159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162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131</v>
      </c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123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33" t="str">
        <f>E7</f>
        <v>MŠ Zámecká, Jilemnice</v>
      </c>
      <c r="F118" s="334"/>
      <c r="G118" s="334"/>
      <c r="H118" s="334"/>
      <c r="I118" s="123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116</v>
      </c>
      <c r="D119" s="37"/>
      <c r="E119" s="37"/>
      <c r="F119" s="37"/>
      <c r="G119" s="37"/>
      <c r="H119" s="37"/>
      <c r="I119" s="123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21" t="str">
        <f>E9</f>
        <v>03202002 - Stavební část</v>
      </c>
      <c r="F120" s="332"/>
      <c r="G120" s="332"/>
      <c r="H120" s="332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23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20</v>
      </c>
      <c r="D122" s="37"/>
      <c r="E122" s="37"/>
      <c r="F122" s="28" t="str">
        <f>F12</f>
        <v xml:space="preserve"> </v>
      </c>
      <c r="G122" s="37"/>
      <c r="H122" s="37"/>
      <c r="I122" s="124" t="s">
        <v>22</v>
      </c>
      <c r="J122" s="67" t="str">
        <f>IF(J12="","",J12)</f>
        <v>17. 2. 2020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123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54.4" customHeight="1">
      <c r="A124" s="35"/>
      <c r="B124" s="36"/>
      <c r="C124" s="30" t="s">
        <v>24</v>
      </c>
      <c r="D124" s="37"/>
      <c r="E124" s="37"/>
      <c r="F124" s="28" t="str">
        <f>E15</f>
        <v>MĚSTO JILEMNICE, Masarykovo náměstí 82, Jilemnice</v>
      </c>
      <c r="G124" s="37"/>
      <c r="H124" s="37"/>
      <c r="I124" s="124" t="s">
        <v>32</v>
      </c>
      <c r="J124" s="33" t="str">
        <f>E21</f>
        <v>Ing. Roman Matoušek, Zvědavá ulička čp. 50, Jilemn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30</v>
      </c>
      <c r="D125" s="37"/>
      <c r="E125" s="37"/>
      <c r="F125" s="28" t="str">
        <f>IF(E18="","",E18)</f>
        <v>Vyplň údaj</v>
      </c>
      <c r="G125" s="37"/>
      <c r="H125" s="37"/>
      <c r="I125" s="124" t="s">
        <v>37</v>
      </c>
      <c r="J125" s="33" t="str">
        <f>E24</f>
        <v xml:space="preserve"> 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123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81"/>
      <c r="B127" s="182"/>
      <c r="C127" s="183" t="s">
        <v>132</v>
      </c>
      <c r="D127" s="184" t="s">
        <v>64</v>
      </c>
      <c r="E127" s="184" t="s">
        <v>60</v>
      </c>
      <c r="F127" s="184" t="s">
        <v>61</v>
      </c>
      <c r="G127" s="184" t="s">
        <v>133</v>
      </c>
      <c r="H127" s="184" t="s">
        <v>134</v>
      </c>
      <c r="I127" s="185" t="s">
        <v>135</v>
      </c>
      <c r="J127" s="186" t="s">
        <v>120</v>
      </c>
      <c r="K127" s="187" t="s">
        <v>136</v>
      </c>
      <c r="L127" s="188"/>
      <c r="M127" s="76" t="s">
        <v>1</v>
      </c>
      <c r="N127" s="77" t="s">
        <v>43</v>
      </c>
      <c r="O127" s="77" t="s">
        <v>137</v>
      </c>
      <c r="P127" s="77" t="s">
        <v>138</v>
      </c>
      <c r="Q127" s="77" t="s">
        <v>139</v>
      </c>
      <c r="R127" s="77" t="s">
        <v>140</v>
      </c>
      <c r="S127" s="77" t="s">
        <v>141</v>
      </c>
      <c r="T127" s="78" t="s">
        <v>142</v>
      </c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</row>
    <row r="128" spans="1:63" s="2" customFormat="1" ht="22.9" customHeight="1">
      <c r="A128" s="35"/>
      <c r="B128" s="36"/>
      <c r="C128" s="83" t="s">
        <v>143</v>
      </c>
      <c r="D128" s="37"/>
      <c r="E128" s="37"/>
      <c r="F128" s="37"/>
      <c r="G128" s="37"/>
      <c r="H128" s="37"/>
      <c r="I128" s="123"/>
      <c r="J128" s="189">
        <f>BK128</f>
        <v>0</v>
      </c>
      <c r="K128" s="37"/>
      <c r="L128" s="40"/>
      <c r="M128" s="79"/>
      <c r="N128" s="190"/>
      <c r="O128" s="80"/>
      <c r="P128" s="191">
        <f>P129+P680</f>
        <v>0</v>
      </c>
      <c r="Q128" s="80"/>
      <c r="R128" s="191">
        <f>R129+R680</f>
        <v>36.63754213</v>
      </c>
      <c r="S128" s="80"/>
      <c r="T128" s="192">
        <f>T129+T680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78</v>
      </c>
      <c r="AU128" s="18" t="s">
        <v>122</v>
      </c>
      <c r="BK128" s="193">
        <f>BK129+BK680</f>
        <v>0</v>
      </c>
    </row>
    <row r="129" spans="1:65" s="12" customFormat="1" ht="25.9" customHeight="1">
      <c r="B129" s="194"/>
      <c r="C129" s="195"/>
      <c r="D129" s="196" t="s">
        <v>78</v>
      </c>
      <c r="E129" s="197" t="s">
        <v>144</v>
      </c>
      <c r="F129" s="197" t="s">
        <v>145</v>
      </c>
      <c r="G129" s="195"/>
      <c r="H129" s="195"/>
      <c r="I129" s="198"/>
      <c r="J129" s="199">
        <f>BK129</f>
        <v>0</v>
      </c>
      <c r="K129" s="195"/>
      <c r="L129" s="200"/>
      <c r="M129" s="201"/>
      <c r="N129" s="202"/>
      <c r="O129" s="202"/>
      <c r="P129" s="203">
        <f>P130+P269+P572+P678</f>
        <v>0</v>
      </c>
      <c r="Q129" s="202"/>
      <c r="R129" s="203">
        <f>R130+R269+R572+R678</f>
        <v>25.672703039999995</v>
      </c>
      <c r="S129" s="202"/>
      <c r="T129" s="204">
        <f>T130+T269+T572+T678</f>
        <v>0</v>
      </c>
      <c r="AR129" s="205" t="s">
        <v>87</v>
      </c>
      <c r="AT129" s="206" t="s">
        <v>78</v>
      </c>
      <c r="AU129" s="206" t="s">
        <v>79</v>
      </c>
      <c r="AY129" s="205" t="s">
        <v>146</v>
      </c>
      <c r="BK129" s="207">
        <f>BK130+BK269+BK572+BK678</f>
        <v>0</v>
      </c>
    </row>
    <row r="130" spans="1:65" s="12" customFormat="1" ht="22.9" customHeight="1">
      <c r="B130" s="194"/>
      <c r="C130" s="195"/>
      <c r="D130" s="196" t="s">
        <v>78</v>
      </c>
      <c r="E130" s="208" t="s">
        <v>183</v>
      </c>
      <c r="F130" s="208" t="s">
        <v>510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SUM(P131:P268)</f>
        <v>0</v>
      </c>
      <c r="Q130" s="202"/>
      <c r="R130" s="203">
        <f>SUM(R131:R268)</f>
        <v>5.9364648800000008</v>
      </c>
      <c r="S130" s="202"/>
      <c r="T130" s="204">
        <f>SUM(T131:T268)</f>
        <v>0</v>
      </c>
      <c r="AR130" s="205" t="s">
        <v>87</v>
      </c>
      <c r="AT130" s="206" t="s">
        <v>78</v>
      </c>
      <c r="AU130" s="206" t="s">
        <v>87</v>
      </c>
      <c r="AY130" s="205" t="s">
        <v>146</v>
      </c>
      <c r="BK130" s="207">
        <f>SUM(BK131:BK268)</f>
        <v>0</v>
      </c>
    </row>
    <row r="131" spans="1:65" s="2" customFormat="1" ht="21.75" customHeight="1">
      <c r="A131" s="35"/>
      <c r="B131" s="36"/>
      <c r="C131" s="210" t="s">
        <v>87</v>
      </c>
      <c r="D131" s="210" t="s">
        <v>149</v>
      </c>
      <c r="E131" s="211" t="s">
        <v>511</v>
      </c>
      <c r="F131" s="212" t="s">
        <v>512</v>
      </c>
      <c r="G131" s="213" t="s">
        <v>513</v>
      </c>
      <c r="H131" s="214">
        <v>3</v>
      </c>
      <c r="I131" s="215"/>
      <c r="J131" s="216">
        <f>ROUND(I131*H131,2)</f>
        <v>0</v>
      </c>
      <c r="K131" s="217"/>
      <c r="L131" s="40"/>
      <c r="M131" s="218" t="s">
        <v>1</v>
      </c>
      <c r="N131" s="219" t="s">
        <v>44</v>
      </c>
      <c r="O131" s="72"/>
      <c r="P131" s="220">
        <f>O131*H131</f>
        <v>0</v>
      </c>
      <c r="Q131" s="220">
        <v>3.0300000000000001E-2</v>
      </c>
      <c r="R131" s="220">
        <f>Q131*H131</f>
        <v>9.0900000000000009E-2</v>
      </c>
      <c r="S131" s="220">
        <v>0</v>
      </c>
      <c r="T131" s="22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2" t="s">
        <v>153</v>
      </c>
      <c r="AT131" s="222" t="s">
        <v>149</v>
      </c>
      <c r="AU131" s="222" t="s">
        <v>89</v>
      </c>
      <c r="AY131" s="18" t="s">
        <v>146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87</v>
      </c>
      <c r="BK131" s="223">
        <f>ROUND(I131*H131,2)</f>
        <v>0</v>
      </c>
      <c r="BL131" s="18" t="s">
        <v>153</v>
      </c>
      <c r="BM131" s="222" t="s">
        <v>514</v>
      </c>
    </row>
    <row r="132" spans="1:65" s="13" customFormat="1">
      <c r="B132" s="224"/>
      <c r="C132" s="225"/>
      <c r="D132" s="226" t="s">
        <v>155</v>
      </c>
      <c r="E132" s="227" t="s">
        <v>1</v>
      </c>
      <c r="F132" s="228" t="s">
        <v>180</v>
      </c>
      <c r="G132" s="225"/>
      <c r="H132" s="227" t="s">
        <v>1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155</v>
      </c>
      <c r="AU132" s="234" t="s">
        <v>89</v>
      </c>
      <c r="AV132" s="13" t="s">
        <v>87</v>
      </c>
      <c r="AW132" s="13" t="s">
        <v>36</v>
      </c>
      <c r="AX132" s="13" t="s">
        <v>79</v>
      </c>
      <c r="AY132" s="234" t="s">
        <v>146</v>
      </c>
    </row>
    <row r="133" spans="1:65" s="14" customFormat="1">
      <c r="B133" s="235"/>
      <c r="C133" s="236"/>
      <c r="D133" s="226" t="s">
        <v>155</v>
      </c>
      <c r="E133" s="237" t="s">
        <v>1</v>
      </c>
      <c r="F133" s="238" t="s">
        <v>183</v>
      </c>
      <c r="G133" s="236"/>
      <c r="H133" s="239">
        <v>3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AT133" s="245" t="s">
        <v>155</v>
      </c>
      <c r="AU133" s="245" t="s">
        <v>89</v>
      </c>
      <c r="AV133" s="14" t="s">
        <v>89</v>
      </c>
      <c r="AW133" s="14" t="s">
        <v>36</v>
      </c>
      <c r="AX133" s="14" t="s">
        <v>87</v>
      </c>
      <c r="AY133" s="245" t="s">
        <v>146</v>
      </c>
    </row>
    <row r="134" spans="1:65" s="2" customFormat="1" ht="16.5" customHeight="1">
      <c r="A134" s="35"/>
      <c r="B134" s="36"/>
      <c r="C134" s="271" t="s">
        <v>89</v>
      </c>
      <c r="D134" s="271" t="s">
        <v>515</v>
      </c>
      <c r="E134" s="272" t="s">
        <v>516</v>
      </c>
      <c r="F134" s="273" t="s">
        <v>517</v>
      </c>
      <c r="G134" s="274" t="s">
        <v>513</v>
      </c>
      <c r="H134" s="275">
        <v>3</v>
      </c>
      <c r="I134" s="276"/>
      <c r="J134" s="277">
        <f>ROUND(I134*H134,2)</f>
        <v>0</v>
      </c>
      <c r="K134" s="278"/>
      <c r="L134" s="279"/>
      <c r="M134" s="280" t="s">
        <v>1</v>
      </c>
      <c r="N134" s="281" t="s">
        <v>44</v>
      </c>
      <c r="O134" s="72"/>
      <c r="P134" s="220">
        <f>O134*H134</f>
        <v>0</v>
      </c>
      <c r="Q134" s="220">
        <v>0.09</v>
      </c>
      <c r="R134" s="220">
        <f>Q134*H134</f>
        <v>0.27</v>
      </c>
      <c r="S134" s="220">
        <v>0</v>
      </c>
      <c r="T134" s="22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2" t="s">
        <v>223</v>
      </c>
      <c r="AT134" s="222" t="s">
        <v>515</v>
      </c>
      <c r="AU134" s="222" t="s">
        <v>89</v>
      </c>
      <c r="AY134" s="18" t="s">
        <v>146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87</v>
      </c>
      <c r="BK134" s="223">
        <f>ROUND(I134*H134,2)</f>
        <v>0</v>
      </c>
      <c r="BL134" s="18" t="s">
        <v>153</v>
      </c>
      <c r="BM134" s="222" t="s">
        <v>518</v>
      </c>
    </row>
    <row r="135" spans="1:65" s="2" customFormat="1" ht="21.75" customHeight="1">
      <c r="A135" s="35"/>
      <c r="B135" s="36"/>
      <c r="C135" s="210" t="s">
        <v>183</v>
      </c>
      <c r="D135" s="210" t="s">
        <v>149</v>
      </c>
      <c r="E135" s="211" t="s">
        <v>519</v>
      </c>
      <c r="F135" s="212" t="s">
        <v>520</v>
      </c>
      <c r="G135" s="213" t="s">
        <v>513</v>
      </c>
      <c r="H135" s="214">
        <v>2</v>
      </c>
      <c r="I135" s="215"/>
      <c r="J135" s="216">
        <f>ROUND(I135*H135,2)</f>
        <v>0</v>
      </c>
      <c r="K135" s="217"/>
      <c r="L135" s="40"/>
      <c r="M135" s="218" t="s">
        <v>1</v>
      </c>
      <c r="N135" s="219" t="s">
        <v>44</v>
      </c>
      <c r="O135" s="72"/>
      <c r="P135" s="220">
        <f>O135*H135</f>
        <v>0</v>
      </c>
      <c r="Q135" s="220">
        <v>2.6280000000000001E-2</v>
      </c>
      <c r="R135" s="220">
        <f>Q135*H135</f>
        <v>5.2560000000000003E-2</v>
      </c>
      <c r="S135" s="220">
        <v>0</v>
      </c>
      <c r="T135" s="22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2" t="s">
        <v>153</v>
      </c>
      <c r="AT135" s="222" t="s">
        <v>149</v>
      </c>
      <c r="AU135" s="222" t="s">
        <v>89</v>
      </c>
      <c r="AY135" s="18" t="s">
        <v>146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87</v>
      </c>
      <c r="BK135" s="223">
        <f>ROUND(I135*H135,2)</f>
        <v>0</v>
      </c>
      <c r="BL135" s="18" t="s">
        <v>153</v>
      </c>
      <c r="BM135" s="222" t="s">
        <v>521</v>
      </c>
    </row>
    <row r="136" spans="1:65" s="13" customFormat="1">
      <c r="B136" s="224"/>
      <c r="C136" s="225"/>
      <c r="D136" s="226" t="s">
        <v>155</v>
      </c>
      <c r="E136" s="227" t="s">
        <v>1</v>
      </c>
      <c r="F136" s="228" t="s">
        <v>156</v>
      </c>
      <c r="G136" s="225"/>
      <c r="H136" s="227" t="s">
        <v>1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155</v>
      </c>
      <c r="AU136" s="234" t="s">
        <v>89</v>
      </c>
      <c r="AV136" s="13" t="s">
        <v>87</v>
      </c>
      <c r="AW136" s="13" t="s">
        <v>36</v>
      </c>
      <c r="AX136" s="13" t="s">
        <v>79</v>
      </c>
      <c r="AY136" s="234" t="s">
        <v>146</v>
      </c>
    </row>
    <row r="137" spans="1:65" s="13" customFormat="1">
      <c r="B137" s="224"/>
      <c r="C137" s="225"/>
      <c r="D137" s="226" t="s">
        <v>155</v>
      </c>
      <c r="E137" s="227" t="s">
        <v>1</v>
      </c>
      <c r="F137" s="228" t="s">
        <v>448</v>
      </c>
      <c r="G137" s="225"/>
      <c r="H137" s="227" t="s">
        <v>1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155</v>
      </c>
      <c r="AU137" s="234" t="s">
        <v>89</v>
      </c>
      <c r="AV137" s="13" t="s">
        <v>87</v>
      </c>
      <c r="AW137" s="13" t="s">
        <v>36</v>
      </c>
      <c r="AX137" s="13" t="s">
        <v>79</v>
      </c>
      <c r="AY137" s="234" t="s">
        <v>146</v>
      </c>
    </row>
    <row r="138" spans="1:65" s="14" customFormat="1">
      <c r="B138" s="235"/>
      <c r="C138" s="236"/>
      <c r="D138" s="226" t="s">
        <v>155</v>
      </c>
      <c r="E138" s="237" t="s">
        <v>1</v>
      </c>
      <c r="F138" s="238" t="s">
        <v>87</v>
      </c>
      <c r="G138" s="236"/>
      <c r="H138" s="239">
        <v>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AT138" s="245" t="s">
        <v>155</v>
      </c>
      <c r="AU138" s="245" t="s">
        <v>89</v>
      </c>
      <c r="AV138" s="14" t="s">
        <v>89</v>
      </c>
      <c r="AW138" s="14" t="s">
        <v>36</v>
      </c>
      <c r="AX138" s="14" t="s">
        <v>79</v>
      </c>
      <c r="AY138" s="245" t="s">
        <v>146</v>
      </c>
    </row>
    <row r="139" spans="1:65" s="13" customFormat="1">
      <c r="B139" s="224"/>
      <c r="C139" s="225"/>
      <c r="D139" s="226" t="s">
        <v>155</v>
      </c>
      <c r="E139" s="227" t="s">
        <v>1</v>
      </c>
      <c r="F139" s="228" t="s">
        <v>166</v>
      </c>
      <c r="G139" s="225"/>
      <c r="H139" s="227" t="s">
        <v>1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AT139" s="234" t="s">
        <v>155</v>
      </c>
      <c r="AU139" s="234" t="s">
        <v>89</v>
      </c>
      <c r="AV139" s="13" t="s">
        <v>87</v>
      </c>
      <c r="AW139" s="13" t="s">
        <v>36</v>
      </c>
      <c r="AX139" s="13" t="s">
        <v>79</v>
      </c>
      <c r="AY139" s="234" t="s">
        <v>146</v>
      </c>
    </row>
    <row r="140" spans="1:65" s="13" customFormat="1">
      <c r="B140" s="224"/>
      <c r="C140" s="225"/>
      <c r="D140" s="226" t="s">
        <v>155</v>
      </c>
      <c r="E140" s="227" t="s">
        <v>1</v>
      </c>
      <c r="F140" s="228" t="s">
        <v>173</v>
      </c>
      <c r="G140" s="225"/>
      <c r="H140" s="227" t="s">
        <v>1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155</v>
      </c>
      <c r="AU140" s="234" t="s">
        <v>89</v>
      </c>
      <c r="AV140" s="13" t="s">
        <v>87</v>
      </c>
      <c r="AW140" s="13" t="s">
        <v>36</v>
      </c>
      <c r="AX140" s="13" t="s">
        <v>79</v>
      </c>
      <c r="AY140" s="234" t="s">
        <v>146</v>
      </c>
    </row>
    <row r="141" spans="1:65" s="14" customFormat="1">
      <c r="B141" s="235"/>
      <c r="C141" s="236"/>
      <c r="D141" s="226" t="s">
        <v>155</v>
      </c>
      <c r="E141" s="237" t="s">
        <v>1</v>
      </c>
      <c r="F141" s="238" t="s">
        <v>87</v>
      </c>
      <c r="G141" s="236"/>
      <c r="H141" s="239">
        <v>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AT141" s="245" t="s">
        <v>155</v>
      </c>
      <c r="AU141" s="245" t="s">
        <v>89</v>
      </c>
      <c r="AV141" s="14" t="s">
        <v>89</v>
      </c>
      <c r="AW141" s="14" t="s">
        <v>36</v>
      </c>
      <c r="AX141" s="14" t="s">
        <v>79</v>
      </c>
      <c r="AY141" s="245" t="s">
        <v>146</v>
      </c>
    </row>
    <row r="142" spans="1:65" s="15" customFormat="1">
      <c r="B142" s="246"/>
      <c r="C142" s="247"/>
      <c r="D142" s="226" t="s">
        <v>155</v>
      </c>
      <c r="E142" s="248" t="s">
        <v>1</v>
      </c>
      <c r="F142" s="249" t="s">
        <v>175</v>
      </c>
      <c r="G142" s="247"/>
      <c r="H142" s="250">
        <v>2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AT142" s="256" t="s">
        <v>155</v>
      </c>
      <c r="AU142" s="256" t="s">
        <v>89</v>
      </c>
      <c r="AV142" s="15" t="s">
        <v>153</v>
      </c>
      <c r="AW142" s="15" t="s">
        <v>36</v>
      </c>
      <c r="AX142" s="15" t="s">
        <v>87</v>
      </c>
      <c r="AY142" s="256" t="s">
        <v>146</v>
      </c>
    </row>
    <row r="143" spans="1:65" s="2" customFormat="1" ht="21.75" customHeight="1">
      <c r="A143" s="35"/>
      <c r="B143" s="36"/>
      <c r="C143" s="210" t="s">
        <v>153</v>
      </c>
      <c r="D143" s="210" t="s">
        <v>149</v>
      </c>
      <c r="E143" s="211" t="s">
        <v>522</v>
      </c>
      <c r="F143" s="212" t="s">
        <v>523</v>
      </c>
      <c r="G143" s="213" t="s">
        <v>513</v>
      </c>
      <c r="H143" s="214">
        <v>1</v>
      </c>
      <c r="I143" s="215"/>
      <c r="J143" s="216">
        <f>ROUND(I143*H143,2)</f>
        <v>0</v>
      </c>
      <c r="K143" s="217"/>
      <c r="L143" s="40"/>
      <c r="M143" s="218" t="s">
        <v>1</v>
      </c>
      <c r="N143" s="219" t="s">
        <v>44</v>
      </c>
      <c r="O143" s="72"/>
      <c r="P143" s="220">
        <f>O143*H143</f>
        <v>0</v>
      </c>
      <c r="Q143" s="220">
        <v>3.4279999999999998E-2</v>
      </c>
      <c r="R143" s="220">
        <f>Q143*H143</f>
        <v>3.4279999999999998E-2</v>
      </c>
      <c r="S143" s="220">
        <v>0</v>
      </c>
      <c r="T143" s="22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2" t="s">
        <v>153</v>
      </c>
      <c r="AT143" s="222" t="s">
        <v>149</v>
      </c>
      <c r="AU143" s="222" t="s">
        <v>89</v>
      </c>
      <c r="AY143" s="18" t="s">
        <v>146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8" t="s">
        <v>87</v>
      </c>
      <c r="BK143" s="223">
        <f>ROUND(I143*H143,2)</f>
        <v>0</v>
      </c>
      <c r="BL143" s="18" t="s">
        <v>153</v>
      </c>
      <c r="BM143" s="222" t="s">
        <v>524</v>
      </c>
    </row>
    <row r="144" spans="1:65" s="13" customFormat="1">
      <c r="B144" s="224"/>
      <c r="C144" s="225"/>
      <c r="D144" s="226" t="s">
        <v>155</v>
      </c>
      <c r="E144" s="227" t="s">
        <v>1</v>
      </c>
      <c r="F144" s="228" t="s">
        <v>166</v>
      </c>
      <c r="G144" s="225"/>
      <c r="H144" s="227" t="s">
        <v>1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155</v>
      </c>
      <c r="AU144" s="234" t="s">
        <v>89</v>
      </c>
      <c r="AV144" s="13" t="s">
        <v>87</v>
      </c>
      <c r="AW144" s="13" t="s">
        <v>36</v>
      </c>
      <c r="AX144" s="13" t="s">
        <v>79</v>
      </c>
      <c r="AY144" s="234" t="s">
        <v>146</v>
      </c>
    </row>
    <row r="145" spans="1:65" s="13" customFormat="1">
      <c r="B145" s="224"/>
      <c r="C145" s="225"/>
      <c r="D145" s="226" t="s">
        <v>155</v>
      </c>
      <c r="E145" s="227" t="s">
        <v>1</v>
      </c>
      <c r="F145" s="228" t="s">
        <v>525</v>
      </c>
      <c r="G145" s="225"/>
      <c r="H145" s="227" t="s">
        <v>1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155</v>
      </c>
      <c r="AU145" s="234" t="s">
        <v>89</v>
      </c>
      <c r="AV145" s="13" t="s">
        <v>87</v>
      </c>
      <c r="AW145" s="13" t="s">
        <v>36</v>
      </c>
      <c r="AX145" s="13" t="s">
        <v>79</v>
      </c>
      <c r="AY145" s="234" t="s">
        <v>146</v>
      </c>
    </row>
    <row r="146" spans="1:65" s="14" customFormat="1">
      <c r="B146" s="235"/>
      <c r="C146" s="236"/>
      <c r="D146" s="226" t="s">
        <v>155</v>
      </c>
      <c r="E146" s="237" t="s">
        <v>1</v>
      </c>
      <c r="F146" s="238" t="s">
        <v>87</v>
      </c>
      <c r="G146" s="236"/>
      <c r="H146" s="239">
        <v>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AT146" s="245" t="s">
        <v>155</v>
      </c>
      <c r="AU146" s="245" t="s">
        <v>89</v>
      </c>
      <c r="AV146" s="14" t="s">
        <v>89</v>
      </c>
      <c r="AW146" s="14" t="s">
        <v>36</v>
      </c>
      <c r="AX146" s="14" t="s">
        <v>87</v>
      </c>
      <c r="AY146" s="245" t="s">
        <v>146</v>
      </c>
    </row>
    <row r="147" spans="1:65" s="2" customFormat="1" ht="16.5" customHeight="1">
      <c r="A147" s="35"/>
      <c r="B147" s="36"/>
      <c r="C147" s="210" t="s">
        <v>201</v>
      </c>
      <c r="D147" s="210" t="s">
        <v>149</v>
      </c>
      <c r="E147" s="211" t="s">
        <v>526</v>
      </c>
      <c r="F147" s="212" t="s">
        <v>527</v>
      </c>
      <c r="G147" s="213" t="s">
        <v>513</v>
      </c>
      <c r="H147" s="214">
        <v>7</v>
      </c>
      <c r="I147" s="215"/>
      <c r="J147" s="216">
        <f>ROUND(I147*H147,2)</f>
        <v>0</v>
      </c>
      <c r="K147" s="217"/>
      <c r="L147" s="40"/>
      <c r="M147" s="218" t="s">
        <v>1</v>
      </c>
      <c r="N147" s="219" t="s">
        <v>44</v>
      </c>
      <c r="O147" s="72"/>
      <c r="P147" s="220">
        <f>O147*H147</f>
        <v>0</v>
      </c>
      <c r="Q147" s="220">
        <v>4.555E-2</v>
      </c>
      <c r="R147" s="220">
        <f>Q147*H147</f>
        <v>0.31885000000000002</v>
      </c>
      <c r="S147" s="220">
        <v>0</v>
      </c>
      <c r="T147" s="22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2" t="s">
        <v>153</v>
      </c>
      <c r="AT147" s="222" t="s">
        <v>149</v>
      </c>
      <c r="AU147" s="222" t="s">
        <v>89</v>
      </c>
      <c r="AY147" s="18" t="s">
        <v>146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8" t="s">
        <v>87</v>
      </c>
      <c r="BK147" s="223">
        <f>ROUND(I147*H147,2)</f>
        <v>0</v>
      </c>
      <c r="BL147" s="18" t="s">
        <v>153</v>
      </c>
      <c r="BM147" s="222" t="s">
        <v>528</v>
      </c>
    </row>
    <row r="148" spans="1:65" s="13" customFormat="1">
      <c r="B148" s="224"/>
      <c r="C148" s="225"/>
      <c r="D148" s="226" t="s">
        <v>155</v>
      </c>
      <c r="E148" s="227" t="s">
        <v>1</v>
      </c>
      <c r="F148" s="228" t="s">
        <v>529</v>
      </c>
      <c r="G148" s="225"/>
      <c r="H148" s="227" t="s">
        <v>1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155</v>
      </c>
      <c r="AU148" s="234" t="s">
        <v>89</v>
      </c>
      <c r="AV148" s="13" t="s">
        <v>87</v>
      </c>
      <c r="AW148" s="13" t="s">
        <v>36</v>
      </c>
      <c r="AX148" s="13" t="s">
        <v>79</v>
      </c>
      <c r="AY148" s="234" t="s">
        <v>146</v>
      </c>
    </row>
    <row r="149" spans="1:65" s="14" customFormat="1">
      <c r="B149" s="235"/>
      <c r="C149" s="236"/>
      <c r="D149" s="226" t="s">
        <v>155</v>
      </c>
      <c r="E149" s="237" t="s">
        <v>1</v>
      </c>
      <c r="F149" s="238" t="s">
        <v>183</v>
      </c>
      <c r="G149" s="236"/>
      <c r="H149" s="239">
        <v>3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AT149" s="245" t="s">
        <v>155</v>
      </c>
      <c r="AU149" s="245" t="s">
        <v>89</v>
      </c>
      <c r="AV149" s="14" t="s">
        <v>89</v>
      </c>
      <c r="AW149" s="14" t="s">
        <v>36</v>
      </c>
      <c r="AX149" s="14" t="s">
        <v>79</v>
      </c>
      <c r="AY149" s="245" t="s">
        <v>146</v>
      </c>
    </row>
    <row r="150" spans="1:65" s="13" customFormat="1">
      <c r="B150" s="224"/>
      <c r="C150" s="225"/>
      <c r="D150" s="226" t="s">
        <v>155</v>
      </c>
      <c r="E150" s="227" t="s">
        <v>1</v>
      </c>
      <c r="F150" s="228" t="s">
        <v>166</v>
      </c>
      <c r="G150" s="225"/>
      <c r="H150" s="227" t="s">
        <v>1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AT150" s="234" t="s">
        <v>155</v>
      </c>
      <c r="AU150" s="234" t="s">
        <v>89</v>
      </c>
      <c r="AV150" s="13" t="s">
        <v>87</v>
      </c>
      <c r="AW150" s="13" t="s">
        <v>36</v>
      </c>
      <c r="AX150" s="13" t="s">
        <v>79</v>
      </c>
      <c r="AY150" s="234" t="s">
        <v>146</v>
      </c>
    </row>
    <row r="151" spans="1:65" s="14" customFormat="1">
      <c r="B151" s="235"/>
      <c r="C151" s="236"/>
      <c r="D151" s="226" t="s">
        <v>155</v>
      </c>
      <c r="E151" s="237" t="s">
        <v>1</v>
      </c>
      <c r="F151" s="238" t="s">
        <v>530</v>
      </c>
      <c r="G151" s="236"/>
      <c r="H151" s="239">
        <v>4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AT151" s="245" t="s">
        <v>155</v>
      </c>
      <c r="AU151" s="245" t="s">
        <v>89</v>
      </c>
      <c r="AV151" s="14" t="s">
        <v>89</v>
      </c>
      <c r="AW151" s="14" t="s">
        <v>36</v>
      </c>
      <c r="AX151" s="14" t="s">
        <v>79</v>
      </c>
      <c r="AY151" s="245" t="s">
        <v>146</v>
      </c>
    </row>
    <row r="152" spans="1:65" s="15" customFormat="1">
      <c r="B152" s="246"/>
      <c r="C152" s="247"/>
      <c r="D152" s="226" t="s">
        <v>155</v>
      </c>
      <c r="E152" s="248" t="s">
        <v>1</v>
      </c>
      <c r="F152" s="249" t="s">
        <v>175</v>
      </c>
      <c r="G152" s="247"/>
      <c r="H152" s="250">
        <v>7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AT152" s="256" t="s">
        <v>155</v>
      </c>
      <c r="AU152" s="256" t="s">
        <v>89</v>
      </c>
      <c r="AV152" s="15" t="s">
        <v>153</v>
      </c>
      <c r="AW152" s="15" t="s">
        <v>36</v>
      </c>
      <c r="AX152" s="15" t="s">
        <v>87</v>
      </c>
      <c r="AY152" s="256" t="s">
        <v>146</v>
      </c>
    </row>
    <row r="153" spans="1:65" s="2" customFormat="1" ht="21.75" customHeight="1">
      <c r="A153" s="35"/>
      <c r="B153" s="36"/>
      <c r="C153" s="210" t="s">
        <v>207</v>
      </c>
      <c r="D153" s="210" t="s">
        <v>149</v>
      </c>
      <c r="E153" s="211" t="s">
        <v>531</v>
      </c>
      <c r="F153" s="212" t="s">
        <v>532</v>
      </c>
      <c r="G153" s="213" t="s">
        <v>178</v>
      </c>
      <c r="H153" s="214">
        <v>0.15</v>
      </c>
      <c r="I153" s="215"/>
      <c r="J153" s="216">
        <f>ROUND(I153*H153,2)</f>
        <v>0</v>
      </c>
      <c r="K153" s="217"/>
      <c r="L153" s="40"/>
      <c r="M153" s="218" t="s">
        <v>1</v>
      </c>
      <c r="N153" s="219" t="s">
        <v>44</v>
      </c>
      <c r="O153" s="72"/>
      <c r="P153" s="220">
        <f>O153*H153</f>
        <v>0</v>
      </c>
      <c r="Q153" s="220">
        <v>1.0177</v>
      </c>
      <c r="R153" s="220">
        <f>Q153*H153</f>
        <v>0.15265500000000001</v>
      </c>
      <c r="S153" s="220">
        <v>0</v>
      </c>
      <c r="T153" s="22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2" t="s">
        <v>153</v>
      </c>
      <c r="AT153" s="222" t="s">
        <v>149</v>
      </c>
      <c r="AU153" s="222" t="s">
        <v>89</v>
      </c>
      <c r="AY153" s="18" t="s">
        <v>146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87</v>
      </c>
      <c r="BK153" s="223">
        <f>ROUND(I153*H153,2)</f>
        <v>0</v>
      </c>
      <c r="BL153" s="18" t="s">
        <v>153</v>
      </c>
      <c r="BM153" s="222" t="s">
        <v>533</v>
      </c>
    </row>
    <row r="154" spans="1:65" s="13" customFormat="1">
      <c r="B154" s="224"/>
      <c r="C154" s="225"/>
      <c r="D154" s="226" t="s">
        <v>155</v>
      </c>
      <c r="E154" s="227" t="s">
        <v>1</v>
      </c>
      <c r="F154" s="228" t="s">
        <v>180</v>
      </c>
      <c r="G154" s="225"/>
      <c r="H154" s="227" t="s">
        <v>1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155</v>
      </c>
      <c r="AU154" s="234" t="s">
        <v>89</v>
      </c>
      <c r="AV154" s="13" t="s">
        <v>87</v>
      </c>
      <c r="AW154" s="13" t="s">
        <v>36</v>
      </c>
      <c r="AX154" s="13" t="s">
        <v>79</v>
      </c>
      <c r="AY154" s="234" t="s">
        <v>146</v>
      </c>
    </row>
    <row r="155" spans="1:65" s="14" customFormat="1">
      <c r="B155" s="235"/>
      <c r="C155" s="236"/>
      <c r="D155" s="226" t="s">
        <v>155</v>
      </c>
      <c r="E155" s="237" t="s">
        <v>1</v>
      </c>
      <c r="F155" s="238" t="s">
        <v>534</v>
      </c>
      <c r="G155" s="236"/>
      <c r="H155" s="239">
        <v>0.15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AT155" s="245" t="s">
        <v>155</v>
      </c>
      <c r="AU155" s="245" t="s">
        <v>89</v>
      </c>
      <c r="AV155" s="14" t="s">
        <v>89</v>
      </c>
      <c r="AW155" s="14" t="s">
        <v>36</v>
      </c>
      <c r="AX155" s="14" t="s">
        <v>87</v>
      </c>
      <c r="AY155" s="245" t="s">
        <v>146</v>
      </c>
    </row>
    <row r="156" spans="1:65" s="2" customFormat="1" ht="21.75" customHeight="1">
      <c r="A156" s="35"/>
      <c r="B156" s="36"/>
      <c r="C156" s="210" t="s">
        <v>217</v>
      </c>
      <c r="D156" s="210" t="s">
        <v>149</v>
      </c>
      <c r="E156" s="211" t="s">
        <v>535</v>
      </c>
      <c r="F156" s="212" t="s">
        <v>536</v>
      </c>
      <c r="G156" s="213" t="s">
        <v>152</v>
      </c>
      <c r="H156" s="214">
        <v>3.12</v>
      </c>
      <c r="I156" s="215"/>
      <c r="J156" s="216">
        <f>ROUND(I156*H156,2)</f>
        <v>0</v>
      </c>
      <c r="K156" s="217"/>
      <c r="L156" s="40"/>
      <c r="M156" s="218" t="s">
        <v>1</v>
      </c>
      <c r="N156" s="219" t="s">
        <v>44</v>
      </c>
      <c r="O156" s="72"/>
      <c r="P156" s="220">
        <f>O156*H156</f>
        <v>0</v>
      </c>
      <c r="Q156" s="220">
        <v>6.3070000000000001E-2</v>
      </c>
      <c r="R156" s="220">
        <f>Q156*H156</f>
        <v>0.19677840000000002</v>
      </c>
      <c r="S156" s="220">
        <v>0</v>
      </c>
      <c r="T156" s="22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2" t="s">
        <v>153</v>
      </c>
      <c r="AT156" s="222" t="s">
        <v>149</v>
      </c>
      <c r="AU156" s="222" t="s">
        <v>89</v>
      </c>
      <c r="AY156" s="18" t="s">
        <v>146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87</v>
      </c>
      <c r="BK156" s="223">
        <f>ROUND(I156*H156,2)</f>
        <v>0</v>
      </c>
      <c r="BL156" s="18" t="s">
        <v>153</v>
      </c>
      <c r="BM156" s="222" t="s">
        <v>537</v>
      </c>
    </row>
    <row r="157" spans="1:65" s="13" customFormat="1">
      <c r="B157" s="224"/>
      <c r="C157" s="225"/>
      <c r="D157" s="226" t="s">
        <v>155</v>
      </c>
      <c r="E157" s="227" t="s">
        <v>1</v>
      </c>
      <c r="F157" s="228" t="s">
        <v>538</v>
      </c>
      <c r="G157" s="225"/>
      <c r="H157" s="227" t="s">
        <v>1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155</v>
      </c>
      <c r="AU157" s="234" t="s">
        <v>89</v>
      </c>
      <c r="AV157" s="13" t="s">
        <v>87</v>
      </c>
      <c r="AW157" s="13" t="s">
        <v>36</v>
      </c>
      <c r="AX157" s="13" t="s">
        <v>79</v>
      </c>
      <c r="AY157" s="234" t="s">
        <v>146</v>
      </c>
    </row>
    <row r="158" spans="1:65" s="14" customFormat="1">
      <c r="B158" s="235"/>
      <c r="C158" s="236"/>
      <c r="D158" s="226" t="s">
        <v>155</v>
      </c>
      <c r="E158" s="237" t="s">
        <v>1</v>
      </c>
      <c r="F158" s="238" t="s">
        <v>222</v>
      </c>
      <c r="G158" s="236"/>
      <c r="H158" s="239">
        <v>0.64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AT158" s="245" t="s">
        <v>155</v>
      </c>
      <c r="AU158" s="245" t="s">
        <v>89</v>
      </c>
      <c r="AV158" s="14" t="s">
        <v>89</v>
      </c>
      <c r="AW158" s="14" t="s">
        <v>36</v>
      </c>
      <c r="AX158" s="14" t="s">
        <v>79</v>
      </c>
      <c r="AY158" s="245" t="s">
        <v>146</v>
      </c>
    </row>
    <row r="159" spans="1:65" s="13" customFormat="1">
      <c r="B159" s="224"/>
      <c r="C159" s="225"/>
      <c r="D159" s="226" t="s">
        <v>155</v>
      </c>
      <c r="E159" s="227" t="s">
        <v>1</v>
      </c>
      <c r="F159" s="228" t="s">
        <v>379</v>
      </c>
      <c r="G159" s="225"/>
      <c r="H159" s="227" t="s">
        <v>1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AT159" s="234" t="s">
        <v>155</v>
      </c>
      <c r="AU159" s="234" t="s">
        <v>89</v>
      </c>
      <c r="AV159" s="13" t="s">
        <v>87</v>
      </c>
      <c r="AW159" s="13" t="s">
        <v>36</v>
      </c>
      <c r="AX159" s="13" t="s">
        <v>79</v>
      </c>
      <c r="AY159" s="234" t="s">
        <v>146</v>
      </c>
    </row>
    <row r="160" spans="1:65" s="14" customFormat="1">
      <c r="B160" s="235"/>
      <c r="C160" s="236"/>
      <c r="D160" s="226" t="s">
        <v>155</v>
      </c>
      <c r="E160" s="237" t="s">
        <v>1</v>
      </c>
      <c r="F160" s="238" t="s">
        <v>539</v>
      </c>
      <c r="G160" s="236"/>
      <c r="H160" s="239">
        <v>1.24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AT160" s="245" t="s">
        <v>155</v>
      </c>
      <c r="AU160" s="245" t="s">
        <v>89</v>
      </c>
      <c r="AV160" s="14" t="s">
        <v>89</v>
      </c>
      <c r="AW160" s="14" t="s">
        <v>36</v>
      </c>
      <c r="AX160" s="14" t="s">
        <v>79</v>
      </c>
      <c r="AY160" s="245" t="s">
        <v>146</v>
      </c>
    </row>
    <row r="161" spans="1:65" s="13" customFormat="1">
      <c r="B161" s="224"/>
      <c r="C161" s="225"/>
      <c r="D161" s="226" t="s">
        <v>155</v>
      </c>
      <c r="E161" s="227" t="s">
        <v>1</v>
      </c>
      <c r="F161" s="228" t="s">
        <v>393</v>
      </c>
      <c r="G161" s="225"/>
      <c r="H161" s="227" t="s">
        <v>1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155</v>
      </c>
      <c r="AU161" s="234" t="s">
        <v>89</v>
      </c>
      <c r="AV161" s="13" t="s">
        <v>87</v>
      </c>
      <c r="AW161" s="13" t="s">
        <v>36</v>
      </c>
      <c r="AX161" s="13" t="s">
        <v>79</v>
      </c>
      <c r="AY161" s="234" t="s">
        <v>146</v>
      </c>
    </row>
    <row r="162" spans="1:65" s="14" customFormat="1">
      <c r="B162" s="235"/>
      <c r="C162" s="236"/>
      <c r="D162" s="226" t="s">
        <v>155</v>
      </c>
      <c r="E162" s="237" t="s">
        <v>1</v>
      </c>
      <c r="F162" s="238" t="s">
        <v>539</v>
      </c>
      <c r="G162" s="236"/>
      <c r="H162" s="239">
        <v>1.24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AT162" s="245" t="s">
        <v>155</v>
      </c>
      <c r="AU162" s="245" t="s">
        <v>89</v>
      </c>
      <c r="AV162" s="14" t="s">
        <v>89</v>
      </c>
      <c r="AW162" s="14" t="s">
        <v>36</v>
      </c>
      <c r="AX162" s="14" t="s">
        <v>79</v>
      </c>
      <c r="AY162" s="245" t="s">
        <v>146</v>
      </c>
    </row>
    <row r="163" spans="1:65" s="15" customFormat="1">
      <c r="B163" s="246"/>
      <c r="C163" s="247"/>
      <c r="D163" s="226" t="s">
        <v>155</v>
      </c>
      <c r="E163" s="248" t="s">
        <v>1</v>
      </c>
      <c r="F163" s="249" t="s">
        <v>175</v>
      </c>
      <c r="G163" s="247"/>
      <c r="H163" s="250">
        <v>3.12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AT163" s="256" t="s">
        <v>155</v>
      </c>
      <c r="AU163" s="256" t="s">
        <v>89</v>
      </c>
      <c r="AV163" s="15" t="s">
        <v>153</v>
      </c>
      <c r="AW163" s="15" t="s">
        <v>36</v>
      </c>
      <c r="AX163" s="15" t="s">
        <v>87</v>
      </c>
      <c r="AY163" s="256" t="s">
        <v>146</v>
      </c>
    </row>
    <row r="164" spans="1:65" s="2" customFormat="1" ht="21.75" customHeight="1">
      <c r="A164" s="35"/>
      <c r="B164" s="36"/>
      <c r="C164" s="210" t="s">
        <v>223</v>
      </c>
      <c r="D164" s="210" t="s">
        <v>149</v>
      </c>
      <c r="E164" s="211" t="s">
        <v>540</v>
      </c>
      <c r="F164" s="212" t="s">
        <v>541</v>
      </c>
      <c r="G164" s="213" t="s">
        <v>152</v>
      </c>
      <c r="H164" s="214">
        <v>12.9</v>
      </c>
      <c r="I164" s="215"/>
      <c r="J164" s="216">
        <f>ROUND(I164*H164,2)</f>
        <v>0</v>
      </c>
      <c r="K164" s="217"/>
      <c r="L164" s="40"/>
      <c r="M164" s="218" t="s">
        <v>1</v>
      </c>
      <c r="N164" s="219" t="s">
        <v>44</v>
      </c>
      <c r="O164" s="72"/>
      <c r="P164" s="220">
        <f>O164*H164</f>
        <v>0</v>
      </c>
      <c r="Q164" s="220">
        <v>8.7309999999999999E-2</v>
      </c>
      <c r="R164" s="220">
        <f>Q164*H164</f>
        <v>1.1262989999999999</v>
      </c>
      <c r="S164" s="220">
        <v>0</v>
      </c>
      <c r="T164" s="22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2" t="s">
        <v>153</v>
      </c>
      <c r="AT164" s="222" t="s">
        <v>149</v>
      </c>
      <c r="AU164" s="222" t="s">
        <v>89</v>
      </c>
      <c r="AY164" s="18" t="s">
        <v>146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87</v>
      </c>
      <c r="BK164" s="223">
        <f>ROUND(I164*H164,2)</f>
        <v>0</v>
      </c>
      <c r="BL164" s="18" t="s">
        <v>153</v>
      </c>
      <c r="BM164" s="222" t="s">
        <v>542</v>
      </c>
    </row>
    <row r="165" spans="1:65" s="13" customFormat="1">
      <c r="B165" s="224"/>
      <c r="C165" s="225"/>
      <c r="D165" s="226" t="s">
        <v>155</v>
      </c>
      <c r="E165" s="227" t="s">
        <v>1</v>
      </c>
      <c r="F165" s="228" t="s">
        <v>529</v>
      </c>
      <c r="G165" s="225"/>
      <c r="H165" s="227" t="s">
        <v>1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AT165" s="234" t="s">
        <v>155</v>
      </c>
      <c r="AU165" s="234" t="s">
        <v>89</v>
      </c>
      <c r="AV165" s="13" t="s">
        <v>87</v>
      </c>
      <c r="AW165" s="13" t="s">
        <v>36</v>
      </c>
      <c r="AX165" s="13" t="s">
        <v>79</v>
      </c>
      <c r="AY165" s="234" t="s">
        <v>146</v>
      </c>
    </row>
    <row r="166" spans="1:65" s="14" customFormat="1">
      <c r="B166" s="235"/>
      <c r="C166" s="236"/>
      <c r="D166" s="226" t="s">
        <v>155</v>
      </c>
      <c r="E166" s="237" t="s">
        <v>1</v>
      </c>
      <c r="F166" s="238" t="s">
        <v>543</v>
      </c>
      <c r="G166" s="236"/>
      <c r="H166" s="239">
        <v>6.45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AT166" s="245" t="s">
        <v>155</v>
      </c>
      <c r="AU166" s="245" t="s">
        <v>89</v>
      </c>
      <c r="AV166" s="14" t="s">
        <v>89</v>
      </c>
      <c r="AW166" s="14" t="s">
        <v>36</v>
      </c>
      <c r="AX166" s="14" t="s">
        <v>79</v>
      </c>
      <c r="AY166" s="245" t="s">
        <v>146</v>
      </c>
    </row>
    <row r="167" spans="1:65" s="13" customFormat="1">
      <c r="B167" s="224"/>
      <c r="C167" s="225"/>
      <c r="D167" s="226" t="s">
        <v>155</v>
      </c>
      <c r="E167" s="227" t="s">
        <v>1</v>
      </c>
      <c r="F167" s="228" t="s">
        <v>166</v>
      </c>
      <c r="G167" s="225"/>
      <c r="H167" s="227" t="s">
        <v>1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AT167" s="234" t="s">
        <v>155</v>
      </c>
      <c r="AU167" s="234" t="s">
        <v>89</v>
      </c>
      <c r="AV167" s="13" t="s">
        <v>87</v>
      </c>
      <c r="AW167" s="13" t="s">
        <v>36</v>
      </c>
      <c r="AX167" s="13" t="s">
        <v>79</v>
      </c>
      <c r="AY167" s="234" t="s">
        <v>146</v>
      </c>
    </row>
    <row r="168" spans="1:65" s="14" customFormat="1">
      <c r="B168" s="235"/>
      <c r="C168" s="236"/>
      <c r="D168" s="226" t="s">
        <v>155</v>
      </c>
      <c r="E168" s="237" t="s">
        <v>1</v>
      </c>
      <c r="F168" s="238" t="s">
        <v>544</v>
      </c>
      <c r="G168" s="236"/>
      <c r="H168" s="239">
        <v>6.45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AT168" s="245" t="s">
        <v>155</v>
      </c>
      <c r="AU168" s="245" t="s">
        <v>89</v>
      </c>
      <c r="AV168" s="14" t="s">
        <v>89</v>
      </c>
      <c r="AW168" s="14" t="s">
        <v>36</v>
      </c>
      <c r="AX168" s="14" t="s">
        <v>79</v>
      </c>
      <c r="AY168" s="245" t="s">
        <v>146</v>
      </c>
    </row>
    <row r="169" spans="1:65" s="15" customFormat="1">
      <c r="B169" s="246"/>
      <c r="C169" s="247"/>
      <c r="D169" s="226" t="s">
        <v>155</v>
      </c>
      <c r="E169" s="248" t="s">
        <v>1</v>
      </c>
      <c r="F169" s="249" t="s">
        <v>175</v>
      </c>
      <c r="G169" s="247"/>
      <c r="H169" s="250">
        <v>12.9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AT169" s="256" t="s">
        <v>155</v>
      </c>
      <c r="AU169" s="256" t="s">
        <v>89</v>
      </c>
      <c r="AV169" s="15" t="s">
        <v>153</v>
      </c>
      <c r="AW169" s="15" t="s">
        <v>36</v>
      </c>
      <c r="AX169" s="15" t="s">
        <v>87</v>
      </c>
      <c r="AY169" s="256" t="s">
        <v>146</v>
      </c>
    </row>
    <row r="170" spans="1:65" s="2" customFormat="1" ht="21.75" customHeight="1">
      <c r="A170" s="35"/>
      <c r="B170" s="36"/>
      <c r="C170" s="210" t="s">
        <v>147</v>
      </c>
      <c r="D170" s="210" t="s">
        <v>149</v>
      </c>
      <c r="E170" s="211" t="s">
        <v>545</v>
      </c>
      <c r="F170" s="212" t="s">
        <v>546</v>
      </c>
      <c r="G170" s="213" t="s">
        <v>152</v>
      </c>
      <c r="H170" s="214">
        <v>39.688000000000002</v>
      </c>
      <c r="I170" s="215"/>
      <c r="J170" s="216">
        <f>ROUND(I170*H170,2)</f>
        <v>0</v>
      </c>
      <c r="K170" s="217"/>
      <c r="L170" s="40"/>
      <c r="M170" s="218" t="s">
        <v>1</v>
      </c>
      <c r="N170" s="219" t="s">
        <v>44</v>
      </c>
      <c r="O170" s="72"/>
      <c r="P170" s="220">
        <f>O170*H170</f>
        <v>0</v>
      </c>
      <c r="Q170" s="220">
        <v>5.8970000000000002E-2</v>
      </c>
      <c r="R170" s="220">
        <f>Q170*H170</f>
        <v>2.34040136</v>
      </c>
      <c r="S170" s="220">
        <v>0</v>
      </c>
      <c r="T170" s="22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2" t="s">
        <v>153</v>
      </c>
      <c r="AT170" s="222" t="s">
        <v>149</v>
      </c>
      <c r="AU170" s="222" t="s">
        <v>89</v>
      </c>
      <c r="AY170" s="18" t="s">
        <v>146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87</v>
      </c>
      <c r="BK170" s="223">
        <f>ROUND(I170*H170,2)</f>
        <v>0</v>
      </c>
      <c r="BL170" s="18" t="s">
        <v>153</v>
      </c>
      <c r="BM170" s="222" t="s">
        <v>547</v>
      </c>
    </row>
    <row r="171" spans="1:65" s="13" customFormat="1">
      <c r="B171" s="224"/>
      <c r="C171" s="225"/>
      <c r="D171" s="226" t="s">
        <v>155</v>
      </c>
      <c r="E171" s="227" t="s">
        <v>1</v>
      </c>
      <c r="F171" s="228" t="s">
        <v>156</v>
      </c>
      <c r="G171" s="225"/>
      <c r="H171" s="227" t="s">
        <v>1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155</v>
      </c>
      <c r="AU171" s="234" t="s">
        <v>89</v>
      </c>
      <c r="AV171" s="13" t="s">
        <v>87</v>
      </c>
      <c r="AW171" s="13" t="s">
        <v>36</v>
      </c>
      <c r="AX171" s="13" t="s">
        <v>79</v>
      </c>
      <c r="AY171" s="234" t="s">
        <v>146</v>
      </c>
    </row>
    <row r="172" spans="1:65" s="13" customFormat="1">
      <c r="B172" s="224"/>
      <c r="C172" s="225"/>
      <c r="D172" s="226" t="s">
        <v>155</v>
      </c>
      <c r="E172" s="227" t="s">
        <v>1</v>
      </c>
      <c r="F172" s="228" t="s">
        <v>442</v>
      </c>
      <c r="G172" s="225"/>
      <c r="H172" s="227" t="s">
        <v>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AT172" s="234" t="s">
        <v>155</v>
      </c>
      <c r="AU172" s="234" t="s">
        <v>89</v>
      </c>
      <c r="AV172" s="13" t="s">
        <v>87</v>
      </c>
      <c r="AW172" s="13" t="s">
        <v>36</v>
      </c>
      <c r="AX172" s="13" t="s">
        <v>79</v>
      </c>
      <c r="AY172" s="234" t="s">
        <v>146</v>
      </c>
    </row>
    <row r="173" spans="1:65" s="14" customFormat="1">
      <c r="B173" s="235"/>
      <c r="C173" s="236"/>
      <c r="D173" s="226" t="s">
        <v>155</v>
      </c>
      <c r="E173" s="237" t="s">
        <v>1</v>
      </c>
      <c r="F173" s="238" t="s">
        <v>548</v>
      </c>
      <c r="G173" s="236"/>
      <c r="H173" s="239">
        <v>11.05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AT173" s="245" t="s">
        <v>155</v>
      </c>
      <c r="AU173" s="245" t="s">
        <v>89</v>
      </c>
      <c r="AV173" s="14" t="s">
        <v>89</v>
      </c>
      <c r="AW173" s="14" t="s">
        <v>36</v>
      </c>
      <c r="AX173" s="14" t="s">
        <v>79</v>
      </c>
      <c r="AY173" s="245" t="s">
        <v>146</v>
      </c>
    </row>
    <row r="174" spans="1:65" s="14" customFormat="1">
      <c r="B174" s="235"/>
      <c r="C174" s="236"/>
      <c r="D174" s="226" t="s">
        <v>155</v>
      </c>
      <c r="E174" s="237" t="s">
        <v>1</v>
      </c>
      <c r="F174" s="238" t="s">
        <v>549</v>
      </c>
      <c r="G174" s="236"/>
      <c r="H174" s="239">
        <v>-1.8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AT174" s="245" t="s">
        <v>155</v>
      </c>
      <c r="AU174" s="245" t="s">
        <v>89</v>
      </c>
      <c r="AV174" s="14" t="s">
        <v>89</v>
      </c>
      <c r="AW174" s="14" t="s">
        <v>36</v>
      </c>
      <c r="AX174" s="14" t="s">
        <v>79</v>
      </c>
      <c r="AY174" s="245" t="s">
        <v>146</v>
      </c>
    </row>
    <row r="175" spans="1:65" s="14" customFormat="1">
      <c r="B175" s="235"/>
      <c r="C175" s="236"/>
      <c r="D175" s="226" t="s">
        <v>155</v>
      </c>
      <c r="E175" s="237" t="s">
        <v>1</v>
      </c>
      <c r="F175" s="238" t="s">
        <v>550</v>
      </c>
      <c r="G175" s="236"/>
      <c r="H175" s="239">
        <v>-1.6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AT175" s="245" t="s">
        <v>155</v>
      </c>
      <c r="AU175" s="245" t="s">
        <v>89</v>
      </c>
      <c r="AV175" s="14" t="s">
        <v>89</v>
      </c>
      <c r="AW175" s="14" t="s">
        <v>36</v>
      </c>
      <c r="AX175" s="14" t="s">
        <v>79</v>
      </c>
      <c r="AY175" s="245" t="s">
        <v>146</v>
      </c>
    </row>
    <row r="176" spans="1:65" s="13" customFormat="1">
      <c r="B176" s="224"/>
      <c r="C176" s="225"/>
      <c r="D176" s="226" t="s">
        <v>155</v>
      </c>
      <c r="E176" s="227" t="s">
        <v>1</v>
      </c>
      <c r="F176" s="228" t="s">
        <v>339</v>
      </c>
      <c r="G176" s="225"/>
      <c r="H176" s="227" t="s">
        <v>1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155</v>
      </c>
      <c r="AU176" s="234" t="s">
        <v>89</v>
      </c>
      <c r="AV176" s="13" t="s">
        <v>87</v>
      </c>
      <c r="AW176" s="13" t="s">
        <v>36</v>
      </c>
      <c r="AX176" s="13" t="s">
        <v>79</v>
      </c>
      <c r="AY176" s="234" t="s">
        <v>146</v>
      </c>
    </row>
    <row r="177" spans="1:65" s="14" customFormat="1">
      <c r="B177" s="235"/>
      <c r="C177" s="236"/>
      <c r="D177" s="226" t="s">
        <v>155</v>
      </c>
      <c r="E177" s="237" t="s">
        <v>1</v>
      </c>
      <c r="F177" s="238" t="s">
        <v>551</v>
      </c>
      <c r="G177" s="236"/>
      <c r="H177" s="239">
        <v>3.25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AT177" s="245" t="s">
        <v>155</v>
      </c>
      <c r="AU177" s="245" t="s">
        <v>89</v>
      </c>
      <c r="AV177" s="14" t="s">
        <v>89</v>
      </c>
      <c r="AW177" s="14" t="s">
        <v>36</v>
      </c>
      <c r="AX177" s="14" t="s">
        <v>79</v>
      </c>
      <c r="AY177" s="245" t="s">
        <v>146</v>
      </c>
    </row>
    <row r="178" spans="1:65" s="13" customFormat="1">
      <c r="B178" s="224"/>
      <c r="C178" s="225"/>
      <c r="D178" s="226" t="s">
        <v>155</v>
      </c>
      <c r="E178" s="227" t="s">
        <v>1</v>
      </c>
      <c r="F178" s="228" t="s">
        <v>448</v>
      </c>
      <c r="G178" s="225"/>
      <c r="H178" s="227" t="s">
        <v>1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AT178" s="234" t="s">
        <v>155</v>
      </c>
      <c r="AU178" s="234" t="s">
        <v>89</v>
      </c>
      <c r="AV178" s="13" t="s">
        <v>87</v>
      </c>
      <c r="AW178" s="13" t="s">
        <v>36</v>
      </c>
      <c r="AX178" s="13" t="s">
        <v>79</v>
      </c>
      <c r="AY178" s="234" t="s">
        <v>146</v>
      </c>
    </row>
    <row r="179" spans="1:65" s="14" customFormat="1">
      <c r="B179" s="235"/>
      <c r="C179" s="236"/>
      <c r="D179" s="226" t="s">
        <v>155</v>
      </c>
      <c r="E179" s="237" t="s">
        <v>1</v>
      </c>
      <c r="F179" s="238" t="s">
        <v>552</v>
      </c>
      <c r="G179" s="236"/>
      <c r="H179" s="239">
        <v>6.0129999999999999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AT179" s="245" t="s">
        <v>155</v>
      </c>
      <c r="AU179" s="245" t="s">
        <v>89</v>
      </c>
      <c r="AV179" s="14" t="s">
        <v>89</v>
      </c>
      <c r="AW179" s="14" t="s">
        <v>36</v>
      </c>
      <c r="AX179" s="14" t="s">
        <v>79</v>
      </c>
      <c r="AY179" s="245" t="s">
        <v>146</v>
      </c>
    </row>
    <row r="180" spans="1:65" s="13" customFormat="1">
      <c r="B180" s="224"/>
      <c r="C180" s="225"/>
      <c r="D180" s="226" t="s">
        <v>155</v>
      </c>
      <c r="E180" s="227" t="s">
        <v>1</v>
      </c>
      <c r="F180" s="228" t="s">
        <v>166</v>
      </c>
      <c r="G180" s="225"/>
      <c r="H180" s="227" t="s">
        <v>1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AT180" s="234" t="s">
        <v>155</v>
      </c>
      <c r="AU180" s="234" t="s">
        <v>89</v>
      </c>
      <c r="AV180" s="13" t="s">
        <v>87</v>
      </c>
      <c r="AW180" s="13" t="s">
        <v>36</v>
      </c>
      <c r="AX180" s="13" t="s">
        <v>79</v>
      </c>
      <c r="AY180" s="234" t="s">
        <v>146</v>
      </c>
    </row>
    <row r="181" spans="1:65" s="13" customFormat="1">
      <c r="B181" s="224"/>
      <c r="C181" s="225"/>
      <c r="D181" s="226" t="s">
        <v>155</v>
      </c>
      <c r="E181" s="227" t="s">
        <v>1</v>
      </c>
      <c r="F181" s="228" t="s">
        <v>167</v>
      </c>
      <c r="G181" s="225"/>
      <c r="H181" s="227" t="s">
        <v>1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155</v>
      </c>
      <c r="AU181" s="234" t="s">
        <v>89</v>
      </c>
      <c r="AV181" s="13" t="s">
        <v>87</v>
      </c>
      <c r="AW181" s="13" t="s">
        <v>36</v>
      </c>
      <c r="AX181" s="13" t="s">
        <v>79</v>
      </c>
      <c r="AY181" s="234" t="s">
        <v>146</v>
      </c>
    </row>
    <row r="182" spans="1:65" s="14" customFormat="1">
      <c r="B182" s="235"/>
      <c r="C182" s="236"/>
      <c r="D182" s="226" t="s">
        <v>155</v>
      </c>
      <c r="E182" s="237" t="s">
        <v>1</v>
      </c>
      <c r="F182" s="238" t="s">
        <v>553</v>
      </c>
      <c r="G182" s="236"/>
      <c r="H182" s="239">
        <v>9.4250000000000007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AT182" s="245" t="s">
        <v>155</v>
      </c>
      <c r="AU182" s="245" t="s">
        <v>89</v>
      </c>
      <c r="AV182" s="14" t="s">
        <v>89</v>
      </c>
      <c r="AW182" s="14" t="s">
        <v>36</v>
      </c>
      <c r="AX182" s="14" t="s">
        <v>79</v>
      </c>
      <c r="AY182" s="245" t="s">
        <v>146</v>
      </c>
    </row>
    <row r="183" spans="1:65" s="13" customFormat="1">
      <c r="B183" s="224"/>
      <c r="C183" s="225"/>
      <c r="D183" s="226" t="s">
        <v>155</v>
      </c>
      <c r="E183" s="227" t="s">
        <v>1</v>
      </c>
      <c r="F183" s="228" t="s">
        <v>173</v>
      </c>
      <c r="G183" s="225"/>
      <c r="H183" s="227" t="s">
        <v>1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155</v>
      </c>
      <c r="AU183" s="234" t="s">
        <v>89</v>
      </c>
      <c r="AV183" s="13" t="s">
        <v>87</v>
      </c>
      <c r="AW183" s="13" t="s">
        <v>36</v>
      </c>
      <c r="AX183" s="13" t="s">
        <v>79</v>
      </c>
      <c r="AY183" s="234" t="s">
        <v>146</v>
      </c>
    </row>
    <row r="184" spans="1:65" s="14" customFormat="1">
      <c r="B184" s="235"/>
      <c r="C184" s="236"/>
      <c r="D184" s="226" t="s">
        <v>155</v>
      </c>
      <c r="E184" s="237" t="s">
        <v>1</v>
      </c>
      <c r="F184" s="238" t="s">
        <v>554</v>
      </c>
      <c r="G184" s="236"/>
      <c r="H184" s="239">
        <v>11.7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AT184" s="245" t="s">
        <v>155</v>
      </c>
      <c r="AU184" s="245" t="s">
        <v>89</v>
      </c>
      <c r="AV184" s="14" t="s">
        <v>89</v>
      </c>
      <c r="AW184" s="14" t="s">
        <v>36</v>
      </c>
      <c r="AX184" s="14" t="s">
        <v>79</v>
      </c>
      <c r="AY184" s="245" t="s">
        <v>146</v>
      </c>
    </row>
    <row r="185" spans="1:65" s="14" customFormat="1">
      <c r="B185" s="235"/>
      <c r="C185" s="236"/>
      <c r="D185" s="226" t="s">
        <v>155</v>
      </c>
      <c r="E185" s="237" t="s">
        <v>1</v>
      </c>
      <c r="F185" s="238" t="s">
        <v>550</v>
      </c>
      <c r="G185" s="236"/>
      <c r="H185" s="239">
        <v>-1.6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AT185" s="245" t="s">
        <v>155</v>
      </c>
      <c r="AU185" s="245" t="s">
        <v>89</v>
      </c>
      <c r="AV185" s="14" t="s">
        <v>89</v>
      </c>
      <c r="AW185" s="14" t="s">
        <v>36</v>
      </c>
      <c r="AX185" s="14" t="s">
        <v>79</v>
      </c>
      <c r="AY185" s="245" t="s">
        <v>146</v>
      </c>
    </row>
    <row r="186" spans="1:65" s="13" customFormat="1">
      <c r="B186" s="224"/>
      <c r="C186" s="225"/>
      <c r="D186" s="226" t="s">
        <v>155</v>
      </c>
      <c r="E186" s="227" t="s">
        <v>1</v>
      </c>
      <c r="F186" s="228" t="s">
        <v>461</v>
      </c>
      <c r="G186" s="225"/>
      <c r="H186" s="227" t="s">
        <v>1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155</v>
      </c>
      <c r="AU186" s="234" t="s">
        <v>89</v>
      </c>
      <c r="AV186" s="13" t="s">
        <v>87</v>
      </c>
      <c r="AW186" s="13" t="s">
        <v>36</v>
      </c>
      <c r="AX186" s="13" t="s">
        <v>79</v>
      </c>
      <c r="AY186" s="234" t="s">
        <v>146</v>
      </c>
    </row>
    <row r="187" spans="1:65" s="14" customFormat="1">
      <c r="B187" s="235"/>
      <c r="C187" s="236"/>
      <c r="D187" s="226" t="s">
        <v>155</v>
      </c>
      <c r="E187" s="237" t="s">
        <v>1</v>
      </c>
      <c r="F187" s="238" t="s">
        <v>551</v>
      </c>
      <c r="G187" s="236"/>
      <c r="H187" s="239">
        <v>3.25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AT187" s="245" t="s">
        <v>155</v>
      </c>
      <c r="AU187" s="245" t="s">
        <v>89</v>
      </c>
      <c r="AV187" s="14" t="s">
        <v>89</v>
      </c>
      <c r="AW187" s="14" t="s">
        <v>36</v>
      </c>
      <c r="AX187" s="14" t="s">
        <v>79</v>
      </c>
      <c r="AY187" s="245" t="s">
        <v>146</v>
      </c>
    </row>
    <row r="188" spans="1:65" s="15" customFormat="1">
      <c r="B188" s="246"/>
      <c r="C188" s="247"/>
      <c r="D188" s="226" t="s">
        <v>155</v>
      </c>
      <c r="E188" s="248" t="s">
        <v>1</v>
      </c>
      <c r="F188" s="249" t="s">
        <v>175</v>
      </c>
      <c r="G188" s="247"/>
      <c r="H188" s="250">
        <v>39.688000000000002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AT188" s="256" t="s">
        <v>155</v>
      </c>
      <c r="AU188" s="256" t="s">
        <v>89</v>
      </c>
      <c r="AV188" s="15" t="s">
        <v>153</v>
      </c>
      <c r="AW188" s="15" t="s">
        <v>36</v>
      </c>
      <c r="AX188" s="15" t="s">
        <v>87</v>
      </c>
      <c r="AY188" s="256" t="s">
        <v>146</v>
      </c>
    </row>
    <row r="189" spans="1:65" s="2" customFormat="1" ht="21.75" customHeight="1">
      <c r="A189" s="35"/>
      <c r="B189" s="36"/>
      <c r="C189" s="210" t="s">
        <v>256</v>
      </c>
      <c r="D189" s="210" t="s">
        <v>149</v>
      </c>
      <c r="E189" s="211" t="s">
        <v>555</v>
      </c>
      <c r="F189" s="212" t="s">
        <v>556</v>
      </c>
      <c r="G189" s="213" t="s">
        <v>270</v>
      </c>
      <c r="H189" s="214">
        <v>13.75</v>
      </c>
      <c r="I189" s="215"/>
      <c r="J189" s="216">
        <f>ROUND(I189*H189,2)</f>
        <v>0</v>
      </c>
      <c r="K189" s="217"/>
      <c r="L189" s="40"/>
      <c r="M189" s="218" t="s">
        <v>1</v>
      </c>
      <c r="N189" s="219" t="s">
        <v>44</v>
      </c>
      <c r="O189" s="72"/>
      <c r="P189" s="220">
        <f>O189*H189</f>
        <v>0</v>
      </c>
      <c r="Q189" s="220">
        <v>8.0000000000000007E-5</v>
      </c>
      <c r="R189" s="220">
        <f>Q189*H189</f>
        <v>1.1000000000000001E-3</v>
      </c>
      <c r="S189" s="220">
        <v>0</v>
      </c>
      <c r="T189" s="22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2" t="s">
        <v>153</v>
      </c>
      <c r="AT189" s="222" t="s">
        <v>149</v>
      </c>
      <c r="AU189" s="222" t="s">
        <v>89</v>
      </c>
      <c r="AY189" s="18" t="s">
        <v>146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87</v>
      </c>
      <c r="BK189" s="223">
        <f>ROUND(I189*H189,2)</f>
        <v>0</v>
      </c>
      <c r="BL189" s="18" t="s">
        <v>153</v>
      </c>
      <c r="BM189" s="222" t="s">
        <v>557</v>
      </c>
    </row>
    <row r="190" spans="1:65" s="13" customFormat="1">
      <c r="B190" s="224"/>
      <c r="C190" s="225"/>
      <c r="D190" s="226" t="s">
        <v>155</v>
      </c>
      <c r="E190" s="227" t="s">
        <v>1</v>
      </c>
      <c r="F190" s="228" t="s">
        <v>156</v>
      </c>
      <c r="G190" s="225"/>
      <c r="H190" s="227" t="s">
        <v>1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155</v>
      </c>
      <c r="AU190" s="234" t="s">
        <v>89</v>
      </c>
      <c r="AV190" s="13" t="s">
        <v>87</v>
      </c>
      <c r="AW190" s="13" t="s">
        <v>36</v>
      </c>
      <c r="AX190" s="13" t="s">
        <v>79</v>
      </c>
      <c r="AY190" s="234" t="s">
        <v>146</v>
      </c>
    </row>
    <row r="191" spans="1:65" s="13" customFormat="1">
      <c r="B191" s="224"/>
      <c r="C191" s="225"/>
      <c r="D191" s="226" t="s">
        <v>155</v>
      </c>
      <c r="E191" s="227" t="s">
        <v>1</v>
      </c>
      <c r="F191" s="228" t="s">
        <v>442</v>
      </c>
      <c r="G191" s="225"/>
      <c r="H191" s="227" t="s">
        <v>1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AT191" s="234" t="s">
        <v>155</v>
      </c>
      <c r="AU191" s="234" t="s">
        <v>89</v>
      </c>
      <c r="AV191" s="13" t="s">
        <v>87</v>
      </c>
      <c r="AW191" s="13" t="s">
        <v>36</v>
      </c>
      <c r="AX191" s="13" t="s">
        <v>79</v>
      </c>
      <c r="AY191" s="234" t="s">
        <v>146</v>
      </c>
    </row>
    <row r="192" spans="1:65" s="14" customFormat="1">
      <c r="B192" s="235"/>
      <c r="C192" s="236"/>
      <c r="D192" s="226" t="s">
        <v>155</v>
      </c>
      <c r="E192" s="237" t="s">
        <v>1</v>
      </c>
      <c r="F192" s="238" t="s">
        <v>558</v>
      </c>
      <c r="G192" s="236"/>
      <c r="H192" s="239">
        <v>3.4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AT192" s="245" t="s">
        <v>155</v>
      </c>
      <c r="AU192" s="245" t="s">
        <v>89</v>
      </c>
      <c r="AV192" s="14" t="s">
        <v>89</v>
      </c>
      <c r="AW192" s="14" t="s">
        <v>36</v>
      </c>
      <c r="AX192" s="14" t="s">
        <v>79</v>
      </c>
      <c r="AY192" s="245" t="s">
        <v>146</v>
      </c>
    </row>
    <row r="193" spans="1:65" s="13" customFormat="1">
      <c r="B193" s="224"/>
      <c r="C193" s="225"/>
      <c r="D193" s="226" t="s">
        <v>155</v>
      </c>
      <c r="E193" s="227" t="s">
        <v>1</v>
      </c>
      <c r="F193" s="228" t="s">
        <v>339</v>
      </c>
      <c r="G193" s="225"/>
      <c r="H193" s="227" t="s">
        <v>1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155</v>
      </c>
      <c r="AU193" s="234" t="s">
        <v>89</v>
      </c>
      <c r="AV193" s="13" t="s">
        <v>87</v>
      </c>
      <c r="AW193" s="13" t="s">
        <v>36</v>
      </c>
      <c r="AX193" s="13" t="s">
        <v>79</v>
      </c>
      <c r="AY193" s="234" t="s">
        <v>146</v>
      </c>
    </row>
    <row r="194" spans="1:65" s="14" customFormat="1">
      <c r="B194" s="235"/>
      <c r="C194" s="236"/>
      <c r="D194" s="226" t="s">
        <v>155</v>
      </c>
      <c r="E194" s="237" t="s">
        <v>1</v>
      </c>
      <c r="F194" s="238" t="s">
        <v>87</v>
      </c>
      <c r="G194" s="236"/>
      <c r="H194" s="239">
        <v>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AT194" s="245" t="s">
        <v>155</v>
      </c>
      <c r="AU194" s="245" t="s">
        <v>89</v>
      </c>
      <c r="AV194" s="14" t="s">
        <v>89</v>
      </c>
      <c r="AW194" s="14" t="s">
        <v>36</v>
      </c>
      <c r="AX194" s="14" t="s">
        <v>79</v>
      </c>
      <c r="AY194" s="245" t="s">
        <v>146</v>
      </c>
    </row>
    <row r="195" spans="1:65" s="13" customFormat="1">
      <c r="B195" s="224"/>
      <c r="C195" s="225"/>
      <c r="D195" s="226" t="s">
        <v>155</v>
      </c>
      <c r="E195" s="227" t="s">
        <v>1</v>
      </c>
      <c r="F195" s="228" t="s">
        <v>448</v>
      </c>
      <c r="G195" s="225"/>
      <c r="H195" s="227" t="s">
        <v>1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AT195" s="234" t="s">
        <v>155</v>
      </c>
      <c r="AU195" s="234" t="s">
        <v>89</v>
      </c>
      <c r="AV195" s="13" t="s">
        <v>87</v>
      </c>
      <c r="AW195" s="13" t="s">
        <v>36</v>
      </c>
      <c r="AX195" s="13" t="s">
        <v>79</v>
      </c>
      <c r="AY195" s="234" t="s">
        <v>146</v>
      </c>
    </row>
    <row r="196" spans="1:65" s="14" customFormat="1">
      <c r="B196" s="235"/>
      <c r="C196" s="236"/>
      <c r="D196" s="226" t="s">
        <v>155</v>
      </c>
      <c r="E196" s="237" t="s">
        <v>1</v>
      </c>
      <c r="F196" s="238" t="s">
        <v>559</v>
      </c>
      <c r="G196" s="236"/>
      <c r="H196" s="239">
        <v>1.85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AT196" s="245" t="s">
        <v>155</v>
      </c>
      <c r="AU196" s="245" t="s">
        <v>89</v>
      </c>
      <c r="AV196" s="14" t="s">
        <v>89</v>
      </c>
      <c r="AW196" s="14" t="s">
        <v>36</v>
      </c>
      <c r="AX196" s="14" t="s">
        <v>79</v>
      </c>
      <c r="AY196" s="245" t="s">
        <v>146</v>
      </c>
    </row>
    <row r="197" spans="1:65" s="13" customFormat="1">
      <c r="B197" s="224"/>
      <c r="C197" s="225"/>
      <c r="D197" s="226" t="s">
        <v>155</v>
      </c>
      <c r="E197" s="227" t="s">
        <v>1</v>
      </c>
      <c r="F197" s="228" t="s">
        <v>166</v>
      </c>
      <c r="G197" s="225"/>
      <c r="H197" s="227" t="s">
        <v>1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155</v>
      </c>
      <c r="AU197" s="234" t="s">
        <v>89</v>
      </c>
      <c r="AV197" s="13" t="s">
        <v>87</v>
      </c>
      <c r="AW197" s="13" t="s">
        <v>36</v>
      </c>
      <c r="AX197" s="13" t="s">
        <v>79</v>
      </c>
      <c r="AY197" s="234" t="s">
        <v>146</v>
      </c>
    </row>
    <row r="198" spans="1:65" s="13" customFormat="1">
      <c r="B198" s="224"/>
      <c r="C198" s="225"/>
      <c r="D198" s="226" t="s">
        <v>155</v>
      </c>
      <c r="E198" s="227" t="s">
        <v>1</v>
      </c>
      <c r="F198" s="228" t="s">
        <v>167</v>
      </c>
      <c r="G198" s="225"/>
      <c r="H198" s="227" t="s">
        <v>1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AT198" s="234" t="s">
        <v>155</v>
      </c>
      <c r="AU198" s="234" t="s">
        <v>89</v>
      </c>
      <c r="AV198" s="13" t="s">
        <v>87</v>
      </c>
      <c r="AW198" s="13" t="s">
        <v>36</v>
      </c>
      <c r="AX198" s="13" t="s">
        <v>79</v>
      </c>
      <c r="AY198" s="234" t="s">
        <v>146</v>
      </c>
    </row>
    <row r="199" spans="1:65" s="14" customFormat="1">
      <c r="B199" s="235"/>
      <c r="C199" s="236"/>
      <c r="D199" s="226" t="s">
        <v>155</v>
      </c>
      <c r="E199" s="237" t="s">
        <v>1</v>
      </c>
      <c r="F199" s="238" t="s">
        <v>394</v>
      </c>
      <c r="G199" s="236"/>
      <c r="H199" s="239">
        <v>2.9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AT199" s="245" t="s">
        <v>155</v>
      </c>
      <c r="AU199" s="245" t="s">
        <v>89</v>
      </c>
      <c r="AV199" s="14" t="s">
        <v>89</v>
      </c>
      <c r="AW199" s="14" t="s">
        <v>36</v>
      </c>
      <c r="AX199" s="14" t="s">
        <v>79</v>
      </c>
      <c r="AY199" s="245" t="s">
        <v>146</v>
      </c>
    </row>
    <row r="200" spans="1:65" s="13" customFormat="1">
      <c r="B200" s="224"/>
      <c r="C200" s="225"/>
      <c r="D200" s="226" t="s">
        <v>155</v>
      </c>
      <c r="E200" s="227" t="s">
        <v>1</v>
      </c>
      <c r="F200" s="228" t="s">
        <v>173</v>
      </c>
      <c r="G200" s="225"/>
      <c r="H200" s="227" t="s">
        <v>1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155</v>
      </c>
      <c r="AU200" s="234" t="s">
        <v>89</v>
      </c>
      <c r="AV200" s="13" t="s">
        <v>87</v>
      </c>
      <c r="AW200" s="13" t="s">
        <v>36</v>
      </c>
      <c r="AX200" s="13" t="s">
        <v>79</v>
      </c>
      <c r="AY200" s="234" t="s">
        <v>146</v>
      </c>
    </row>
    <row r="201" spans="1:65" s="14" customFormat="1">
      <c r="B201" s="235"/>
      <c r="C201" s="236"/>
      <c r="D201" s="226" t="s">
        <v>155</v>
      </c>
      <c r="E201" s="237" t="s">
        <v>1</v>
      </c>
      <c r="F201" s="238" t="s">
        <v>560</v>
      </c>
      <c r="G201" s="236"/>
      <c r="H201" s="239">
        <v>3.6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AT201" s="245" t="s">
        <v>155</v>
      </c>
      <c r="AU201" s="245" t="s">
        <v>89</v>
      </c>
      <c r="AV201" s="14" t="s">
        <v>89</v>
      </c>
      <c r="AW201" s="14" t="s">
        <v>36</v>
      </c>
      <c r="AX201" s="14" t="s">
        <v>79</v>
      </c>
      <c r="AY201" s="245" t="s">
        <v>146</v>
      </c>
    </row>
    <row r="202" spans="1:65" s="13" customFormat="1">
      <c r="B202" s="224"/>
      <c r="C202" s="225"/>
      <c r="D202" s="226" t="s">
        <v>155</v>
      </c>
      <c r="E202" s="227" t="s">
        <v>1</v>
      </c>
      <c r="F202" s="228" t="s">
        <v>461</v>
      </c>
      <c r="G202" s="225"/>
      <c r="H202" s="227" t="s">
        <v>1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155</v>
      </c>
      <c r="AU202" s="234" t="s">
        <v>89</v>
      </c>
      <c r="AV202" s="13" t="s">
        <v>87</v>
      </c>
      <c r="AW202" s="13" t="s">
        <v>36</v>
      </c>
      <c r="AX202" s="13" t="s">
        <v>79</v>
      </c>
      <c r="AY202" s="234" t="s">
        <v>146</v>
      </c>
    </row>
    <row r="203" spans="1:65" s="14" customFormat="1">
      <c r="B203" s="235"/>
      <c r="C203" s="236"/>
      <c r="D203" s="226" t="s">
        <v>155</v>
      </c>
      <c r="E203" s="237" t="s">
        <v>1</v>
      </c>
      <c r="F203" s="238" t="s">
        <v>87</v>
      </c>
      <c r="G203" s="236"/>
      <c r="H203" s="239">
        <v>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AT203" s="245" t="s">
        <v>155</v>
      </c>
      <c r="AU203" s="245" t="s">
        <v>89</v>
      </c>
      <c r="AV203" s="14" t="s">
        <v>89</v>
      </c>
      <c r="AW203" s="14" t="s">
        <v>36</v>
      </c>
      <c r="AX203" s="14" t="s">
        <v>79</v>
      </c>
      <c r="AY203" s="245" t="s">
        <v>146</v>
      </c>
    </row>
    <row r="204" spans="1:65" s="15" customFormat="1">
      <c r="B204" s="246"/>
      <c r="C204" s="247"/>
      <c r="D204" s="226" t="s">
        <v>155</v>
      </c>
      <c r="E204" s="248" t="s">
        <v>1</v>
      </c>
      <c r="F204" s="249" t="s">
        <v>175</v>
      </c>
      <c r="G204" s="247"/>
      <c r="H204" s="250">
        <v>13.75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AT204" s="256" t="s">
        <v>155</v>
      </c>
      <c r="AU204" s="256" t="s">
        <v>89</v>
      </c>
      <c r="AV204" s="15" t="s">
        <v>153</v>
      </c>
      <c r="AW204" s="15" t="s">
        <v>36</v>
      </c>
      <c r="AX204" s="15" t="s">
        <v>87</v>
      </c>
      <c r="AY204" s="256" t="s">
        <v>146</v>
      </c>
    </row>
    <row r="205" spans="1:65" s="2" customFormat="1" ht="21.75" customHeight="1">
      <c r="A205" s="35"/>
      <c r="B205" s="36"/>
      <c r="C205" s="210" t="s">
        <v>261</v>
      </c>
      <c r="D205" s="210" t="s">
        <v>149</v>
      </c>
      <c r="E205" s="211" t="s">
        <v>561</v>
      </c>
      <c r="F205" s="212" t="s">
        <v>562</v>
      </c>
      <c r="G205" s="213" t="s">
        <v>270</v>
      </c>
      <c r="H205" s="214">
        <v>4.3</v>
      </c>
      <c r="I205" s="215"/>
      <c r="J205" s="216">
        <f>ROUND(I205*H205,2)</f>
        <v>0</v>
      </c>
      <c r="K205" s="217"/>
      <c r="L205" s="40"/>
      <c r="M205" s="218" t="s">
        <v>1</v>
      </c>
      <c r="N205" s="219" t="s">
        <v>44</v>
      </c>
      <c r="O205" s="72"/>
      <c r="P205" s="220">
        <f>O205*H205</f>
        <v>0</v>
      </c>
      <c r="Q205" s="220">
        <v>1.2E-4</v>
      </c>
      <c r="R205" s="220">
        <f>Q205*H205</f>
        <v>5.1599999999999997E-4</v>
      </c>
      <c r="S205" s="220">
        <v>0</v>
      </c>
      <c r="T205" s="22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2" t="s">
        <v>153</v>
      </c>
      <c r="AT205" s="222" t="s">
        <v>149</v>
      </c>
      <c r="AU205" s="222" t="s">
        <v>89</v>
      </c>
      <c r="AY205" s="18" t="s">
        <v>146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8" t="s">
        <v>87</v>
      </c>
      <c r="BK205" s="223">
        <f>ROUND(I205*H205,2)</f>
        <v>0</v>
      </c>
      <c r="BL205" s="18" t="s">
        <v>153</v>
      </c>
      <c r="BM205" s="222" t="s">
        <v>563</v>
      </c>
    </row>
    <row r="206" spans="1:65" s="13" customFormat="1">
      <c r="B206" s="224"/>
      <c r="C206" s="225"/>
      <c r="D206" s="226" t="s">
        <v>155</v>
      </c>
      <c r="E206" s="227" t="s">
        <v>1</v>
      </c>
      <c r="F206" s="228" t="s">
        <v>529</v>
      </c>
      <c r="G206" s="225"/>
      <c r="H206" s="227" t="s">
        <v>1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155</v>
      </c>
      <c r="AU206" s="234" t="s">
        <v>89</v>
      </c>
      <c r="AV206" s="13" t="s">
        <v>87</v>
      </c>
      <c r="AW206" s="13" t="s">
        <v>36</v>
      </c>
      <c r="AX206" s="13" t="s">
        <v>79</v>
      </c>
      <c r="AY206" s="234" t="s">
        <v>146</v>
      </c>
    </row>
    <row r="207" spans="1:65" s="14" customFormat="1">
      <c r="B207" s="235"/>
      <c r="C207" s="236"/>
      <c r="D207" s="226" t="s">
        <v>155</v>
      </c>
      <c r="E207" s="237" t="s">
        <v>1</v>
      </c>
      <c r="F207" s="238" t="s">
        <v>564</v>
      </c>
      <c r="G207" s="236"/>
      <c r="H207" s="239">
        <v>2.15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AT207" s="245" t="s">
        <v>155</v>
      </c>
      <c r="AU207" s="245" t="s">
        <v>89</v>
      </c>
      <c r="AV207" s="14" t="s">
        <v>89</v>
      </c>
      <c r="AW207" s="14" t="s">
        <v>36</v>
      </c>
      <c r="AX207" s="14" t="s">
        <v>79</v>
      </c>
      <c r="AY207" s="245" t="s">
        <v>146</v>
      </c>
    </row>
    <row r="208" spans="1:65" s="13" customFormat="1">
      <c r="B208" s="224"/>
      <c r="C208" s="225"/>
      <c r="D208" s="226" t="s">
        <v>155</v>
      </c>
      <c r="E208" s="227" t="s">
        <v>1</v>
      </c>
      <c r="F208" s="228" t="s">
        <v>166</v>
      </c>
      <c r="G208" s="225"/>
      <c r="H208" s="227" t="s">
        <v>1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AT208" s="234" t="s">
        <v>155</v>
      </c>
      <c r="AU208" s="234" t="s">
        <v>89</v>
      </c>
      <c r="AV208" s="13" t="s">
        <v>87</v>
      </c>
      <c r="AW208" s="13" t="s">
        <v>36</v>
      </c>
      <c r="AX208" s="13" t="s">
        <v>79</v>
      </c>
      <c r="AY208" s="234" t="s">
        <v>146</v>
      </c>
    </row>
    <row r="209" spans="1:65" s="14" customFormat="1">
      <c r="B209" s="235"/>
      <c r="C209" s="236"/>
      <c r="D209" s="226" t="s">
        <v>155</v>
      </c>
      <c r="E209" s="237" t="s">
        <v>1</v>
      </c>
      <c r="F209" s="238" t="s">
        <v>565</v>
      </c>
      <c r="G209" s="236"/>
      <c r="H209" s="239">
        <v>2.15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AT209" s="245" t="s">
        <v>155</v>
      </c>
      <c r="AU209" s="245" t="s">
        <v>89</v>
      </c>
      <c r="AV209" s="14" t="s">
        <v>89</v>
      </c>
      <c r="AW209" s="14" t="s">
        <v>36</v>
      </c>
      <c r="AX209" s="14" t="s">
        <v>79</v>
      </c>
      <c r="AY209" s="245" t="s">
        <v>146</v>
      </c>
    </row>
    <row r="210" spans="1:65" s="15" customFormat="1">
      <c r="B210" s="246"/>
      <c r="C210" s="247"/>
      <c r="D210" s="226" t="s">
        <v>155</v>
      </c>
      <c r="E210" s="248" t="s">
        <v>1</v>
      </c>
      <c r="F210" s="249" t="s">
        <v>175</v>
      </c>
      <c r="G210" s="247"/>
      <c r="H210" s="250">
        <v>4.3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AT210" s="256" t="s">
        <v>155</v>
      </c>
      <c r="AU210" s="256" t="s">
        <v>89</v>
      </c>
      <c r="AV210" s="15" t="s">
        <v>153</v>
      </c>
      <c r="AW210" s="15" t="s">
        <v>36</v>
      </c>
      <c r="AX210" s="15" t="s">
        <v>87</v>
      </c>
      <c r="AY210" s="256" t="s">
        <v>146</v>
      </c>
    </row>
    <row r="211" spans="1:65" s="2" customFormat="1" ht="21.75" customHeight="1">
      <c r="A211" s="35"/>
      <c r="B211" s="36"/>
      <c r="C211" s="210" t="s">
        <v>267</v>
      </c>
      <c r="D211" s="210" t="s">
        <v>149</v>
      </c>
      <c r="E211" s="211" t="s">
        <v>566</v>
      </c>
      <c r="F211" s="212" t="s">
        <v>567</v>
      </c>
      <c r="G211" s="213" t="s">
        <v>270</v>
      </c>
      <c r="H211" s="214">
        <v>42.25</v>
      </c>
      <c r="I211" s="215"/>
      <c r="J211" s="216">
        <f>ROUND(I211*H211,2)</f>
        <v>0</v>
      </c>
      <c r="K211" s="217"/>
      <c r="L211" s="40"/>
      <c r="M211" s="218" t="s">
        <v>1</v>
      </c>
      <c r="N211" s="219" t="s">
        <v>44</v>
      </c>
      <c r="O211" s="72"/>
      <c r="P211" s="220">
        <f>O211*H211</f>
        <v>0</v>
      </c>
      <c r="Q211" s="220">
        <v>1.2999999999999999E-4</v>
      </c>
      <c r="R211" s="220">
        <f>Q211*H211</f>
        <v>5.4924999999999991E-3</v>
      </c>
      <c r="S211" s="220">
        <v>0</v>
      </c>
      <c r="T211" s="22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2" t="s">
        <v>153</v>
      </c>
      <c r="AT211" s="222" t="s">
        <v>149</v>
      </c>
      <c r="AU211" s="222" t="s">
        <v>89</v>
      </c>
      <c r="AY211" s="18" t="s">
        <v>146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8" t="s">
        <v>87</v>
      </c>
      <c r="BK211" s="223">
        <f>ROUND(I211*H211,2)</f>
        <v>0</v>
      </c>
      <c r="BL211" s="18" t="s">
        <v>153</v>
      </c>
      <c r="BM211" s="222" t="s">
        <v>568</v>
      </c>
    </row>
    <row r="212" spans="1:65" s="14" customFormat="1">
      <c r="B212" s="235"/>
      <c r="C212" s="236"/>
      <c r="D212" s="226" t="s">
        <v>155</v>
      </c>
      <c r="E212" s="237" t="s">
        <v>1</v>
      </c>
      <c r="F212" s="238" t="s">
        <v>569</v>
      </c>
      <c r="G212" s="236"/>
      <c r="H212" s="239">
        <v>42.25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AT212" s="245" t="s">
        <v>155</v>
      </c>
      <c r="AU212" s="245" t="s">
        <v>89</v>
      </c>
      <c r="AV212" s="14" t="s">
        <v>89</v>
      </c>
      <c r="AW212" s="14" t="s">
        <v>36</v>
      </c>
      <c r="AX212" s="14" t="s">
        <v>87</v>
      </c>
      <c r="AY212" s="245" t="s">
        <v>146</v>
      </c>
    </row>
    <row r="213" spans="1:65" s="2" customFormat="1" ht="21.75" customHeight="1">
      <c r="A213" s="35"/>
      <c r="B213" s="36"/>
      <c r="C213" s="210" t="s">
        <v>274</v>
      </c>
      <c r="D213" s="210" t="s">
        <v>149</v>
      </c>
      <c r="E213" s="211" t="s">
        <v>570</v>
      </c>
      <c r="F213" s="212" t="s">
        <v>571</v>
      </c>
      <c r="G213" s="213" t="s">
        <v>270</v>
      </c>
      <c r="H213" s="214">
        <v>13.75</v>
      </c>
      <c r="I213" s="215"/>
      <c r="J213" s="216">
        <f>ROUND(I213*H213,2)</f>
        <v>0</v>
      </c>
      <c r="K213" s="217"/>
      <c r="L213" s="40"/>
      <c r="M213" s="218" t="s">
        <v>1</v>
      </c>
      <c r="N213" s="219" t="s">
        <v>44</v>
      </c>
      <c r="O213" s="72"/>
      <c r="P213" s="220">
        <f>O213*H213</f>
        <v>0</v>
      </c>
      <c r="Q213" s="220">
        <v>2.0000000000000001E-4</v>
      </c>
      <c r="R213" s="220">
        <f>Q213*H213</f>
        <v>2.7500000000000003E-3</v>
      </c>
      <c r="S213" s="220">
        <v>0</v>
      </c>
      <c r="T213" s="221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2" t="s">
        <v>153</v>
      </c>
      <c r="AT213" s="222" t="s">
        <v>149</v>
      </c>
      <c r="AU213" s="222" t="s">
        <v>89</v>
      </c>
      <c r="AY213" s="18" t="s">
        <v>146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8" t="s">
        <v>87</v>
      </c>
      <c r="BK213" s="223">
        <f>ROUND(I213*H213,2)</f>
        <v>0</v>
      </c>
      <c r="BL213" s="18" t="s">
        <v>153</v>
      </c>
      <c r="BM213" s="222" t="s">
        <v>572</v>
      </c>
    </row>
    <row r="214" spans="1:65" s="13" customFormat="1">
      <c r="B214" s="224"/>
      <c r="C214" s="225"/>
      <c r="D214" s="226" t="s">
        <v>155</v>
      </c>
      <c r="E214" s="227" t="s">
        <v>1</v>
      </c>
      <c r="F214" s="228" t="s">
        <v>156</v>
      </c>
      <c r="G214" s="225"/>
      <c r="H214" s="227" t="s">
        <v>1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AT214" s="234" t="s">
        <v>155</v>
      </c>
      <c r="AU214" s="234" t="s">
        <v>89</v>
      </c>
      <c r="AV214" s="13" t="s">
        <v>87</v>
      </c>
      <c r="AW214" s="13" t="s">
        <v>36</v>
      </c>
      <c r="AX214" s="13" t="s">
        <v>79</v>
      </c>
      <c r="AY214" s="234" t="s">
        <v>146</v>
      </c>
    </row>
    <row r="215" spans="1:65" s="13" customFormat="1">
      <c r="B215" s="224"/>
      <c r="C215" s="225"/>
      <c r="D215" s="226" t="s">
        <v>155</v>
      </c>
      <c r="E215" s="227" t="s">
        <v>1</v>
      </c>
      <c r="F215" s="228" t="s">
        <v>442</v>
      </c>
      <c r="G215" s="225"/>
      <c r="H215" s="227" t="s">
        <v>1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155</v>
      </c>
      <c r="AU215" s="234" t="s">
        <v>89</v>
      </c>
      <c r="AV215" s="13" t="s">
        <v>87</v>
      </c>
      <c r="AW215" s="13" t="s">
        <v>36</v>
      </c>
      <c r="AX215" s="13" t="s">
        <v>79</v>
      </c>
      <c r="AY215" s="234" t="s">
        <v>146</v>
      </c>
    </row>
    <row r="216" spans="1:65" s="14" customFormat="1">
      <c r="B216" s="235"/>
      <c r="C216" s="236"/>
      <c r="D216" s="226" t="s">
        <v>155</v>
      </c>
      <c r="E216" s="237" t="s">
        <v>1</v>
      </c>
      <c r="F216" s="238" t="s">
        <v>558</v>
      </c>
      <c r="G216" s="236"/>
      <c r="H216" s="239">
        <v>3.4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AT216" s="245" t="s">
        <v>155</v>
      </c>
      <c r="AU216" s="245" t="s">
        <v>89</v>
      </c>
      <c r="AV216" s="14" t="s">
        <v>89</v>
      </c>
      <c r="AW216" s="14" t="s">
        <v>36</v>
      </c>
      <c r="AX216" s="14" t="s">
        <v>79</v>
      </c>
      <c r="AY216" s="245" t="s">
        <v>146</v>
      </c>
    </row>
    <row r="217" spans="1:65" s="13" customFormat="1">
      <c r="B217" s="224"/>
      <c r="C217" s="225"/>
      <c r="D217" s="226" t="s">
        <v>155</v>
      </c>
      <c r="E217" s="227" t="s">
        <v>1</v>
      </c>
      <c r="F217" s="228" t="s">
        <v>339</v>
      </c>
      <c r="G217" s="225"/>
      <c r="H217" s="227" t="s">
        <v>1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AT217" s="234" t="s">
        <v>155</v>
      </c>
      <c r="AU217" s="234" t="s">
        <v>89</v>
      </c>
      <c r="AV217" s="13" t="s">
        <v>87</v>
      </c>
      <c r="AW217" s="13" t="s">
        <v>36</v>
      </c>
      <c r="AX217" s="13" t="s">
        <v>79</v>
      </c>
      <c r="AY217" s="234" t="s">
        <v>146</v>
      </c>
    </row>
    <row r="218" spans="1:65" s="14" customFormat="1">
      <c r="B218" s="235"/>
      <c r="C218" s="236"/>
      <c r="D218" s="226" t="s">
        <v>155</v>
      </c>
      <c r="E218" s="237" t="s">
        <v>1</v>
      </c>
      <c r="F218" s="238" t="s">
        <v>87</v>
      </c>
      <c r="G218" s="236"/>
      <c r="H218" s="239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AT218" s="245" t="s">
        <v>155</v>
      </c>
      <c r="AU218" s="245" t="s">
        <v>89</v>
      </c>
      <c r="AV218" s="14" t="s">
        <v>89</v>
      </c>
      <c r="AW218" s="14" t="s">
        <v>36</v>
      </c>
      <c r="AX218" s="14" t="s">
        <v>79</v>
      </c>
      <c r="AY218" s="245" t="s">
        <v>146</v>
      </c>
    </row>
    <row r="219" spans="1:65" s="13" customFormat="1">
      <c r="B219" s="224"/>
      <c r="C219" s="225"/>
      <c r="D219" s="226" t="s">
        <v>155</v>
      </c>
      <c r="E219" s="227" t="s">
        <v>1</v>
      </c>
      <c r="F219" s="228" t="s">
        <v>448</v>
      </c>
      <c r="G219" s="225"/>
      <c r="H219" s="227" t="s">
        <v>1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155</v>
      </c>
      <c r="AU219" s="234" t="s">
        <v>89</v>
      </c>
      <c r="AV219" s="13" t="s">
        <v>87</v>
      </c>
      <c r="AW219" s="13" t="s">
        <v>36</v>
      </c>
      <c r="AX219" s="13" t="s">
        <v>79</v>
      </c>
      <c r="AY219" s="234" t="s">
        <v>146</v>
      </c>
    </row>
    <row r="220" spans="1:65" s="14" customFormat="1">
      <c r="B220" s="235"/>
      <c r="C220" s="236"/>
      <c r="D220" s="226" t="s">
        <v>155</v>
      </c>
      <c r="E220" s="237" t="s">
        <v>1</v>
      </c>
      <c r="F220" s="238" t="s">
        <v>559</v>
      </c>
      <c r="G220" s="236"/>
      <c r="H220" s="239">
        <v>1.85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AT220" s="245" t="s">
        <v>155</v>
      </c>
      <c r="AU220" s="245" t="s">
        <v>89</v>
      </c>
      <c r="AV220" s="14" t="s">
        <v>89</v>
      </c>
      <c r="AW220" s="14" t="s">
        <v>36</v>
      </c>
      <c r="AX220" s="14" t="s">
        <v>79</v>
      </c>
      <c r="AY220" s="245" t="s">
        <v>146</v>
      </c>
    </row>
    <row r="221" spans="1:65" s="13" customFormat="1">
      <c r="B221" s="224"/>
      <c r="C221" s="225"/>
      <c r="D221" s="226" t="s">
        <v>155</v>
      </c>
      <c r="E221" s="227" t="s">
        <v>1</v>
      </c>
      <c r="F221" s="228" t="s">
        <v>166</v>
      </c>
      <c r="G221" s="225"/>
      <c r="H221" s="227" t="s">
        <v>1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AT221" s="234" t="s">
        <v>155</v>
      </c>
      <c r="AU221" s="234" t="s">
        <v>89</v>
      </c>
      <c r="AV221" s="13" t="s">
        <v>87</v>
      </c>
      <c r="AW221" s="13" t="s">
        <v>36</v>
      </c>
      <c r="AX221" s="13" t="s">
        <v>79</v>
      </c>
      <c r="AY221" s="234" t="s">
        <v>146</v>
      </c>
    </row>
    <row r="222" spans="1:65" s="13" customFormat="1">
      <c r="B222" s="224"/>
      <c r="C222" s="225"/>
      <c r="D222" s="226" t="s">
        <v>155</v>
      </c>
      <c r="E222" s="227" t="s">
        <v>1</v>
      </c>
      <c r="F222" s="228" t="s">
        <v>167</v>
      </c>
      <c r="G222" s="225"/>
      <c r="H222" s="227" t="s">
        <v>1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155</v>
      </c>
      <c r="AU222" s="234" t="s">
        <v>89</v>
      </c>
      <c r="AV222" s="13" t="s">
        <v>87</v>
      </c>
      <c r="AW222" s="13" t="s">
        <v>36</v>
      </c>
      <c r="AX222" s="13" t="s">
        <v>79</v>
      </c>
      <c r="AY222" s="234" t="s">
        <v>146</v>
      </c>
    </row>
    <row r="223" spans="1:65" s="14" customFormat="1">
      <c r="B223" s="235"/>
      <c r="C223" s="236"/>
      <c r="D223" s="226" t="s">
        <v>155</v>
      </c>
      <c r="E223" s="237" t="s">
        <v>1</v>
      </c>
      <c r="F223" s="238" t="s">
        <v>394</v>
      </c>
      <c r="G223" s="236"/>
      <c r="H223" s="239">
        <v>2.9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AT223" s="245" t="s">
        <v>155</v>
      </c>
      <c r="AU223" s="245" t="s">
        <v>89</v>
      </c>
      <c r="AV223" s="14" t="s">
        <v>89</v>
      </c>
      <c r="AW223" s="14" t="s">
        <v>36</v>
      </c>
      <c r="AX223" s="14" t="s">
        <v>79</v>
      </c>
      <c r="AY223" s="245" t="s">
        <v>146</v>
      </c>
    </row>
    <row r="224" spans="1:65" s="13" customFormat="1">
      <c r="B224" s="224"/>
      <c r="C224" s="225"/>
      <c r="D224" s="226" t="s">
        <v>155</v>
      </c>
      <c r="E224" s="227" t="s">
        <v>1</v>
      </c>
      <c r="F224" s="228" t="s">
        <v>173</v>
      </c>
      <c r="G224" s="225"/>
      <c r="H224" s="227" t="s">
        <v>1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155</v>
      </c>
      <c r="AU224" s="234" t="s">
        <v>89</v>
      </c>
      <c r="AV224" s="13" t="s">
        <v>87</v>
      </c>
      <c r="AW224" s="13" t="s">
        <v>36</v>
      </c>
      <c r="AX224" s="13" t="s">
        <v>79</v>
      </c>
      <c r="AY224" s="234" t="s">
        <v>146</v>
      </c>
    </row>
    <row r="225" spans="1:65" s="14" customFormat="1">
      <c r="B225" s="235"/>
      <c r="C225" s="236"/>
      <c r="D225" s="226" t="s">
        <v>155</v>
      </c>
      <c r="E225" s="237" t="s">
        <v>1</v>
      </c>
      <c r="F225" s="238" t="s">
        <v>560</v>
      </c>
      <c r="G225" s="236"/>
      <c r="H225" s="239">
        <v>3.6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AT225" s="245" t="s">
        <v>155</v>
      </c>
      <c r="AU225" s="245" t="s">
        <v>89</v>
      </c>
      <c r="AV225" s="14" t="s">
        <v>89</v>
      </c>
      <c r="AW225" s="14" t="s">
        <v>36</v>
      </c>
      <c r="AX225" s="14" t="s">
        <v>79</v>
      </c>
      <c r="AY225" s="245" t="s">
        <v>146</v>
      </c>
    </row>
    <row r="226" spans="1:65" s="13" customFormat="1">
      <c r="B226" s="224"/>
      <c r="C226" s="225"/>
      <c r="D226" s="226" t="s">
        <v>155</v>
      </c>
      <c r="E226" s="227" t="s">
        <v>1</v>
      </c>
      <c r="F226" s="228" t="s">
        <v>461</v>
      </c>
      <c r="G226" s="225"/>
      <c r="H226" s="227" t="s">
        <v>1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AT226" s="234" t="s">
        <v>155</v>
      </c>
      <c r="AU226" s="234" t="s">
        <v>89</v>
      </c>
      <c r="AV226" s="13" t="s">
        <v>87</v>
      </c>
      <c r="AW226" s="13" t="s">
        <v>36</v>
      </c>
      <c r="AX226" s="13" t="s">
        <v>79</v>
      </c>
      <c r="AY226" s="234" t="s">
        <v>146</v>
      </c>
    </row>
    <row r="227" spans="1:65" s="14" customFormat="1">
      <c r="B227" s="235"/>
      <c r="C227" s="236"/>
      <c r="D227" s="226" t="s">
        <v>155</v>
      </c>
      <c r="E227" s="237" t="s">
        <v>1</v>
      </c>
      <c r="F227" s="238" t="s">
        <v>87</v>
      </c>
      <c r="G227" s="236"/>
      <c r="H227" s="239">
        <v>1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AT227" s="245" t="s">
        <v>155</v>
      </c>
      <c r="AU227" s="245" t="s">
        <v>89</v>
      </c>
      <c r="AV227" s="14" t="s">
        <v>89</v>
      </c>
      <c r="AW227" s="14" t="s">
        <v>36</v>
      </c>
      <c r="AX227" s="14" t="s">
        <v>79</v>
      </c>
      <c r="AY227" s="245" t="s">
        <v>146</v>
      </c>
    </row>
    <row r="228" spans="1:65" s="15" customFormat="1">
      <c r="B228" s="246"/>
      <c r="C228" s="247"/>
      <c r="D228" s="226" t="s">
        <v>155</v>
      </c>
      <c r="E228" s="248" t="s">
        <v>1</v>
      </c>
      <c r="F228" s="249" t="s">
        <v>175</v>
      </c>
      <c r="G228" s="247"/>
      <c r="H228" s="250">
        <v>13.75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AT228" s="256" t="s">
        <v>155</v>
      </c>
      <c r="AU228" s="256" t="s">
        <v>89</v>
      </c>
      <c r="AV228" s="15" t="s">
        <v>153</v>
      </c>
      <c r="AW228" s="15" t="s">
        <v>36</v>
      </c>
      <c r="AX228" s="15" t="s">
        <v>87</v>
      </c>
      <c r="AY228" s="256" t="s">
        <v>146</v>
      </c>
    </row>
    <row r="229" spans="1:65" s="2" customFormat="1" ht="16.5" customHeight="1">
      <c r="A229" s="35"/>
      <c r="B229" s="36"/>
      <c r="C229" s="210" t="s">
        <v>287</v>
      </c>
      <c r="D229" s="210" t="s">
        <v>149</v>
      </c>
      <c r="E229" s="211" t="s">
        <v>573</v>
      </c>
      <c r="F229" s="212" t="s">
        <v>574</v>
      </c>
      <c r="G229" s="213" t="s">
        <v>152</v>
      </c>
      <c r="H229" s="214">
        <v>3.15</v>
      </c>
      <c r="I229" s="215"/>
      <c r="J229" s="216">
        <f>ROUND(I229*H229,2)</f>
        <v>0</v>
      </c>
      <c r="K229" s="217"/>
      <c r="L229" s="40"/>
      <c r="M229" s="218" t="s">
        <v>1</v>
      </c>
      <c r="N229" s="219" t="s">
        <v>44</v>
      </c>
      <c r="O229" s="72"/>
      <c r="P229" s="220">
        <f>O229*H229</f>
        <v>0</v>
      </c>
      <c r="Q229" s="220">
        <v>4.367E-2</v>
      </c>
      <c r="R229" s="220">
        <f>Q229*H229</f>
        <v>0.1375605</v>
      </c>
      <c r="S229" s="220">
        <v>0</v>
      </c>
      <c r="T229" s="22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2" t="s">
        <v>153</v>
      </c>
      <c r="AT229" s="222" t="s">
        <v>149</v>
      </c>
      <c r="AU229" s="222" t="s">
        <v>89</v>
      </c>
      <c r="AY229" s="18" t="s">
        <v>146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8" t="s">
        <v>87</v>
      </c>
      <c r="BK229" s="223">
        <f>ROUND(I229*H229,2)</f>
        <v>0</v>
      </c>
      <c r="BL229" s="18" t="s">
        <v>153</v>
      </c>
      <c r="BM229" s="222" t="s">
        <v>575</v>
      </c>
    </row>
    <row r="230" spans="1:65" s="13" customFormat="1">
      <c r="B230" s="224"/>
      <c r="C230" s="225"/>
      <c r="D230" s="226" t="s">
        <v>155</v>
      </c>
      <c r="E230" s="227" t="s">
        <v>1</v>
      </c>
      <c r="F230" s="228" t="s">
        <v>576</v>
      </c>
      <c r="G230" s="225"/>
      <c r="H230" s="227" t="s">
        <v>1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AT230" s="234" t="s">
        <v>155</v>
      </c>
      <c r="AU230" s="234" t="s">
        <v>89</v>
      </c>
      <c r="AV230" s="13" t="s">
        <v>87</v>
      </c>
      <c r="AW230" s="13" t="s">
        <v>36</v>
      </c>
      <c r="AX230" s="13" t="s">
        <v>79</v>
      </c>
      <c r="AY230" s="234" t="s">
        <v>146</v>
      </c>
    </row>
    <row r="231" spans="1:65" s="13" customFormat="1">
      <c r="B231" s="224"/>
      <c r="C231" s="225"/>
      <c r="D231" s="226" t="s">
        <v>155</v>
      </c>
      <c r="E231" s="227" t="s">
        <v>1</v>
      </c>
      <c r="F231" s="228" t="s">
        <v>156</v>
      </c>
      <c r="G231" s="225"/>
      <c r="H231" s="227" t="s">
        <v>1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AT231" s="234" t="s">
        <v>155</v>
      </c>
      <c r="AU231" s="234" t="s">
        <v>89</v>
      </c>
      <c r="AV231" s="13" t="s">
        <v>87</v>
      </c>
      <c r="AW231" s="13" t="s">
        <v>36</v>
      </c>
      <c r="AX231" s="13" t="s">
        <v>79</v>
      </c>
      <c r="AY231" s="234" t="s">
        <v>146</v>
      </c>
    </row>
    <row r="232" spans="1:65" s="13" customFormat="1">
      <c r="B232" s="224"/>
      <c r="C232" s="225"/>
      <c r="D232" s="226" t="s">
        <v>155</v>
      </c>
      <c r="E232" s="227" t="s">
        <v>1</v>
      </c>
      <c r="F232" s="228" t="s">
        <v>159</v>
      </c>
      <c r="G232" s="225"/>
      <c r="H232" s="227" t="s">
        <v>1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155</v>
      </c>
      <c r="AU232" s="234" t="s">
        <v>89</v>
      </c>
      <c r="AV232" s="13" t="s">
        <v>87</v>
      </c>
      <c r="AW232" s="13" t="s">
        <v>36</v>
      </c>
      <c r="AX232" s="13" t="s">
        <v>79</v>
      </c>
      <c r="AY232" s="234" t="s">
        <v>146</v>
      </c>
    </row>
    <row r="233" spans="1:65" s="14" customFormat="1">
      <c r="B233" s="235"/>
      <c r="C233" s="236"/>
      <c r="D233" s="226" t="s">
        <v>155</v>
      </c>
      <c r="E233" s="237" t="s">
        <v>1</v>
      </c>
      <c r="F233" s="238" t="s">
        <v>577</v>
      </c>
      <c r="G233" s="236"/>
      <c r="H233" s="239">
        <v>0.45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AT233" s="245" t="s">
        <v>155</v>
      </c>
      <c r="AU233" s="245" t="s">
        <v>89</v>
      </c>
      <c r="AV233" s="14" t="s">
        <v>89</v>
      </c>
      <c r="AW233" s="14" t="s">
        <v>36</v>
      </c>
      <c r="AX233" s="14" t="s">
        <v>79</v>
      </c>
      <c r="AY233" s="245" t="s">
        <v>146</v>
      </c>
    </row>
    <row r="234" spans="1:65" s="13" customFormat="1">
      <c r="B234" s="224"/>
      <c r="C234" s="225"/>
      <c r="D234" s="226" t="s">
        <v>155</v>
      </c>
      <c r="E234" s="227" t="s">
        <v>1</v>
      </c>
      <c r="F234" s="228" t="s">
        <v>339</v>
      </c>
      <c r="G234" s="225"/>
      <c r="H234" s="227" t="s">
        <v>1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AT234" s="234" t="s">
        <v>155</v>
      </c>
      <c r="AU234" s="234" t="s">
        <v>89</v>
      </c>
      <c r="AV234" s="13" t="s">
        <v>87</v>
      </c>
      <c r="AW234" s="13" t="s">
        <v>36</v>
      </c>
      <c r="AX234" s="13" t="s">
        <v>79</v>
      </c>
      <c r="AY234" s="234" t="s">
        <v>146</v>
      </c>
    </row>
    <row r="235" spans="1:65" s="14" customFormat="1">
      <c r="B235" s="235"/>
      <c r="C235" s="236"/>
      <c r="D235" s="226" t="s">
        <v>155</v>
      </c>
      <c r="E235" s="237" t="s">
        <v>1</v>
      </c>
      <c r="F235" s="238" t="s">
        <v>578</v>
      </c>
      <c r="G235" s="236"/>
      <c r="H235" s="239">
        <v>0.9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AT235" s="245" t="s">
        <v>155</v>
      </c>
      <c r="AU235" s="245" t="s">
        <v>89</v>
      </c>
      <c r="AV235" s="14" t="s">
        <v>89</v>
      </c>
      <c r="AW235" s="14" t="s">
        <v>36</v>
      </c>
      <c r="AX235" s="14" t="s">
        <v>79</v>
      </c>
      <c r="AY235" s="245" t="s">
        <v>146</v>
      </c>
    </row>
    <row r="236" spans="1:65" s="13" customFormat="1">
      <c r="B236" s="224"/>
      <c r="C236" s="225"/>
      <c r="D236" s="226" t="s">
        <v>155</v>
      </c>
      <c r="E236" s="227" t="s">
        <v>1</v>
      </c>
      <c r="F236" s="228" t="s">
        <v>448</v>
      </c>
      <c r="G236" s="225"/>
      <c r="H236" s="227" t="s">
        <v>1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155</v>
      </c>
      <c r="AU236" s="234" t="s">
        <v>89</v>
      </c>
      <c r="AV236" s="13" t="s">
        <v>87</v>
      </c>
      <c r="AW236" s="13" t="s">
        <v>36</v>
      </c>
      <c r="AX236" s="13" t="s">
        <v>79</v>
      </c>
      <c r="AY236" s="234" t="s">
        <v>146</v>
      </c>
    </row>
    <row r="237" spans="1:65" s="14" customFormat="1">
      <c r="B237" s="235"/>
      <c r="C237" s="236"/>
      <c r="D237" s="226" t="s">
        <v>155</v>
      </c>
      <c r="E237" s="237" t="s">
        <v>1</v>
      </c>
      <c r="F237" s="238" t="s">
        <v>577</v>
      </c>
      <c r="G237" s="236"/>
      <c r="H237" s="239">
        <v>0.45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AT237" s="245" t="s">
        <v>155</v>
      </c>
      <c r="AU237" s="245" t="s">
        <v>89</v>
      </c>
      <c r="AV237" s="14" t="s">
        <v>89</v>
      </c>
      <c r="AW237" s="14" t="s">
        <v>36</v>
      </c>
      <c r="AX237" s="14" t="s">
        <v>79</v>
      </c>
      <c r="AY237" s="245" t="s">
        <v>146</v>
      </c>
    </row>
    <row r="238" spans="1:65" s="13" customFormat="1">
      <c r="B238" s="224"/>
      <c r="C238" s="225"/>
      <c r="D238" s="226" t="s">
        <v>155</v>
      </c>
      <c r="E238" s="227" t="s">
        <v>1</v>
      </c>
      <c r="F238" s="228" t="s">
        <v>166</v>
      </c>
      <c r="G238" s="225"/>
      <c r="H238" s="227" t="s">
        <v>1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AT238" s="234" t="s">
        <v>155</v>
      </c>
      <c r="AU238" s="234" t="s">
        <v>89</v>
      </c>
      <c r="AV238" s="13" t="s">
        <v>87</v>
      </c>
      <c r="AW238" s="13" t="s">
        <v>36</v>
      </c>
      <c r="AX238" s="13" t="s">
        <v>79</v>
      </c>
      <c r="AY238" s="234" t="s">
        <v>146</v>
      </c>
    </row>
    <row r="239" spans="1:65" s="13" customFormat="1">
      <c r="B239" s="224"/>
      <c r="C239" s="225"/>
      <c r="D239" s="226" t="s">
        <v>155</v>
      </c>
      <c r="E239" s="227" t="s">
        <v>1</v>
      </c>
      <c r="F239" s="228" t="s">
        <v>461</v>
      </c>
      <c r="G239" s="225"/>
      <c r="H239" s="227" t="s">
        <v>1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AT239" s="234" t="s">
        <v>155</v>
      </c>
      <c r="AU239" s="234" t="s">
        <v>89</v>
      </c>
      <c r="AV239" s="13" t="s">
        <v>87</v>
      </c>
      <c r="AW239" s="13" t="s">
        <v>36</v>
      </c>
      <c r="AX239" s="13" t="s">
        <v>79</v>
      </c>
      <c r="AY239" s="234" t="s">
        <v>146</v>
      </c>
    </row>
    <row r="240" spans="1:65" s="14" customFormat="1">
      <c r="B240" s="235"/>
      <c r="C240" s="236"/>
      <c r="D240" s="226" t="s">
        <v>155</v>
      </c>
      <c r="E240" s="237" t="s">
        <v>1</v>
      </c>
      <c r="F240" s="238" t="s">
        <v>578</v>
      </c>
      <c r="G240" s="236"/>
      <c r="H240" s="239">
        <v>0.9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AT240" s="245" t="s">
        <v>155</v>
      </c>
      <c r="AU240" s="245" t="s">
        <v>89</v>
      </c>
      <c r="AV240" s="14" t="s">
        <v>89</v>
      </c>
      <c r="AW240" s="14" t="s">
        <v>36</v>
      </c>
      <c r="AX240" s="14" t="s">
        <v>79</v>
      </c>
      <c r="AY240" s="245" t="s">
        <v>146</v>
      </c>
    </row>
    <row r="241" spans="1:65" s="13" customFormat="1">
      <c r="B241" s="224"/>
      <c r="C241" s="225"/>
      <c r="D241" s="226" t="s">
        <v>155</v>
      </c>
      <c r="E241" s="227" t="s">
        <v>1</v>
      </c>
      <c r="F241" s="228" t="s">
        <v>352</v>
      </c>
      <c r="G241" s="225"/>
      <c r="H241" s="227" t="s">
        <v>1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155</v>
      </c>
      <c r="AU241" s="234" t="s">
        <v>89</v>
      </c>
      <c r="AV241" s="13" t="s">
        <v>87</v>
      </c>
      <c r="AW241" s="13" t="s">
        <v>36</v>
      </c>
      <c r="AX241" s="13" t="s">
        <v>79</v>
      </c>
      <c r="AY241" s="234" t="s">
        <v>146</v>
      </c>
    </row>
    <row r="242" spans="1:65" s="14" customFormat="1">
      <c r="B242" s="235"/>
      <c r="C242" s="236"/>
      <c r="D242" s="226" t="s">
        <v>155</v>
      </c>
      <c r="E242" s="237" t="s">
        <v>1</v>
      </c>
      <c r="F242" s="238" t="s">
        <v>577</v>
      </c>
      <c r="G242" s="236"/>
      <c r="H242" s="239">
        <v>0.45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AT242" s="245" t="s">
        <v>155</v>
      </c>
      <c r="AU242" s="245" t="s">
        <v>89</v>
      </c>
      <c r="AV242" s="14" t="s">
        <v>89</v>
      </c>
      <c r="AW242" s="14" t="s">
        <v>36</v>
      </c>
      <c r="AX242" s="14" t="s">
        <v>79</v>
      </c>
      <c r="AY242" s="245" t="s">
        <v>146</v>
      </c>
    </row>
    <row r="243" spans="1:65" s="15" customFormat="1">
      <c r="B243" s="246"/>
      <c r="C243" s="247"/>
      <c r="D243" s="226" t="s">
        <v>155</v>
      </c>
      <c r="E243" s="248" t="s">
        <v>1</v>
      </c>
      <c r="F243" s="249" t="s">
        <v>175</v>
      </c>
      <c r="G243" s="247"/>
      <c r="H243" s="250">
        <v>3.15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AT243" s="256" t="s">
        <v>155</v>
      </c>
      <c r="AU243" s="256" t="s">
        <v>89</v>
      </c>
      <c r="AV243" s="15" t="s">
        <v>153</v>
      </c>
      <c r="AW243" s="15" t="s">
        <v>36</v>
      </c>
      <c r="AX243" s="15" t="s">
        <v>87</v>
      </c>
      <c r="AY243" s="256" t="s">
        <v>146</v>
      </c>
    </row>
    <row r="244" spans="1:65" s="2" customFormat="1" ht="16.5" customHeight="1">
      <c r="A244" s="35"/>
      <c r="B244" s="36"/>
      <c r="C244" s="210" t="s">
        <v>8</v>
      </c>
      <c r="D244" s="210" t="s">
        <v>149</v>
      </c>
      <c r="E244" s="211" t="s">
        <v>579</v>
      </c>
      <c r="F244" s="212" t="s">
        <v>580</v>
      </c>
      <c r="G244" s="213" t="s">
        <v>152</v>
      </c>
      <c r="H244" s="214">
        <v>2.145</v>
      </c>
      <c r="I244" s="215"/>
      <c r="J244" s="216">
        <f>ROUND(I244*H244,2)</f>
        <v>0</v>
      </c>
      <c r="K244" s="217"/>
      <c r="L244" s="40"/>
      <c r="M244" s="218" t="s">
        <v>1</v>
      </c>
      <c r="N244" s="219" t="s">
        <v>44</v>
      </c>
      <c r="O244" s="72"/>
      <c r="P244" s="220">
        <f>O244*H244</f>
        <v>0</v>
      </c>
      <c r="Q244" s="220">
        <v>5.2249999999999998E-2</v>
      </c>
      <c r="R244" s="220">
        <f>Q244*H244</f>
        <v>0.11207625</v>
      </c>
      <c r="S244" s="220">
        <v>0</v>
      </c>
      <c r="T244" s="221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2" t="s">
        <v>153</v>
      </c>
      <c r="AT244" s="222" t="s">
        <v>149</v>
      </c>
      <c r="AU244" s="222" t="s">
        <v>89</v>
      </c>
      <c r="AY244" s="18" t="s">
        <v>146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87</v>
      </c>
      <c r="BK244" s="223">
        <f>ROUND(I244*H244,2)</f>
        <v>0</v>
      </c>
      <c r="BL244" s="18" t="s">
        <v>153</v>
      </c>
      <c r="BM244" s="222" t="s">
        <v>581</v>
      </c>
    </row>
    <row r="245" spans="1:65" s="13" customFormat="1">
      <c r="B245" s="224"/>
      <c r="C245" s="225"/>
      <c r="D245" s="226" t="s">
        <v>155</v>
      </c>
      <c r="E245" s="227" t="s">
        <v>1</v>
      </c>
      <c r="F245" s="228" t="s">
        <v>339</v>
      </c>
      <c r="G245" s="225"/>
      <c r="H245" s="227" t="s">
        <v>1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155</v>
      </c>
      <c r="AU245" s="234" t="s">
        <v>89</v>
      </c>
      <c r="AV245" s="13" t="s">
        <v>87</v>
      </c>
      <c r="AW245" s="13" t="s">
        <v>36</v>
      </c>
      <c r="AX245" s="13" t="s">
        <v>79</v>
      </c>
      <c r="AY245" s="234" t="s">
        <v>146</v>
      </c>
    </row>
    <row r="246" spans="1:65" s="14" customFormat="1">
      <c r="B246" s="235"/>
      <c r="C246" s="236"/>
      <c r="D246" s="226" t="s">
        <v>155</v>
      </c>
      <c r="E246" s="237" t="s">
        <v>1</v>
      </c>
      <c r="F246" s="238" t="s">
        <v>582</v>
      </c>
      <c r="G246" s="236"/>
      <c r="H246" s="239">
        <v>2.145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AT246" s="245" t="s">
        <v>155</v>
      </c>
      <c r="AU246" s="245" t="s">
        <v>89</v>
      </c>
      <c r="AV246" s="14" t="s">
        <v>89</v>
      </c>
      <c r="AW246" s="14" t="s">
        <v>36</v>
      </c>
      <c r="AX246" s="14" t="s">
        <v>87</v>
      </c>
      <c r="AY246" s="245" t="s">
        <v>146</v>
      </c>
    </row>
    <row r="247" spans="1:65" s="2" customFormat="1" ht="16.5" customHeight="1">
      <c r="A247" s="35"/>
      <c r="B247" s="36"/>
      <c r="C247" s="210" t="s">
        <v>299</v>
      </c>
      <c r="D247" s="210" t="s">
        <v>149</v>
      </c>
      <c r="E247" s="211" t="s">
        <v>583</v>
      </c>
      <c r="F247" s="212" t="s">
        <v>584</v>
      </c>
      <c r="G247" s="213" t="s">
        <v>152</v>
      </c>
      <c r="H247" s="214">
        <v>2.13</v>
      </c>
      <c r="I247" s="215"/>
      <c r="J247" s="216">
        <f>ROUND(I247*H247,2)</f>
        <v>0</v>
      </c>
      <c r="K247" s="217"/>
      <c r="L247" s="40"/>
      <c r="M247" s="218" t="s">
        <v>1</v>
      </c>
      <c r="N247" s="219" t="s">
        <v>44</v>
      </c>
      <c r="O247" s="72"/>
      <c r="P247" s="220">
        <f>O247*H247</f>
        <v>0</v>
      </c>
      <c r="Q247" s="220">
        <v>6.1769999999999999E-2</v>
      </c>
      <c r="R247" s="220">
        <f>Q247*H247</f>
        <v>0.1315701</v>
      </c>
      <c r="S247" s="220">
        <v>0</v>
      </c>
      <c r="T247" s="221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2" t="s">
        <v>153</v>
      </c>
      <c r="AT247" s="222" t="s">
        <v>149</v>
      </c>
      <c r="AU247" s="222" t="s">
        <v>89</v>
      </c>
      <c r="AY247" s="18" t="s">
        <v>146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8" t="s">
        <v>87</v>
      </c>
      <c r="BK247" s="223">
        <f>ROUND(I247*H247,2)</f>
        <v>0</v>
      </c>
      <c r="BL247" s="18" t="s">
        <v>153</v>
      </c>
      <c r="BM247" s="222" t="s">
        <v>585</v>
      </c>
    </row>
    <row r="248" spans="1:65" s="13" customFormat="1">
      <c r="B248" s="224"/>
      <c r="C248" s="225"/>
      <c r="D248" s="226" t="s">
        <v>155</v>
      </c>
      <c r="E248" s="227" t="s">
        <v>1</v>
      </c>
      <c r="F248" s="228" t="s">
        <v>442</v>
      </c>
      <c r="G248" s="225"/>
      <c r="H248" s="227" t="s">
        <v>1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AT248" s="234" t="s">
        <v>155</v>
      </c>
      <c r="AU248" s="234" t="s">
        <v>89</v>
      </c>
      <c r="AV248" s="13" t="s">
        <v>87</v>
      </c>
      <c r="AW248" s="13" t="s">
        <v>36</v>
      </c>
      <c r="AX248" s="13" t="s">
        <v>79</v>
      </c>
      <c r="AY248" s="234" t="s">
        <v>146</v>
      </c>
    </row>
    <row r="249" spans="1:65" s="14" customFormat="1">
      <c r="B249" s="235"/>
      <c r="C249" s="236"/>
      <c r="D249" s="226" t="s">
        <v>155</v>
      </c>
      <c r="E249" s="237" t="s">
        <v>1</v>
      </c>
      <c r="F249" s="238" t="s">
        <v>586</v>
      </c>
      <c r="G249" s="236"/>
      <c r="H249" s="239">
        <v>0.03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AT249" s="245" t="s">
        <v>155</v>
      </c>
      <c r="AU249" s="245" t="s">
        <v>89</v>
      </c>
      <c r="AV249" s="14" t="s">
        <v>89</v>
      </c>
      <c r="AW249" s="14" t="s">
        <v>36</v>
      </c>
      <c r="AX249" s="14" t="s">
        <v>79</v>
      </c>
      <c r="AY249" s="245" t="s">
        <v>146</v>
      </c>
    </row>
    <row r="250" spans="1:65" s="13" customFormat="1">
      <c r="B250" s="224"/>
      <c r="C250" s="225"/>
      <c r="D250" s="226" t="s">
        <v>155</v>
      </c>
      <c r="E250" s="227" t="s">
        <v>1</v>
      </c>
      <c r="F250" s="228" t="s">
        <v>339</v>
      </c>
      <c r="G250" s="225"/>
      <c r="H250" s="227" t="s">
        <v>1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AT250" s="234" t="s">
        <v>155</v>
      </c>
      <c r="AU250" s="234" t="s">
        <v>89</v>
      </c>
      <c r="AV250" s="13" t="s">
        <v>87</v>
      </c>
      <c r="AW250" s="13" t="s">
        <v>36</v>
      </c>
      <c r="AX250" s="13" t="s">
        <v>79</v>
      </c>
      <c r="AY250" s="234" t="s">
        <v>146</v>
      </c>
    </row>
    <row r="251" spans="1:65" s="14" customFormat="1">
      <c r="B251" s="235"/>
      <c r="C251" s="236"/>
      <c r="D251" s="226" t="s">
        <v>155</v>
      </c>
      <c r="E251" s="237" t="s">
        <v>1</v>
      </c>
      <c r="F251" s="238" t="s">
        <v>587</v>
      </c>
      <c r="G251" s="236"/>
      <c r="H251" s="239">
        <v>0.05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AT251" s="245" t="s">
        <v>155</v>
      </c>
      <c r="AU251" s="245" t="s">
        <v>89</v>
      </c>
      <c r="AV251" s="14" t="s">
        <v>89</v>
      </c>
      <c r="AW251" s="14" t="s">
        <v>36</v>
      </c>
      <c r="AX251" s="14" t="s">
        <v>79</v>
      </c>
      <c r="AY251" s="245" t="s">
        <v>146</v>
      </c>
    </row>
    <row r="252" spans="1:65" s="13" customFormat="1">
      <c r="B252" s="224"/>
      <c r="C252" s="225"/>
      <c r="D252" s="226" t="s">
        <v>155</v>
      </c>
      <c r="E252" s="227" t="s">
        <v>1</v>
      </c>
      <c r="F252" s="228" t="s">
        <v>458</v>
      </c>
      <c r="G252" s="225"/>
      <c r="H252" s="227" t="s">
        <v>1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155</v>
      </c>
      <c r="AU252" s="234" t="s">
        <v>89</v>
      </c>
      <c r="AV252" s="13" t="s">
        <v>87</v>
      </c>
      <c r="AW252" s="13" t="s">
        <v>36</v>
      </c>
      <c r="AX252" s="13" t="s">
        <v>79</v>
      </c>
      <c r="AY252" s="234" t="s">
        <v>146</v>
      </c>
    </row>
    <row r="253" spans="1:65" s="14" customFormat="1">
      <c r="B253" s="235"/>
      <c r="C253" s="236"/>
      <c r="D253" s="226" t="s">
        <v>155</v>
      </c>
      <c r="E253" s="237" t="s">
        <v>1</v>
      </c>
      <c r="F253" s="238" t="s">
        <v>588</v>
      </c>
      <c r="G253" s="236"/>
      <c r="H253" s="239">
        <v>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AT253" s="245" t="s">
        <v>155</v>
      </c>
      <c r="AU253" s="245" t="s">
        <v>89</v>
      </c>
      <c r="AV253" s="14" t="s">
        <v>89</v>
      </c>
      <c r="AW253" s="14" t="s">
        <v>36</v>
      </c>
      <c r="AX253" s="14" t="s">
        <v>79</v>
      </c>
      <c r="AY253" s="245" t="s">
        <v>146</v>
      </c>
    </row>
    <row r="254" spans="1:65" s="13" customFormat="1">
      <c r="B254" s="224"/>
      <c r="C254" s="225"/>
      <c r="D254" s="226" t="s">
        <v>155</v>
      </c>
      <c r="E254" s="227" t="s">
        <v>1</v>
      </c>
      <c r="F254" s="228" t="s">
        <v>461</v>
      </c>
      <c r="G254" s="225"/>
      <c r="H254" s="227" t="s">
        <v>1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AT254" s="234" t="s">
        <v>155</v>
      </c>
      <c r="AU254" s="234" t="s">
        <v>89</v>
      </c>
      <c r="AV254" s="13" t="s">
        <v>87</v>
      </c>
      <c r="AW254" s="13" t="s">
        <v>36</v>
      </c>
      <c r="AX254" s="13" t="s">
        <v>79</v>
      </c>
      <c r="AY254" s="234" t="s">
        <v>146</v>
      </c>
    </row>
    <row r="255" spans="1:65" s="14" customFormat="1">
      <c r="B255" s="235"/>
      <c r="C255" s="236"/>
      <c r="D255" s="226" t="s">
        <v>155</v>
      </c>
      <c r="E255" s="237" t="s">
        <v>1</v>
      </c>
      <c r="F255" s="238" t="s">
        <v>587</v>
      </c>
      <c r="G255" s="236"/>
      <c r="H255" s="239">
        <v>0.05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AT255" s="245" t="s">
        <v>155</v>
      </c>
      <c r="AU255" s="245" t="s">
        <v>89</v>
      </c>
      <c r="AV255" s="14" t="s">
        <v>89</v>
      </c>
      <c r="AW255" s="14" t="s">
        <v>36</v>
      </c>
      <c r="AX255" s="14" t="s">
        <v>79</v>
      </c>
      <c r="AY255" s="245" t="s">
        <v>146</v>
      </c>
    </row>
    <row r="256" spans="1:65" s="15" customFormat="1">
      <c r="B256" s="246"/>
      <c r="C256" s="247"/>
      <c r="D256" s="226" t="s">
        <v>155</v>
      </c>
      <c r="E256" s="248" t="s">
        <v>1</v>
      </c>
      <c r="F256" s="249" t="s">
        <v>175</v>
      </c>
      <c r="G256" s="247"/>
      <c r="H256" s="250">
        <v>2.13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AT256" s="256" t="s">
        <v>155</v>
      </c>
      <c r="AU256" s="256" t="s">
        <v>89</v>
      </c>
      <c r="AV256" s="15" t="s">
        <v>153</v>
      </c>
      <c r="AW256" s="15" t="s">
        <v>36</v>
      </c>
      <c r="AX256" s="15" t="s">
        <v>87</v>
      </c>
      <c r="AY256" s="256" t="s">
        <v>146</v>
      </c>
    </row>
    <row r="257" spans="1:65" s="2" customFormat="1" ht="16.5" customHeight="1">
      <c r="A257" s="35"/>
      <c r="B257" s="36"/>
      <c r="C257" s="210" t="s">
        <v>304</v>
      </c>
      <c r="D257" s="210" t="s">
        <v>149</v>
      </c>
      <c r="E257" s="211" t="s">
        <v>589</v>
      </c>
      <c r="F257" s="212" t="s">
        <v>590</v>
      </c>
      <c r="G257" s="213" t="s">
        <v>152</v>
      </c>
      <c r="H257" s="214">
        <v>12.047000000000001</v>
      </c>
      <c r="I257" s="215"/>
      <c r="J257" s="216">
        <f>ROUND(I257*H257,2)</f>
        <v>0</v>
      </c>
      <c r="K257" s="217"/>
      <c r="L257" s="40"/>
      <c r="M257" s="218" t="s">
        <v>1</v>
      </c>
      <c r="N257" s="219" t="s">
        <v>44</v>
      </c>
      <c r="O257" s="72"/>
      <c r="P257" s="220">
        <f>O257*H257</f>
        <v>0</v>
      </c>
      <c r="Q257" s="220">
        <v>7.9909999999999995E-2</v>
      </c>
      <c r="R257" s="220">
        <f>Q257*H257</f>
        <v>0.96267577000000004</v>
      </c>
      <c r="S257" s="220">
        <v>0</v>
      </c>
      <c r="T257" s="221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2" t="s">
        <v>153</v>
      </c>
      <c r="AT257" s="222" t="s">
        <v>149</v>
      </c>
      <c r="AU257" s="222" t="s">
        <v>89</v>
      </c>
      <c r="AY257" s="18" t="s">
        <v>146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18" t="s">
        <v>87</v>
      </c>
      <c r="BK257" s="223">
        <f>ROUND(I257*H257,2)</f>
        <v>0</v>
      </c>
      <c r="BL257" s="18" t="s">
        <v>153</v>
      </c>
      <c r="BM257" s="222" t="s">
        <v>591</v>
      </c>
    </row>
    <row r="258" spans="1:65" s="13" customFormat="1">
      <c r="B258" s="224"/>
      <c r="C258" s="225"/>
      <c r="D258" s="226" t="s">
        <v>155</v>
      </c>
      <c r="E258" s="227" t="s">
        <v>1</v>
      </c>
      <c r="F258" s="228" t="s">
        <v>159</v>
      </c>
      <c r="G258" s="225"/>
      <c r="H258" s="227" t="s">
        <v>1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AT258" s="234" t="s">
        <v>155</v>
      </c>
      <c r="AU258" s="234" t="s">
        <v>89</v>
      </c>
      <c r="AV258" s="13" t="s">
        <v>87</v>
      </c>
      <c r="AW258" s="13" t="s">
        <v>36</v>
      </c>
      <c r="AX258" s="13" t="s">
        <v>79</v>
      </c>
      <c r="AY258" s="234" t="s">
        <v>146</v>
      </c>
    </row>
    <row r="259" spans="1:65" s="14" customFormat="1">
      <c r="B259" s="235"/>
      <c r="C259" s="236"/>
      <c r="D259" s="226" t="s">
        <v>155</v>
      </c>
      <c r="E259" s="237" t="s">
        <v>1</v>
      </c>
      <c r="F259" s="238" t="s">
        <v>592</v>
      </c>
      <c r="G259" s="236"/>
      <c r="H259" s="239">
        <v>1.0129999999999999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AT259" s="245" t="s">
        <v>155</v>
      </c>
      <c r="AU259" s="245" t="s">
        <v>89</v>
      </c>
      <c r="AV259" s="14" t="s">
        <v>89</v>
      </c>
      <c r="AW259" s="14" t="s">
        <v>36</v>
      </c>
      <c r="AX259" s="14" t="s">
        <v>79</v>
      </c>
      <c r="AY259" s="245" t="s">
        <v>146</v>
      </c>
    </row>
    <row r="260" spans="1:65" s="13" customFormat="1">
      <c r="B260" s="224"/>
      <c r="C260" s="225"/>
      <c r="D260" s="226" t="s">
        <v>155</v>
      </c>
      <c r="E260" s="227" t="s">
        <v>1</v>
      </c>
      <c r="F260" s="228" t="s">
        <v>341</v>
      </c>
      <c r="G260" s="225"/>
      <c r="H260" s="227" t="s">
        <v>1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AT260" s="234" t="s">
        <v>155</v>
      </c>
      <c r="AU260" s="234" t="s">
        <v>89</v>
      </c>
      <c r="AV260" s="13" t="s">
        <v>87</v>
      </c>
      <c r="AW260" s="13" t="s">
        <v>36</v>
      </c>
      <c r="AX260" s="13" t="s">
        <v>79</v>
      </c>
      <c r="AY260" s="234" t="s">
        <v>146</v>
      </c>
    </row>
    <row r="261" spans="1:65" s="14" customFormat="1">
      <c r="B261" s="235"/>
      <c r="C261" s="236"/>
      <c r="D261" s="226" t="s">
        <v>155</v>
      </c>
      <c r="E261" s="237" t="s">
        <v>1</v>
      </c>
      <c r="F261" s="238" t="s">
        <v>593</v>
      </c>
      <c r="G261" s="236"/>
      <c r="H261" s="239">
        <v>4.077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AT261" s="245" t="s">
        <v>155</v>
      </c>
      <c r="AU261" s="245" t="s">
        <v>89</v>
      </c>
      <c r="AV261" s="14" t="s">
        <v>89</v>
      </c>
      <c r="AW261" s="14" t="s">
        <v>36</v>
      </c>
      <c r="AX261" s="14" t="s">
        <v>79</v>
      </c>
      <c r="AY261" s="245" t="s">
        <v>146</v>
      </c>
    </row>
    <row r="262" spans="1:65" s="13" customFormat="1">
      <c r="B262" s="224"/>
      <c r="C262" s="225"/>
      <c r="D262" s="226" t="s">
        <v>155</v>
      </c>
      <c r="E262" s="227" t="s">
        <v>1</v>
      </c>
      <c r="F262" s="228" t="s">
        <v>448</v>
      </c>
      <c r="G262" s="225"/>
      <c r="H262" s="227" t="s">
        <v>1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155</v>
      </c>
      <c r="AU262" s="234" t="s">
        <v>89</v>
      </c>
      <c r="AV262" s="13" t="s">
        <v>87</v>
      </c>
      <c r="AW262" s="13" t="s">
        <v>36</v>
      </c>
      <c r="AX262" s="13" t="s">
        <v>79</v>
      </c>
      <c r="AY262" s="234" t="s">
        <v>146</v>
      </c>
    </row>
    <row r="263" spans="1:65" s="14" customFormat="1">
      <c r="B263" s="235"/>
      <c r="C263" s="236"/>
      <c r="D263" s="226" t="s">
        <v>155</v>
      </c>
      <c r="E263" s="237" t="s">
        <v>1</v>
      </c>
      <c r="F263" s="238" t="s">
        <v>594</v>
      </c>
      <c r="G263" s="236"/>
      <c r="H263" s="239">
        <v>1.35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AT263" s="245" t="s">
        <v>155</v>
      </c>
      <c r="AU263" s="245" t="s">
        <v>89</v>
      </c>
      <c r="AV263" s="14" t="s">
        <v>89</v>
      </c>
      <c r="AW263" s="14" t="s">
        <v>36</v>
      </c>
      <c r="AX263" s="14" t="s">
        <v>79</v>
      </c>
      <c r="AY263" s="245" t="s">
        <v>146</v>
      </c>
    </row>
    <row r="264" spans="1:65" s="13" customFormat="1">
      <c r="B264" s="224"/>
      <c r="C264" s="225"/>
      <c r="D264" s="226" t="s">
        <v>155</v>
      </c>
      <c r="E264" s="227" t="s">
        <v>1</v>
      </c>
      <c r="F264" s="228" t="s">
        <v>351</v>
      </c>
      <c r="G264" s="225"/>
      <c r="H264" s="227" t="s">
        <v>1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AT264" s="234" t="s">
        <v>155</v>
      </c>
      <c r="AU264" s="234" t="s">
        <v>89</v>
      </c>
      <c r="AV264" s="13" t="s">
        <v>87</v>
      </c>
      <c r="AW264" s="13" t="s">
        <v>36</v>
      </c>
      <c r="AX264" s="13" t="s">
        <v>79</v>
      </c>
      <c r="AY264" s="234" t="s">
        <v>146</v>
      </c>
    </row>
    <row r="265" spans="1:65" s="14" customFormat="1">
      <c r="B265" s="235"/>
      <c r="C265" s="236"/>
      <c r="D265" s="226" t="s">
        <v>155</v>
      </c>
      <c r="E265" s="237" t="s">
        <v>1</v>
      </c>
      <c r="F265" s="238" t="s">
        <v>593</v>
      </c>
      <c r="G265" s="236"/>
      <c r="H265" s="239">
        <v>4.077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AT265" s="245" t="s">
        <v>155</v>
      </c>
      <c r="AU265" s="245" t="s">
        <v>89</v>
      </c>
      <c r="AV265" s="14" t="s">
        <v>89</v>
      </c>
      <c r="AW265" s="14" t="s">
        <v>36</v>
      </c>
      <c r="AX265" s="14" t="s">
        <v>79</v>
      </c>
      <c r="AY265" s="245" t="s">
        <v>146</v>
      </c>
    </row>
    <row r="266" spans="1:65" s="13" customFormat="1">
      <c r="B266" s="224"/>
      <c r="C266" s="225"/>
      <c r="D266" s="226" t="s">
        <v>155</v>
      </c>
      <c r="E266" s="227" t="s">
        <v>1</v>
      </c>
      <c r="F266" s="228" t="s">
        <v>352</v>
      </c>
      <c r="G266" s="225"/>
      <c r="H266" s="227" t="s">
        <v>1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AT266" s="234" t="s">
        <v>155</v>
      </c>
      <c r="AU266" s="234" t="s">
        <v>89</v>
      </c>
      <c r="AV266" s="13" t="s">
        <v>87</v>
      </c>
      <c r="AW266" s="13" t="s">
        <v>36</v>
      </c>
      <c r="AX266" s="13" t="s">
        <v>79</v>
      </c>
      <c r="AY266" s="234" t="s">
        <v>146</v>
      </c>
    </row>
    <row r="267" spans="1:65" s="14" customFormat="1">
      <c r="B267" s="235"/>
      <c r="C267" s="236"/>
      <c r="D267" s="226" t="s">
        <v>155</v>
      </c>
      <c r="E267" s="237" t="s">
        <v>1</v>
      </c>
      <c r="F267" s="238" t="s">
        <v>595</v>
      </c>
      <c r="G267" s="236"/>
      <c r="H267" s="239">
        <v>1.53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AT267" s="245" t="s">
        <v>155</v>
      </c>
      <c r="AU267" s="245" t="s">
        <v>89</v>
      </c>
      <c r="AV267" s="14" t="s">
        <v>89</v>
      </c>
      <c r="AW267" s="14" t="s">
        <v>36</v>
      </c>
      <c r="AX267" s="14" t="s">
        <v>79</v>
      </c>
      <c r="AY267" s="245" t="s">
        <v>146</v>
      </c>
    </row>
    <row r="268" spans="1:65" s="15" customFormat="1">
      <c r="B268" s="246"/>
      <c r="C268" s="247"/>
      <c r="D268" s="226" t="s">
        <v>155</v>
      </c>
      <c r="E268" s="248" t="s">
        <v>1</v>
      </c>
      <c r="F268" s="249" t="s">
        <v>175</v>
      </c>
      <c r="G268" s="247"/>
      <c r="H268" s="250">
        <v>12.047000000000001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AT268" s="256" t="s">
        <v>155</v>
      </c>
      <c r="AU268" s="256" t="s">
        <v>89</v>
      </c>
      <c r="AV268" s="15" t="s">
        <v>153</v>
      </c>
      <c r="AW268" s="15" t="s">
        <v>36</v>
      </c>
      <c r="AX268" s="15" t="s">
        <v>87</v>
      </c>
      <c r="AY268" s="256" t="s">
        <v>146</v>
      </c>
    </row>
    <row r="269" spans="1:65" s="12" customFormat="1" ht="22.9" customHeight="1">
      <c r="B269" s="194"/>
      <c r="C269" s="195"/>
      <c r="D269" s="196" t="s">
        <v>78</v>
      </c>
      <c r="E269" s="208" t="s">
        <v>207</v>
      </c>
      <c r="F269" s="208" t="s">
        <v>596</v>
      </c>
      <c r="G269" s="195"/>
      <c r="H269" s="195"/>
      <c r="I269" s="198"/>
      <c r="J269" s="209">
        <f>BK269</f>
        <v>0</v>
      </c>
      <c r="K269" s="195"/>
      <c r="L269" s="200"/>
      <c r="M269" s="201"/>
      <c r="N269" s="202"/>
      <c r="O269" s="202"/>
      <c r="P269" s="203">
        <f>SUM(P270:P571)</f>
        <v>0</v>
      </c>
      <c r="Q269" s="202"/>
      <c r="R269" s="203">
        <f>SUM(R270:R571)</f>
        <v>19.667417059999995</v>
      </c>
      <c r="S269" s="202"/>
      <c r="T269" s="204">
        <f>SUM(T270:T571)</f>
        <v>0</v>
      </c>
      <c r="AR269" s="205" t="s">
        <v>87</v>
      </c>
      <c r="AT269" s="206" t="s">
        <v>78</v>
      </c>
      <c r="AU269" s="206" t="s">
        <v>87</v>
      </c>
      <c r="AY269" s="205" t="s">
        <v>146</v>
      </c>
      <c r="BK269" s="207">
        <f>SUM(BK270:BK571)</f>
        <v>0</v>
      </c>
    </row>
    <row r="270" spans="1:65" s="2" customFormat="1" ht="16.5" customHeight="1">
      <c r="A270" s="35"/>
      <c r="B270" s="36"/>
      <c r="C270" s="210" t="s">
        <v>308</v>
      </c>
      <c r="D270" s="210" t="s">
        <v>149</v>
      </c>
      <c r="E270" s="211" t="s">
        <v>597</v>
      </c>
      <c r="F270" s="212" t="s">
        <v>598</v>
      </c>
      <c r="G270" s="213" t="s">
        <v>152</v>
      </c>
      <c r="H270" s="214">
        <v>10</v>
      </c>
      <c r="I270" s="215"/>
      <c r="J270" s="216">
        <f>ROUND(I270*H270,2)</f>
        <v>0</v>
      </c>
      <c r="K270" s="217"/>
      <c r="L270" s="40"/>
      <c r="M270" s="218" t="s">
        <v>1</v>
      </c>
      <c r="N270" s="219" t="s">
        <v>44</v>
      </c>
      <c r="O270" s="72"/>
      <c r="P270" s="220">
        <f>O270*H270</f>
        <v>0</v>
      </c>
      <c r="Q270" s="220">
        <v>0.04</v>
      </c>
      <c r="R270" s="220">
        <f>Q270*H270</f>
        <v>0.4</v>
      </c>
      <c r="S270" s="220">
        <v>0</v>
      </c>
      <c r="T270" s="22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2" t="s">
        <v>153</v>
      </c>
      <c r="AT270" s="222" t="s">
        <v>149</v>
      </c>
      <c r="AU270" s="222" t="s">
        <v>89</v>
      </c>
      <c r="AY270" s="18" t="s">
        <v>146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8" t="s">
        <v>87</v>
      </c>
      <c r="BK270" s="223">
        <f>ROUND(I270*H270,2)</f>
        <v>0</v>
      </c>
      <c r="BL270" s="18" t="s">
        <v>153</v>
      </c>
      <c r="BM270" s="222" t="s">
        <v>599</v>
      </c>
    </row>
    <row r="271" spans="1:65" s="2" customFormat="1" ht="21.75" customHeight="1">
      <c r="A271" s="35"/>
      <c r="B271" s="36"/>
      <c r="C271" s="210" t="s">
        <v>313</v>
      </c>
      <c r="D271" s="210" t="s">
        <v>149</v>
      </c>
      <c r="E271" s="211" t="s">
        <v>600</v>
      </c>
      <c r="F271" s="212" t="s">
        <v>601</v>
      </c>
      <c r="G271" s="213" t="s">
        <v>152</v>
      </c>
      <c r="H271" s="214">
        <v>90.34</v>
      </c>
      <c r="I271" s="215"/>
      <c r="J271" s="216">
        <f>ROUND(I271*H271,2)</f>
        <v>0</v>
      </c>
      <c r="K271" s="217"/>
      <c r="L271" s="40"/>
      <c r="M271" s="218" t="s">
        <v>1</v>
      </c>
      <c r="N271" s="219" t="s">
        <v>44</v>
      </c>
      <c r="O271" s="72"/>
      <c r="P271" s="220">
        <f>O271*H271</f>
        <v>0</v>
      </c>
      <c r="Q271" s="220">
        <v>5.1000000000000004E-3</v>
      </c>
      <c r="R271" s="220">
        <f>Q271*H271</f>
        <v>0.46073400000000003</v>
      </c>
      <c r="S271" s="220">
        <v>0</v>
      </c>
      <c r="T271" s="221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2" t="s">
        <v>153</v>
      </c>
      <c r="AT271" s="222" t="s">
        <v>149</v>
      </c>
      <c r="AU271" s="222" t="s">
        <v>89</v>
      </c>
      <c r="AY271" s="18" t="s">
        <v>146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87</v>
      </c>
      <c r="BK271" s="223">
        <f>ROUND(I271*H271,2)</f>
        <v>0</v>
      </c>
      <c r="BL271" s="18" t="s">
        <v>153</v>
      </c>
      <c r="BM271" s="222" t="s">
        <v>602</v>
      </c>
    </row>
    <row r="272" spans="1:65" s="13" customFormat="1">
      <c r="B272" s="224"/>
      <c r="C272" s="225"/>
      <c r="D272" s="226" t="s">
        <v>155</v>
      </c>
      <c r="E272" s="227" t="s">
        <v>1</v>
      </c>
      <c r="F272" s="228" t="s">
        <v>156</v>
      </c>
      <c r="G272" s="225"/>
      <c r="H272" s="227" t="s">
        <v>1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AT272" s="234" t="s">
        <v>155</v>
      </c>
      <c r="AU272" s="234" t="s">
        <v>89</v>
      </c>
      <c r="AV272" s="13" t="s">
        <v>87</v>
      </c>
      <c r="AW272" s="13" t="s">
        <v>36</v>
      </c>
      <c r="AX272" s="13" t="s">
        <v>79</v>
      </c>
      <c r="AY272" s="234" t="s">
        <v>146</v>
      </c>
    </row>
    <row r="273" spans="2:51" s="13" customFormat="1">
      <c r="B273" s="224"/>
      <c r="C273" s="225"/>
      <c r="D273" s="226" t="s">
        <v>155</v>
      </c>
      <c r="E273" s="227" t="s">
        <v>1</v>
      </c>
      <c r="F273" s="228" t="s">
        <v>440</v>
      </c>
      <c r="G273" s="225"/>
      <c r="H273" s="227" t="s">
        <v>1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AT273" s="234" t="s">
        <v>155</v>
      </c>
      <c r="AU273" s="234" t="s">
        <v>89</v>
      </c>
      <c r="AV273" s="13" t="s">
        <v>87</v>
      </c>
      <c r="AW273" s="13" t="s">
        <v>36</v>
      </c>
      <c r="AX273" s="13" t="s">
        <v>79</v>
      </c>
      <c r="AY273" s="234" t="s">
        <v>146</v>
      </c>
    </row>
    <row r="274" spans="2:51" s="14" customFormat="1">
      <c r="B274" s="235"/>
      <c r="C274" s="236"/>
      <c r="D274" s="226" t="s">
        <v>155</v>
      </c>
      <c r="E274" s="237" t="s">
        <v>1</v>
      </c>
      <c r="F274" s="238" t="s">
        <v>441</v>
      </c>
      <c r="G274" s="236"/>
      <c r="H274" s="239">
        <v>8.4600000000000009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AT274" s="245" t="s">
        <v>155</v>
      </c>
      <c r="AU274" s="245" t="s">
        <v>89</v>
      </c>
      <c r="AV274" s="14" t="s">
        <v>89</v>
      </c>
      <c r="AW274" s="14" t="s">
        <v>36</v>
      </c>
      <c r="AX274" s="14" t="s">
        <v>79</v>
      </c>
      <c r="AY274" s="245" t="s">
        <v>146</v>
      </c>
    </row>
    <row r="275" spans="2:51" s="13" customFormat="1">
      <c r="B275" s="224"/>
      <c r="C275" s="225"/>
      <c r="D275" s="226" t="s">
        <v>155</v>
      </c>
      <c r="E275" s="227" t="s">
        <v>1</v>
      </c>
      <c r="F275" s="228" t="s">
        <v>442</v>
      </c>
      <c r="G275" s="225"/>
      <c r="H275" s="227" t="s">
        <v>1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AT275" s="234" t="s">
        <v>155</v>
      </c>
      <c r="AU275" s="234" t="s">
        <v>89</v>
      </c>
      <c r="AV275" s="13" t="s">
        <v>87</v>
      </c>
      <c r="AW275" s="13" t="s">
        <v>36</v>
      </c>
      <c r="AX275" s="13" t="s">
        <v>79</v>
      </c>
      <c r="AY275" s="234" t="s">
        <v>146</v>
      </c>
    </row>
    <row r="276" spans="2:51" s="14" customFormat="1">
      <c r="B276" s="235"/>
      <c r="C276" s="236"/>
      <c r="D276" s="226" t="s">
        <v>155</v>
      </c>
      <c r="E276" s="237" t="s">
        <v>1</v>
      </c>
      <c r="F276" s="238" t="s">
        <v>153</v>
      </c>
      <c r="G276" s="236"/>
      <c r="H276" s="239">
        <v>4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AT276" s="245" t="s">
        <v>155</v>
      </c>
      <c r="AU276" s="245" t="s">
        <v>89</v>
      </c>
      <c r="AV276" s="14" t="s">
        <v>89</v>
      </c>
      <c r="AW276" s="14" t="s">
        <v>36</v>
      </c>
      <c r="AX276" s="14" t="s">
        <v>79</v>
      </c>
      <c r="AY276" s="245" t="s">
        <v>146</v>
      </c>
    </row>
    <row r="277" spans="2:51" s="13" customFormat="1">
      <c r="B277" s="224"/>
      <c r="C277" s="225"/>
      <c r="D277" s="226" t="s">
        <v>155</v>
      </c>
      <c r="E277" s="227" t="s">
        <v>1</v>
      </c>
      <c r="F277" s="228" t="s">
        <v>159</v>
      </c>
      <c r="G277" s="225"/>
      <c r="H277" s="227" t="s">
        <v>1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AT277" s="234" t="s">
        <v>155</v>
      </c>
      <c r="AU277" s="234" t="s">
        <v>89</v>
      </c>
      <c r="AV277" s="13" t="s">
        <v>87</v>
      </c>
      <c r="AW277" s="13" t="s">
        <v>36</v>
      </c>
      <c r="AX277" s="13" t="s">
        <v>79</v>
      </c>
      <c r="AY277" s="234" t="s">
        <v>146</v>
      </c>
    </row>
    <row r="278" spans="2:51" s="14" customFormat="1">
      <c r="B278" s="235"/>
      <c r="C278" s="236"/>
      <c r="D278" s="226" t="s">
        <v>155</v>
      </c>
      <c r="E278" s="237" t="s">
        <v>1</v>
      </c>
      <c r="F278" s="238" t="s">
        <v>443</v>
      </c>
      <c r="G278" s="236"/>
      <c r="H278" s="239">
        <v>1.1000000000000001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AT278" s="245" t="s">
        <v>155</v>
      </c>
      <c r="AU278" s="245" t="s">
        <v>89</v>
      </c>
      <c r="AV278" s="14" t="s">
        <v>89</v>
      </c>
      <c r="AW278" s="14" t="s">
        <v>36</v>
      </c>
      <c r="AX278" s="14" t="s">
        <v>79</v>
      </c>
      <c r="AY278" s="245" t="s">
        <v>146</v>
      </c>
    </row>
    <row r="279" spans="2:51" s="13" customFormat="1">
      <c r="B279" s="224"/>
      <c r="C279" s="225"/>
      <c r="D279" s="226" t="s">
        <v>155</v>
      </c>
      <c r="E279" s="227" t="s">
        <v>1</v>
      </c>
      <c r="F279" s="228" t="s">
        <v>378</v>
      </c>
      <c r="G279" s="225"/>
      <c r="H279" s="227" t="s">
        <v>1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AT279" s="234" t="s">
        <v>155</v>
      </c>
      <c r="AU279" s="234" t="s">
        <v>89</v>
      </c>
      <c r="AV279" s="13" t="s">
        <v>87</v>
      </c>
      <c r="AW279" s="13" t="s">
        <v>36</v>
      </c>
      <c r="AX279" s="13" t="s">
        <v>79</v>
      </c>
      <c r="AY279" s="234" t="s">
        <v>146</v>
      </c>
    </row>
    <row r="280" spans="2:51" s="14" customFormat="1">
      <c r="B280" s="235"/>
      <c r="C280" s="236"/>
      <c r="D280" s="226" t="s">
        <v>155</v>
      </c>
      <c r="E280" s="237" t="s">
        <v>1</v>
      </c>
      <c r="F280" s="238" t="s">
        <v>444</v>
      </c>
      <c r="G280" s="236"/>
      <c r="H280" s="239">
        <v>14.8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AT280" s="245" t="s">
        <v>155</v>
      </c>
      <c r="AU280" s="245" t="s">
        <v>89</v>
      </c>
      <c r="AV280" s="14" t="s">
        <v>89</v>
      </c>
      <c r="AW280" s="14" t="s">
        <v>36</v>
      </c>
      <c r="AX280" s="14" t="s">
        <v>79</v>
      </c>
      <c r="AY280" s="245" t="s">
        <v>146</v>
      </c>
    </row>
    <row r="281" spans="2:51" s="13" customFormat="1">
      <c r="B281" s="224"/>
      <c r="C281" s="225"/>
      <c r="D281" s="226" t="s">
        <v>155</v>
      </c>
      <c r="E281" s="227" t="s">
        <v>1</v>
      </c>
      <c r="F281" s="228" t="s">
        <v>339</v>
      </c>
      <c r="G281" s="225"/>
      <c r="H281" s="227" t="s">
        <v>1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155</v>
      </c>
      <c r="AU281" s="234" t="s">
        <v>89</v>
      </c>
      <c r="AV281" s="13" t="s">
        <v>87</v>
      </c>
      <c r="AW281" s="13" t="s">
        <v>36</v>
      </c>
      <c r="AX281" s="13" t="s">
        <v>79</v>
      </c>
      <c r="AY281" s="234" t="s">
        <v>146</v>
      </c>
    </row>
    <row r="282" spans="2:51" s="14" customFormat="1">
      <c r="B282" s="235"/>
      <c r="C282" s="236"/>
      <c r="D282" s="226" t="s">
        <v>155</v>
      </c>
      <c r="E282" s="237" t="s">
        <v>1</v>
      </c>
      <c r="F282" s="238" t="s">
        <v>445</v>
      </c>
      <c r="G282" s="236"/>
      <c r="H282" s="239">
        <v>14.4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AT282" s="245" t="s">
        <v>155</v>
      </c>
      <c r="AU282" s="245" t="s">
        <v>89</v>
      </c>
      <c r="AV282" s="14" t="s">
        <v>89</v>
      </c>
      <c r="AW282" s="14" t="s">
        <v>36</v>
      </c>
      <c r="AX282" s="14" t="s">
        <v>79</v>
      </c>
      <c r="AY282" s="245" t="s">
        <v>146</v>
      </c>
    </row>
    <row r="283" spans="2:51" s="13" customFormat="1">
      <c r="B283" s="224"/>
      <c r="C283" s="225"/>
      <c r="D283" s="226" t="s">
        <v>155</v>
      </c>
      <c r="E283" s="227" t="s">
        <v>1</v>
      </c>
      <c r="F283" s="228" t="s">
        <v>341</v>
      </c>
      <c r="G283" s="225"/>
      <c r="H283" s="227" t="s">
        <v>1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AT283" s="234" t="s">
        <v>155</v>
      </c>
      <c r="AU283" s="234" t="s">
        <v>89</v>
      </c>
      <c r="AV283" s="13" t="s">
        <v>87</v>
      </c>
      <c r="AW283" s="13" t="s">
        <v>36</v>
      </c>
      <c r="AX283" s="13" t="s">
        <v>79</v>
      </c>
      <c r="AY283" s="234" t="s">
        <v>146</v>
      </c>
    </row>
    <row r="284" spans="2:51" s="14" customFormat="1">
      <c r="B284" s="235"/>
      <c r="C284" s="236"/>
      <c r="D284" s="226" t="s">
        <v>155</v>
      </c>
      <c r="E284" s="237" t="s">
        <v>1</v>
      </c>
      <c r="F284" s="238" t="s">
        <v>386</v>
      </c>
      <c r="G284" s="236"/>
      <c r="H284" s="239">
        <v>5.8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AT284" s="245" t="s">
        <v>155</v>
      </c>
      <c r="AU284" s="245" t="s">
        <v>89</v>
      </c>
      <c r="AV284" s="14" t="s">
        <v>89</v>
      </c>
      <c r="AW284" s="14" t="s">
        <v>36</v>
      </c>
      <c r="AX284" s="14" t="s">
        <v>79</v>
      </c>
      <c r="AY284" s="245" t="s">
        <v>146</v>
      </c>
    </row>
    <row r="285" spans="2:51" s="13" customFormat="1">
      <c r="B285" s="224"/>
      <c r="C285" s="225"/>
      <c r="D285" s="226" t="s">
        <v>155</v>
      </c>
      <c r="E285" s="227" t="s">
        <v>1</v>
      </c>
      <c r="F285" s="228" t="s">
        <v>446</v>
      </c>
      <c r="G285" s="225"/>
      <c r="H285" s="227" t="s">
        <v>1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AT285" s="234" t="s">
        <v>155</v>
      </c>
      <c r="AU285" s="234" t="s">
        <v>89</v>
      </c>
      <c r="AV285" s="13" t="s">
        <v>87</v>
      </c>
      <c r="AW285" s="13" t="s">
        <v>36</v>
      </c>
      <c r="AX285" s="13" t="s">
        <v>79</v>
      </c>
      <c r="AY285" s="234" t="s">
        <v>146</v>
      </c>
    </row>
    <row r="286" spans="2:51" s="14" customFormat="1">
      <c r="B286" s="235"/>
      <c r="C286" s="236"/>
      <c r="D286" s="226" t="s">
        <v>155</v>
      </c>
      <c r="E286" s="237" t="s">
        <v>1</v>
      </c>
      <c r="F286" s="238" t="s">
        <v>447</v>
      </c>
      <c r="G286" s="236"/>
      <c r="H286" s="239">
        <v>4.9000000000000004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AT286" s="245" t="s">
        <v>155</v>
      </c>
      <c r="AU286" s="245" t="s">
        <v>89</v>
      </c>
      <c r="AV286" s="14" t="s">
        <v>89</v>
      </c>
      <c r="AW286" s="14" t="s">
        <v>36</v>
      </c>
      <c r="AX286" s="14" t="s">
        <v>79</v>
      </c>
      <c r="AY286" s="245" t="s">
        <v>146</v>
      </c>
    </row>
    <row r="287" spans="2:51" s="13" customFormat="1">
      <c r="B287" s="224"/>
      <c r="C287" s="225"/>
      <c r="D287" s="226" t="s">
        <v>155</v>
      </c>
      <c r="E287" s="227" t="s">
        <v>1</v>
      </c>
      <c r="F287" s="228" t="s">
        <v>448</v>
      </c>
      <c r="G287" s="225"/>
      <c r="H287" s="227" t="s">
        <v>1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AT287" s="234" t="s">
        <v>155</v>
      </c>
      <c r="AU287" s="234" t="s">
        <v>89</v>
      </c>
      <c r="AV287" s="13" t="s">
        <v>87</v>
      </c>
      <c r="AW287" s="13" t="s">
        <v>36</v>
      </c>
      <c r="AX287" s="13" t="s">
        <v>79</v>
      </c>
      <c r="AY287" s="234" t="s">
        <v>146</v>
      </c>
    </row>
    <row r="288" spans="2:51" s="14" customFormat="1">
      <c r="B288" s="235"/>
      <c r="C288" s="236"/>
      <c r="D288" s="226" t="s">
        <v>155</v>
      </c>
      <c r="E288" s="237" t="s">
        <v>1</v>
      </c>
      <c r="F288" s="238" t="s">
        <v>449</v>
      </c>
      <c r="G288" s="236"/>
      <c r="H288" s="239">
        <v>0.6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AT288" s="245" t="s">
        <v>155</v>
      </c>
      <c r="AU288" s="245" t="s">
        <v>89</v>
      </c>
      <c r="AV288" s="14" t="s">
        <v>89</v>
      </c>
      <c r="AW288" s="14" t="s">
        <v>36</v>
      </c>
      <c r="AX288" s="14" t="s">
        <v>79</v>
      </c>
      <c r="AY288" s="245" t="s">
        <v>146</v>
      </c>
    </row>
    <row r="289" spans="2:51" s="13" customFormat="1">
      <c r="B289" s="224"/>
      <c r="C289" s="225"/>
      <c r="D289" s="226" t="s">
        <v>155</v>
      </c>
      <c r="E289" s="227" t="s">
        <v>1</v>
      </c>
      <c r="F289" s="228" t="s">
        <v>375</v>
      </c>
      <c r="G289" s="225"/>
      <c r="H289" s="227" t="s">
        <v>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155</v>
      </c>
      <c r="AU289" s="234" t="s">
        <v>89</v>
      </c>
      <c r="AV289" s="13" t="s">
        <v>87</v>
      </c>
      <c r="AW289" s="13" t="s">
        <v>36</v>
      </c>
      <c r="AX289" s="13" t="s">
        <v>79</v>
      </c>
      <c r="AY289" s="234" t="s">
        <v>146</v>
      </c>
    </row>
    <row r="290" spans="2:51" s="14" customFormat="1">
      <c r="B290" s="235"/>
      <c r="C290" s="236"/>
      <c r="D290" s="226" t="s">
        <v>155</v>
      </c>
      <c r="E290" s="237" t="s">
        <v>1</v>
      </c>
      <c r="F290" s="238" t="s">
        <v>153</v>
      </c>
      <c r="G290" s="236"/>
      <c r="H290" s="239">
        <v>4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AT290" s="245" t="s">
        <v>155</v>
      </c>
      <c r="AU290" s="245" t="s">
        <v>89</v>
      </c>
      <c r="AV290" s="14" t="s">
        <v>89</v>
      </c>
      <c r="AW290" s="14" t="s">
        <v>36</v>
      </c>
      <c r="AX290" s="14" t="s">
        <v>79</v>
      </c>
      <c r="AY290" s="245" t="s">
        <v>146</v>
      </c>
    </row>
    <row r="291" spans="2:51" s="13" customFormat="1">
      <c r="B291" s="224"/>
      <c r="C291" s="225"/>
      <c r="D291" s="226" t="s">
        <v>155</v>
      </c>
      <c r="E291" s="227" t="s">
        <v>1</v>
      </c>
      <c r="F291" s="228" t="s">
        <v>337</v>
      </c>
      <c r="G291" s="225"/>
      <c r="H291" s="227" t="s">
        <v>1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AT291" s="234" t="s">
        <v>155</v>
      </c>
      <c r="AU291" s="234" t="s">
        <v>89</v>
      </c>
      <c r="AV291" s="13" t="s">
        <v>87</v>
      </c>
      <c r="AW291" s="13" t="s">
        <v>36</v>
      </c>
      <c r="AX291" s="13" t="s">
        <v>79</v>
      </c>
      <c r="AY291" s="234" t="s">
        <v>146</v>
      </c>
    </row>
    <row r="292" spans="2:51" s="14" customFormat="1">
      <c r="B292" s="235"/>
      <c r="C292" s="236"/>
      <c r="D292" s="226" t="s">
        <v>155</v>
      </c>
      <c r="E292" s="237" t="s">
        <v>1</v>
      </c>
      <c r="F292" s="238" t="s">
        <v>450</v>
      </c>
      <c r="G292" s="236"/>
      <c r="H292" s="239">
        <v>7.6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AT292" s="245" t="s">
        <v>155</v>
      </c>
      <c r="AU292" s="245" t="s">
        <v>89</v>
      </c>
      <c r="AV292" s="14" t="s">
        <v>89</v>
      </c>
      <c r="AW292" s="14" t="s">
        <v>36</v>
      </c>
      <c r="AX292" s="14" t="s">
        <v>79</v>
      </c>
      <c r="AY292" s="245" t="s">
        <v>146</v>
      </c>
    </row>
    <row r="293" spans="2:51" s="13" customFormat="1">
      <c r="B293" s="224"/>
      <c r="C293" s="225"/>
      <c r="D293" s="226" t="s">
        <v>155</v>
      </c>
      <c r="E293" s="227" t="s">
        <v>1</v>
      </c>
      <c r="F293" s="228" t="s">
        <v>369</v>
      </c>
      <c r="G293" s="225"/>
      <c r="H293" s="227" t="s">
        <v>1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155</v>
      </c>
      <c r="AU293" s="234" t="s">
        <v>89</v>
      </c>
      <c r="AV293" s="13" t="s">
        <v>87</v>
      </c>
      <c r="AW293" s="13" t="s">
        <v>36</v>
      </c>
      <c r="AX293" s="13" t="s">
        <v>79</v>
      </c>
      <c r="AY293" s="234" t="s">
        <v>146</v>
      </c>
    </row>
    <row r="294" spans="2:51" s="14" customFormat="1">
      <c r="B294" s="235"/>
      <c r="C294" s="236"/>
      <c r="D294" s="226" t="s">
        <v>155</v>
      </c>
      <c r="E294" s="237" t="s">
        <v>1</v>
      </c>
      <c r="F294" s="238" t="s">
        <v>370</v>
      </c>
      <c r="G294" s="236"/>
      <c r="H294" s="239">
        <v>8.1999999999999993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AT294" s="245" t="s">
        <v>155</v>
      </c>
      <c r="AU294" s="245" t="s">
        <v>89</v>
      </c>
      <c r="AV294" s="14" t="s">
        <v>89</v>
      </c>
      <c r="AW294" s="14" t="s">
        <v>36</v>
      </c>
      <c r="AX294" s="14" t="s">
        <v>79</v>
      </c>
      <c r="AY294" s="245" t="s">
        <v>146</v>
      </c>
    </row>
    <row r="295" spans="2:51" s="13" customFormat="1">
      <c r="B295" s="224"/>
      <c r="C295" s="225"/>
      <c r="D295" s="226" t="s">
        <v>155</v>
      </c>
      <c r="E295" s="227" t="s">
        <v>1</v>
      </c>
      <c r="F295" s="228" t="s">
        <v>451</v>
      </c>
      <c r="G295" s="225"/>
      <c r="H295" s="227" t="s">
        <v>1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155</v>
      </c>
      <c r="AU295" s="234" t="s">
        <v>89</v>
      </c>
      <c r="AV295" s="13" t="s">
        <v>87</v>
      </c>
      <c r="AW295" s="13" t="s">
        <v>36</v>
      </c>
      <c r="AX295" s="13" t="s">
        <v>79</v>
      </c>
      <c r="AY295" s="234" t="s">
        <v>146</v>
      </c>
    </row>
    <row r="296" spans="2:51" s="14" customFormat="1">
      <c r="B296" s="235"/>
      <c r="C296" s="236"/>
      <c r="D296" s="226" t="s">
        <v>155</v>
      </c>
      <c r="E296" s="237" t="s">
        <v>1</v>
      </c>
      <c r="F296" s="238" t="s">
        <v>452</v>
      </c>
      <c r="G296" s="236"/>
      <c r="H296" s="239">
        <v>44.9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AT296" s="245" t="s">
        <v>155</v>
      </c>
      <c r="AU296" s="245" t="s">
        <v>89</v>
      </c>
      <c r="AV296" s="14" t="s">
        <v>89</v>
      </c>
      <c r="AW296" s="14" t="s">
        <v>36</v>
      </c>
      <c r="AX296" s="14" t="s">
        <v>79</v>
      </c>
      <c r="AY296" s="245" t="s">
        <v>146</v>
      </c>
    </row>
    <row r="297" spans="2:51" s="13" customFormat="1">
      <c r="B297" s="224"/>
      <c r="C297" s="225"/>
      <c r="D297" s="226" t="s">
        <v>155</v>
      </c>
      <c r="E297" s="227" t="s">
        <v>1</v>
      </c>
      <c r="F297" s="228" t="s">
        <v>373</v>
      </c>
      <c r="G297" s="225"/>
      <c r="H297" s="227" t="s">
        <v>1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AT297" s="234" t="s">
        <v>155</v>
      </c>
      <c r="AU297" s="234" t="s">
        <v>89</v>
      </c>
      <c r="AV297" s="13" t="s">
        <v>87</v>
      </c>
      <c r="AW297" s="13" t="s">
        <v>36</v>
      </c>
      <c r="AX297" s="13" t="s">
        <v>79</v>
      </c>
      <c r="AY297" s="234" t="s">
        <v>146</v>
      </c>
    </row>
    <row r="298" spans="2:51" s="14" customFormat="1">
      <c r="B298" s="235"/>
      <c r="C298" s="236"/>
      <c r="D298" s="226" t="s">
        <v>155</v>
      </c>
      <c r="E298" s="237" t="s">
        <v>1</v>
      </c>
      <c r="F298" s="238" t="s">
        <v>453</v>
      </c>
      <c r="G298" s="236"/>
      <c r="H298" s="239">
        <v>54.6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AT298" s="245" t="s">
        <v>155</v>
      </c>
      <c r="AU298" s="245" t="s">
        <v>89</v>
      </c>
      <c r="AV298" s="14" t="s">
        <v>89</v>
      </c>
      <c r="AW298" s="14" t="s">
        <v>36</v>
      </c>
      <c r="AX298" s="14" t="s">
        <v>79</v>
      </c>
      <c r="AY298" s="245" t="s">
        <v>146</v>
      </c>
    </row>
    <row r="299" spans="2:51" s="13" customFormat="1">
      <c r="B299" s="224"/>
      <c r="C299" s="225"/>
      <c r="D299" s="226" t="s">
        <v>155</v>
      </c>
      <c r="E299" s="227" t="s">
        <v>1</v>
      </c>
      <c r="F299" s="228" t="s">
        <v>383</v>
      </c>
      <c r="G299" s="225"/>
      <c r="H299" s="227" t="s">
        <v>1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AT299" s="234" t="s">
        <v>155</v>
      </c>
      <c r="AU299" s="234" t="s">
        <v>89</v>
      </c>
      <c r="AV299" s="13" t="s">
        <v>87</v>
      </c>
      <c r="AW299" s="13" t="s">
        <v>36</v>
      </c>
      <c r="AX299" s="13" t="s">
        <v>79</v>
      </c>
      <c r="AY299" s="234" t="s">
        <v>146</v>
      </c>
    </row>
    <row r="300" spans="2:51" s="14" customFormat="1">
      <c r="B300" s="235"/>
      <c r="C300" s="236"/>
      <c r="D300" s="226" t="s">
        <v>155</v>
      </c>
      <c r="E300" s="237" t="s">
        <v>1</v>
      </c>
      <c r="F300" s="238" t="s">
        <v>454</v>
      </c>
      <c r="G300" s="236"/>
      <c r="H300" s="239">
        <v>1.7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AT300" s="245" t="s">
        <v>155</v>
      </c>
      <c r="AU300" s="245" t="s">
        <v>89</v>
      </c>
      <c r="AV300" s="14" t="s">
        <v>89</v>
      </c>
      <c r="AW300" s="14" t="s">
        <v>36</v>
      </c>
      <c r="AX300" s="14" t="s">
        <v>79</v>
      </c>
      <c r="AY300" s="245" t="s">
        <v>146</v>
      </c>
    </row>
    <row r="301" spans="2:51" s="13" customFormat="1">
      <c r="B301" s="224"/>
      <c r="C301" s="225"/>
      <c r="D301" s="226" t="s">
        <v>155</v>
      </c>
      <c r="E301" s="227" t="s">
        <v>1</v>
      </c>
      <c r="F301" s="228" t="s">
        <v>381</v>
      </c>
      <c r="G301" s="225"/>
      <c r="H301" s="227" t="s">
        <v>1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155</v>
      </c>
      <c r="AU301" s="234" t="s">
        <v>89</v>
      </c>
      <c r="AV301" s="13" t="s">
        <v>87</v>
      </c>
      <c r="AW301" s="13" t="s">
        <v>36</v>
      </c>
      <c r="AX301" s="13" t="s">
        <v>79</v>
      </c>
      <c r="AY301" s="234" t="s">
        <v>146</v>
      </c>
    </row>
    <row r="302" spans="2:51" s="14" customFormat="1">
      <c r="B302" s="235"/>
      <c r="C302" s="236"/>
      <c r="D302" s="226" t="s">
        <v>155</v>
      </c>
      <c r="E302" s="237" t="s">
        <v>1</v>
      </c>
      <c r="F302" s="238" t="s">
        <v>382</v>
      </c>
      <c r="G302" s="236"/>
      <c r="H302" s="239">
        <v>0.9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AT302" s="245" t="s">
        <v>155</v>
      </c>
      <c r="AU302" s="245" t="s">
        <v>89</v>
      </c>
      <c r="AV302" s="14" t="s">
        <v>89</v>
      </c>
      <c r="AW302" s="14" t="s">
        <v>36</v>
      </c>
      <c r="AX302" s="14" t="s">
        <v>79</v>
      </c>
      <c r="AY302" s="245" t="s">
        <v>146</v>
      </c>
    </row>
    <row r="303" spans="2:51" s="13" customFormat="1">
      <c r="B303" s="224"/>
      <c r="C303" s="225"/>
      <c r="D303" s="226" t="s">
        <v>155</v>
      </c>
      <c r="E303" s="227" t="s">
        <v>1</v>
      </c>
      <c r="F303" s="228" t="s">
        <v>379</v>
      </c>
      <c r="G303" s="225"/>
      <c r="H303" s="227" t="s">
        <v>1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AT303" s="234" t="s">
        <v>155</v>
      </c>
      <c r="AU303" s="234" t="s">
        <v>89</v>
      </c>
      <c r="AV303" s="13" t="s">
        <v>87</v>
      </c>
      <c r="AW303" s="13" t="s">
        <v>36</v>
      </c>
      <c r="AX303" s="13" t="s">
        <v>79</v>
      </c>
      <c r="AY303" s="234" t="s">
        <v>146</v>
      </c>
    </row>
    <row r="304" spans="2:51" s="14" customFormat="1">
      <c r="B304" s="235"/>
      <c r="C304" s="236"/>
      <c r="D304" s="226" t="s">
        <v>155</v>
      </c>
      <c r="E304" s="237" t="s">
        <v>1</v>
      </c>
      <c r="F304" s="238" t="s">
        <v>394</v>
      </c>
      <c r="G304" s="236"/>
      <c r="H304" s="239">
        <v>2.9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AT304" s="245" t="s">
        <v>155</v>
      </c>
      <c r="AU304" s="245" t="s">
        <v>89</v>
      </c>
      <c r="AV304" s="14" t="s">
        <v>89</v>
      </c>
      <c r="AW304" s="14" t="s">
        <v>36</v>
      </c>
      <c r="AX304" s="14" t="s">
        <v>79</v>
      </c>
      <c r="AY304" s="245" t="s">
        <v>146</v>
      </c>
    </row>
    <row r="305" spans="2:51" s="13" customFormat="1">
      <c r="B305" s="224"/>
      <c r="C305" s="225"/>
      <c r="D305" s="226" t="s">
        <v>155</v>
      </c>
      <c r="E305" s="227" t="s">
        <v>1</v>
      </c>
      <c r="F305" s="228" t="s">
        <v>455</v>
      </c>
      <c r="G305" s="225"/>
      <c r="H305" s="227" t="s">
        <v>1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AT305" s="234" t="s">
        <v>155</v>
      </c>
      <c r="AU305" s="234" t="s">
        <v>89</v>
      </c>
      <c r="AV305" s="13" t="s">
        <v>87</v>
      </c>
      <c r="AW305" s="13" t="s">
        <v>36</v>
      </c>
      <c r="AX305" s="13" t="s">
        <v>79</v>
      </c>
      <c r="AY305" s="234" t="s">
        <v>146</v>
      </c>
    </row>
    <row r="306" spans="2:51" s="14" customFormat="1">
      <c r="B306" s="235"/>
      <c r="C306" s="236"/>
      <c r="D306" s="226" t="s">
        <v>155</v>
      </c>
      <c r="E306" s="237" t="s">
        <v>1</v>
      </c>
      <c r="F306" s="238" t="s">
        <v>8</v>
      </c>
      <c r="G306" s="236"/>
      <c r="H306" s="239">
        <v>15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AT306" s="245" t="s">
        <v>155</v>
      </c>
      <c r="AU306" s="245" t="s">
        <v>89</v>
      </c>
      <c r="AV306" s="14" t="s">
        <v>89</v>
      </c>
      <c r="AW306" s="14" t="s">
        <v>36</v>
      </c>
      <c r="AX306" s="14" t="s">
        <v>79</v>
      </c>
      <c r="AY306" s="245" t="s">
        <v>146</v>
      </c>
    </row>
    <row r="307" spans="2:51" s="16" customFormat="1">
      <c r="B307" s="257"/>
      <c r="C307" s="258"/>
      <c r="D307" s="226" t="s">
        <v>155</v>
      </c>
      <c r="E307" s="259" t="s">
        <v>1</v>
      </c>
      <c r="F307" s="260" t="s">
        <v>346</v>
      </c>
      <c r="G307" s="258"/>
      <c r="H307" s="261">
        <v>193.86</v>
      </c>
      <c r="I307" s="262"/>
      <c r="J307" s="258"/>
      <c r="K307" s="258"/>
      <c r="L307" s="263"/>
      <c r="M307" s="264"/>
      <c r="N307" s="265"/>
      <c r="O307" s="265"/>
      <c r="P307" s="265"/>
      <c r="Q307" s="265"/>
      <c r="R307" s="265"/>
      <c r="S307" s="265"/>
      <c r="T307" s="266"/>
      <c r="AT307" s="267" t="s">
        <v>155</v>
      </c>
      <c r="AU307" s="267" t="s">
        <v>89</v>
      </c>
      <c r="AV307" s="16" t="s">
        <v>183</v>
      </c>
      <c r="AW307" s="16" t="s">
        <v>36</v>
      </c>
      <c r="AX307" s="16" t="s">
        <v>79</v>
      </c>
      <c r="AY307" s="267" t="s">
        <v>146</v>
      </c>
    </row>
    <row r="308" spans="2:51" s="13" customFormat="1">
      <c r="B308" s="224"/>
      <c r="C308" s="225"/>
      <c r="D308" s="226" t="s">
        <v>155</v>
      </c>
      <c r="E308" s="227" t="s">
        <v>1</v>
      </c>
      <c r="F308" s="228" t="s">
        <v>166</v>
      </c>
      <c r="G308" s="225"/>
      <c r="H308" s="227" t="s">
        <v>1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AT308" s="234" t="s">
        <v>155</v>
      </c>
      <c r="AU308" s="234" t="s">
        <v>89</v>
      </c>
      <c r="AV308" s="13" t="s">
        <v>87</v>
      </c>
      <c r="AW308" s="13" t="s">
        <v>36</v>
      </c>
      <c r="AX308" s="13" t="s">
        <v>79</v>
      </c>
      <c r="AY308" s="234" t="s">
        <v>146</v>
      </c>
    </row>
    <row r="309" spans="2:51" s="13" customFormat="1">
      <c r="B309" s="224"/>
      <c r="C309" s="225"/>
      <c r="D309" s="226" t="s">
        <v>155</v>
      </c>
      <c r="E309" s="227" t="s">
        <v>1</v>
      </c>
      <c r="F309" s="228" t="s">
        <v>348</v>
      </c>
      <c r="G309" s="225"/>
      <c r="H309" s="227" t="s">
        <v>1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AT309" s="234" t="s">
        <v>155</v>
      </c>
      <c r="AU309" s="234" t="s">
        <v>89</v>
      </c>
      <c r="AV309" s="13" t="s">
        <v>87</v>
      </c>
      <c r="AW309" s="13" t="s">
        <v>36</v>
      </c>
      <c r="AX309" s="13" t="s">
        <v>79</v>
      </c>
      <c r="AY309" s="234" t="s">
        <v>146</v>
      </c>
    </row>
    <row r="310" spans="2:51" s="14" customFormat="1">
      <c r="B310" s="235"/>
      <c r="C310" s="236"/>
      <c r="D310" s="226" t="s">
        <v>155</v>
      </c>
      <c r="E310" s="237" t="s">
        <v>1</v>
      </c>
      <c r="F310" s="238" t="s">
        <v>456</v>
      </c>
      <c r="G310" s="236"/>
      <c r="H310" s="239">
        <v>4.05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AT310" s="245" t="s">
        <v>155</v>
      </c>
      <c r="AU310" s="245" t="s">
        <v>89</v>
      </c>
      <c r="AV310" s="14" t="s">
        <v>89</v>
      </c>
      <c r="AW310" s="14" t="s">
        <v>36</v>
      </c>
      <c r="AX310" s="14" t="s">
        <v>79</v>
      </c>
      <c r="AY310" s="245" t="s">
        <v>146</v>
      </c>
    </row>
    <row r="311" spans="2:51" s="13" customFormat="1">
      <c r="B311" s="224"/>
      <c r="C311" s="225"/>
      <c r="D311" s="226" t="s">
        <v>155</v>
      </c>
      <c r="E311" s="227" t="s">
        <v>1</v>
      </c>
      <c r="F311" s="228" t="s">
        <v>173</v>
      </c>
      <c r="G311" s="225"/>
      <c r="H311" s="227" t="s">
        <v>1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155</v>
      </c>
      <c r="AU311" s="234" t="s">
        <v>89</v>
      </c>
      <c r="AV311" s="13" t="s">
        <v>87</v>
      </c>
      <c r="AW311" s="13" t="s">
        <v>36</v>
      </c>
      <c r="AX311" s="13" t="s">
        <v>79</v>
      </c>
      <c r="AY311" s="234" t="s">
        <v>146</v>
      </c>
    </row>
    <row r="312" spans="2:51" s="14" customFormat="1">
      <c r="B312" s="235"/>
      <c r="C312" s="236"/>
      <c r="D312" s="226" t="s">
        <v>155</v>
      </c>
      <c r="E312" s="237" t="s">
        <v>1</v>
      </c>
      <c r="F312" s="238" t="s">
        <v>457</v>
      </c>
      <c r="G312" s="236"/>
      <c r="H312" s="239">
        <v>1.2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AT312" s="245" t="s">
        <v>155</v>
      </c>
      <c r="AU312" s="245" t="s">
        <v>89</v>
      </c>
      <c r="AV312" s="14" t="s">
        <v>89</v>
      </c>
      <c r="AW312" s="14" t="s">
        <v>36</v>
      </c>
      <c r="AX312" s="14" t="s">
        <v>79</v>
      </c>
      <c r="AY312" s="245" t="s">
        <v>146</v>
      </c>
    </row>
    <row r="313" spans="2:51" s="13" customFormat="1">
      <c r="B313" s="224"/>
      <c r="C313" s="225"/>
      <c r="D313" s="226" t="s">
        <v>155</v>
      </c>
      <c r="E313" s="227" t="s">
        <v>1</v>
      </c>
      <c r="F313" s="228" t="s">
        <v>458</v>
      </c>
      <c r="G313" s="225"/>
      <c r="H313" s="227" t="s">
        <v>1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155</v>
      </c>
      <c r="AU313" s="234" t="s">
        <v>89</v>
      </c>
      <c r="AV313" s="13" t="s">
        <v>87</v>
      </c>
      <c r="AW313" s="13" t="s">
        <v>36</v>
      </c>
      <c r="AX313" s="13" t="s">
        <v>79</v>
      </c>
      <c r="AY313" s="234" t="s">
        <v>146</v>
      </c>
    </row>
    <row r="314" spans="2:51" s="14" customFormat="1">
      <c r="B314" s="235"/>
      <c r="C314" s="236"/>
      <c r="D314" s="226" t="s">
        <v>155</v>
      </c>
      <c r="E314" s="237" t="s">
        <v>1</v>
      </c>
      <c r="F314" s="238" t="s">
        <v>459</v>
      </c>
      <c r="G314" s="236"/>
      <c r="H314" s="239">
        <v>8.9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AT314" s="245" t="s">
        <v>155</v>
      </c>
      <c r="AU314" s="245" t="s">
        <v>89</v>
      </c>
      <c r="AV314" s="14" t="s">
        <v>89</v>
      </c>
      <c r="AW314" s="14" t="s">
        <v>36</v>
      </c>
      <c r="AX314" s="14" t="s">
        <v>79</v>
      </c>
      <c r="AY314" s="245" t="s">
        <v>146</v>
      </c>
    </row>
    <row r="315" spans="2:51" s="13" customFormat="1">
      <c r="B315" s="224"/>
      <c r="C315" s="225"/>
      <c r="D315" s="226" t="s">
        <v>155</v>
      </c>
      <c r="E315" s="227" t="s">
        <v>1</v>
      </c>
      <c r="F315" s="228" t="s">
        <v>392</v>
      </c>
      <c r="G315" s="225"/>
      <c r="H315" s="227" t="s">
        <v>1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AT315" s="234" t="s">
        <v>155</v>
      </c>
      <c r="AU315" s="234" t="s">
        <v>89</v>
      </c>
      <c r="AV315" s="13" t="s">
        <v>87</v>
      </c>
      <c r="AW315" s="13" t="s">
        <v>36</v>
      </c>
      <c r="AX315" s="13" t="s">
        <v>79</v>
      </c>
      <c r="AY315" s="234" t="s">
        <v>146</v>
      </c>
    </row>
    <row r="316" spans="2:51" s="14" customFormat="1">
      <c r="B316" s="235"/>
      <c r="C316" s="236"/>
      <c r="D316" s="226" t="s">
        <v>155</v>
      </c>
      <c r="E316" s="237" t="s">
        <v>1</v>
      </c>
      <c r="F316" s="238" t="s">
        <v>460</v>
      </c>
      <c r="G316" s="236"/>
      <c r="H316" s="239">
        <v>15.1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AT316" s="245" t="s">
        <v>155</v>
      </c>
      <c r="AU316" s="245" t="s">
        <v>89</v>
      </c>
      <c r="AV316" s="14" t="s">
        <v>89</v>
      </c>
      <c r="AW316" s="14" t="s">
        <v>36</v>
      </c>
      <c r="AX316" s="14" t="s">
        <v>79</v>
      </c>
      <c r="AY316" s="245" t="s">
        <v>146</v>
      </c>
    </row>
    <row r="317" spans="2:51" s="13" customFormat="1">
      <c r="B317" s="224"/>
      <c r="C317" s="225"/>
      <c r="D317" s="226" t="s">
        <v>155</v>
      </c>
      <c r="E317" s="227" t="s">
        <v>1</v>
      </c>
      <c r="F317" s="228" t="s">
        <v>461</v>
      </c>
      <c r="G317" s="225"/>
      <c r="H317" s="227" t="s">
        <v>1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AT317" s="234" t="s">
        <v>155</v>
      </c>
      <c r="AU317" s="234" t="s">
        <v>89</v>
      </c>
      <c r="AV317" s="13" t="s">
        <v>87</v>
      </c>
      <c r="AW317" s="13" t="s">
        <v>36</v>
      </c>
      <c r="AX317" s="13" t="s">
        <v>79</v>
      </c>
      <c r="AY317" s="234" t="s">
        <v>146</v>
      </c>
    </row>
    <row r="318" spans="2:51" s="14" customFormat="1">
      <c r="B318" s="235"/>
      <c r="C318" s="236"/>
      <c r="D318" s="226" t="s">
        <v>155</v>
      </c>
      <c r="E318" s="237" t="s">
        <v>1</v>
      </c>
      <c r="F318" s="238" t="s">
        <v>444</v>
      </c>
      <c r="G318" s="236"/>
      <c r="H318" s="239">
        <v>14.8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AT318" s="245" t="s">
        <v>155</v>
      </c>
      <c r="AU318" s="245" t="s">
        <v>89</v>
      </c>
      <c r="AV318" s="14" t="s">
        <v>89</v>
      </c>
      <c r="AW318" s="14" t="s">
        <v>36</v>
      </c>
      <c r="AX318" s="14" t="s">
        <v>79</v>
      </c>
      <c r="AY318" s="245" t="s">
        <v>146</v>
      </c>
    </row>
    <row r="319" spans="2:51" s="13" customFormat="1">
      <c r="B319" s="224"/>
      <c r="C319" s="225"/>
      <c r="D319" s="226" t="s">
        <v>155</v>
      </c>
      <c r="E319" s="227" t="s">
        <v>1</v>
      </c>
      <c r="F319" s="228" t="s">
        <v>351</v>
      </c>
      <c r="G319" s="225"/>
      <c r="H319" s="227" t="s">
        <v>1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155</v>
      </c>
      <c r="AU319" s="234" t="s">
        <v>89</v>
      </c>
      <c r="AV319" s="13" t="s">
        <v>87</v>
      </c>
      <c r="AW319" s="13" t="s">
        <v>36</v>
      </c>
      <c r="AX319" s="13" t="s">
        <v>79</v>
      </c>
      <c r="AY319" s="234" t="s">
        <v>146</v>
      </c>
    </row>
    <row r="320" spans="2:51" s="14" customFormat="1">
      <c r="B320" s="235"/>
      <c r="C320" s="236"/>
      <c r="D320" s="226" t="s">
        <v>155</v>
      </c>
      <c r="E320" s="237" t="s">
        <v>1</v>
      </c>
      <c r="F320" s="238" t="s">
        <v>462</v>
      </c>
      <c r="G320" s="236"/>
      <c r="H320" s="239">
        <v>5.7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AT320" s="245" t="s">
        <v>155</v>
      </c>
      <c r="AU320" s="245" t="s">
        <v>89</v>
      </c>
      <c r="AV320" s="14" t="s">
        <v>89</v>
      </c>
      <c r="AW320" s="14" t="s">
        <v>36</v>
      </c>
      <c r="AX320" s="14" t="s">
        <v>79</v>
      </c>
      <c r="AY320" s="245" t="s">
        <v>146</v>
      </c>
    </row>
    <row r="321" spans="2:51" s="13" customFormat="1">
      <c r="B321" s="224"/>
      <c r="C321" s="225"/>
      <c r="D321" s="226" t="s">
        <v>155</v>
      </c>
      <c r="E321" s="227" t="s">
        <v>1</v>
      </c>
      <c r="F321" s="228" t="s">
        <v>352</v>
      </c>
      <c r="G321" s="225"/>
      <c r="H321" s="227" t="s">
        <v>1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AT321" s="234" t="s">
        <v>155</v>
      </c>
      <c r="AU321" s="234" t="s">
        <v>89</v>
      </c>
      <c r="AV321" s="13" t="s">
        <v>87</v>
      </c>
      <c r="AW321" s="13" t="s">
        <v>36</v>
      </c>
      <c r="AX321" s="13" t="s">
        <v>79</v>
      </c>
      <c r="AY321" s="234" t="s">
        <v>146</v>
      </c>
    </row>
    <row r="322" spans="2:51" s="14" customFormat="1">
      <c r="B322" s="235"/>
      <c r="C322" s="236"/>
      <c r="D322" s="226" t="s">
        <v>155</v>
      </c>
      <c r="E322" s="237" t="s">
        <v>1</v>
      </c>
      <c r="F322" s="238" t="s">
        <v>89</v>
      </c>
      <c r="G322" s="236"/>
      <c r="H322" s="239">
        <v>2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AT322" s="245" t="s">
        <v>155</v>
      </c>
      <c r="AU322" s="245" t="s">
        <v>89</v>
      </c>
      <c r="AV322" s="14" t="s">
        <v>89</v>
      </c>
      <c r="AW322" s="14" t="s">
        <v>36</v>
      </c>
      <c r="AX322" s="14" t="s">
        <v>79</v>
      </c>
      <c r="AY322" s="245" t="s">
        <v>146</v>
      </c>
    </row>
    <row r="323" spans="2:51" s="13" customFormat="1">
      <c r="B323" s="224"/>
      <c r="C323" s="225"/>
      <c r="D323" s="226" t="s">
        <v>155</v>
      </c>
      <c r="E323" s="227" t="s">
        <v>1</v>
      </c>
      <c r="F323" s="228" t="s">
        <v>167</v>
      </c>
      <c r="G323" s="225"/>
      <c r="H323" s="227" t="s">
        <v>1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155</v>
      </c>
      <c r="AU323" s="234" t="s">
        <v>89</v>
      </c>
      <c r="AV323" s="13" t="s">
        <v>87</v>
      </c>
      <c r="AW323" s="13" t="s">
        <v>36</v>
      </c>
      <c r="AX323" s="13" t="s">
        <v>79</v>
      </c>
      <c r="AY323" s="234" t="s">
        <v>146</v>
      </c>
    </row>
    <row r="324" spans="2:51" s="14" customFormat="1">
      <c r="B324" s="235"/>
      <c r="C324" s="236"/>
      <c r="D324" s="226" t="s">
        <v>155</v>
      </c>
      <c r="E324" s="237" t="s">
        <v>1</v>
      </c>
      <c r="F324" s="238" t="s">
        <v>450</v>
      </c>
      <c r="G324" s="236"/>
      <c r="H324" s="239">
        <v>7.6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AT324" s="245" t="s">
        <v>155</v>
      </c>
      <c r="AU324" s="245" t="s">
        <v>89</v>
      </c>
      <c r="AV324" s="14" t="s">
        <v>89</v>
      </c>
      <c r="AW324" s="14" t="s">
        <v>36</v>
      </c>
      <c r="AX324" s="14" t="s">
        <v>79</v>
      </c>
      <c r="AY324" s="245" t="s">
        <v>146</v>
      </c>
    </row>
    <row r="325" spans="2:51" s="13" customFormat="1">
      <c r="B325" s="224"/>
      <c r="C325" s="225"/>
      <c r="D325" s="226" t="s">
        <v>155</v>
      </c>
      <c r="E325" s="227" t="s">
        <v>1</v>
      </c>
      <c r="F325" s="228" t="s">
        <v>385</v>
      </c>
      <c r="G325" s="225"/>
      <c r="H325" s="227" t="s">
        <v>1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155</v>
      </c>
      <c r="AU325" s="234" t="s">
        <v>89</v>
      </c>
      <c r="AV325" s="13" t="s">
        <v>87</v>
      </c>
      <c r="AW325" s="13" t="s">
        <v>36</v>
      </c>
      <c r="AX325" s="13" t="s">
        <v>79</v>
      </c>
      <c r="AY325" s="234" t="s">
        <v>146</v>
      </c>
    </row>
    <row r="326" spans="2:51" s="14" customFormat="1">
      <c r="B326" s="235"/>
      <c r="C326" s="236"/>
      <c r="D326" s="226" t="s">
        <v>155</v>
      </c>
      <c r="E326" s="237" t="s">
        <v>1</v>
      </c>
      <c r="F326" s="238" t="s">
        <v>370</v>
      </c>
      <c r="G326" s="236"/>
      <c r="H326" s="239">
        <v>8.1999999999999993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AT326" s="245" t="s">
        <v>155</v>
      </c>
      <c r="AU326" s="245" t="s">
        <v>89</v>
      </c>
      <c r="AV326" s="14" t="s">
        <v>89</v>
      </c>
      <c r="AW326" s="14" t="s">
        <v>36</v>
      </c>
      <c r="AX326" s="14" t="s">
        <v>79</v>
      </c>
      <c r="AY326" s="245" t="s">
        <v>146</v>
      </c>
    </row>
    <row r="327" spans="2:51" s="13" customFormat="1">
      <c r="B327" s="224"/>
      <c r="C327" s="225"/>
      <c r="D327" s="226" t="s">
        <v>155</v>
      </c>
      <c r="E327" s="227" t="s">
        <v>1</v>
      </c>
      <c r="F327" s="228" t="s">
        <v>387</v>
      </c>
      <c r="G327" s="225"/>
      <c r="H327" s="227" t="s">
        <v>1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AT327" s="234" t="s">
        <v>155</v>
      </c>
      <c r="AU327" s="234" t="s">
        <v>89</v>
      </c>
      <c r="AV327" s="13" t="s">
        <v>87</v>
      </c>
      <c r="AW327" s="13" t="s">
        <v>36</v>
      </c>
      <c r="AX327" s="13" t="s">
        <v>79</v>
      </c>
      <c r="AY327" s="234" t="s">
        <v>146</v>
      </c>
    </row>
    <row r="328" spans="2:51" s="14" customFormat="1">
      <c r="B328" s="235"/>
      <c r="C328" s="236"/>
      <c r="D328" s="226" t="s">
        <v>155</v>
      </c>
      <c r="E328" s="237" t="s">
        <v>1</v>
      </c>
      <c r="F328" s="238" t="s">
        <v>452</v>
      </c>
      <c r="G328" s="236"/>
      <c r="H328" s="239">
        <v>44.9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AT328" s="245" t="s">
        <v>155</v>
      </c>
      <c r="AU328" s="245" t="s">
        <v>89</v>
      </c>
      <c r="AV328" s="14" t="s">
        <v>89</v>
      </c>
      <c r="AW328" s="14" t="s">
        <v>36</v>
      </c>
      <c r="AX328" s="14" t="s">
        <v>79</v>
      </c>
      <c r="AY328" s="245" t="s">
        <v>146</v>
      </c>
    </row>
    <row r="329" spans="2:51" s="13" customFormat="1">
      <c r="B329" s="224"/>
      <c r="C329" s="225"/>
      <c r="D329" s="226" t="s">
        <v>155</v>
      </c>
      <c r="E329" s="227" t="s">
        <v>1</v>
      </c>
      <c r="F329" s="228" t="s">
        <v>398</v>
      </c>
      <c r="G329" s="225"/>
      <c r="H329" s="227" t="s">
        <v>1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155</v>
      </c>
      <c r="AU329" s="234" t="s">
        <v>89</v>
      </c>
      <c r="AV329" s="13" t="s">
        <v>87</v>
      </c>
      <c r="AW329" s="13" t="s">
        <v>36</v>
      </c>
      <c r="AX329" s="13" t="s">
        <v>79</v>
      </c>
      <c r="AY329" s="234" t="s">
        <v>146</v>
      </c>
    </row>
    <row r="330" spans="2:51" s="14" customFormat="1">
      <c r="B330" s="235"/>
      <c r="C330" s="236"/>
      <c r="D330" s="226" t="s">
        <v>155</v>
      </c>
      <c r="E330" s="237" t="s">
        <v>1</v>
      </c>
      <c r="F330" s="238" t="s">
        <v>453</v>
      </c>
      <c r="G330" s="236"/>
      <c r="H330" s="239">
        <v>54.6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AT330" s="245" t="s">
        <v>155</v>
      </c>
      <c r="AU330" s="245" t="s">
        <v>89</v>
      </c>
      <c r="AV330" s="14" t="s">
        <v>89</v>
      </c>
      <c r="AW330" s="14" t="s">
        <v>36</v>
      </c>
      <c r="AX330" s="14" t="s">
        <v>79</v>
      </c>
      <c r="AY330" s="245" t="s">
        <v>146</v>
      </c>
    </row>
    <row r="331" spans="2:51" s="13" customFormat="1">
      <c r="B331" s="224"/>
      <c r="C331" s="225"/>
      <c r="D331" s="226" t="s">
        <v>155</v>
      </c>
      <c r="E331" s="227" t="s">
        <v>1</v>
      </c>
      <c r="F331" s="228" t="s">
        <v>396</v>
      </c>
      <c r="G331" s="225"/>
      <c r="H331" s="227" t="s">
        <v>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155</v>
      </c>
      <c r="AU331" s="234" t="s">
        <v>89</v>
      </c>
      <c r="AV331" s="13" t="s">
        <v>87</v>
      </c>
      <c r="AW331" s="13" t="s">
        <v>36</v>
      </c>
      <c r="AX331" s="13" t="s">
        <v>79</v>
      </c>
      <c r="AY331" s="234" t="s">
        <v>146</v>
      </c>
    </row>
    <row r="332" spans="2:51" s="14" customFormat="1">
      <c r="B332" s="235"/>
      <c r="C332" s="236"/>
      <c r="D332" s="226" t="s">
        <v>155</v>
      </c>
      <c r="E332" s="237" t="s">
        <v>1</v>
      </c>
      <c r="F332" s="238" t="s">
        <v>463</v>
      </c>
      <c r="G332" s="236"/>
      <c r="H332" s="239">
        <v>5.4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AT332" s="245" t="s">
        <v>155</v>
      </c>
      <c r="AU332" s="245" t="s">
        <v>89</v>
      </c>
      <c r="AV332" s="14" t="s">
        <v>89</v>
      </c>
      <c r="AW332" s="14" t="s">
        <v>36</v>
      </c>
      <c r="AX332" s="14" t="s">
        <v>79</v>
      </c>
      <c r="AY332" s="245" t="s">
        <v>146</v>
      </c>
    </row>
    <row r="333" spans="2:51" s="13" customFormat="1">
      <c r="B333" s="224"/>
      <c r="C333" s="225"/>
      <c r="D333" s="226" t="s">
        <v>155</v>
      </c>
      <c r="E333" s="227" t="s">
        <v>1</v>
      </c>
      <c r="F333" s="228" t="s">
        <v>395</v>
      </c>
      <c r="G333" s="225"/>
      <c r="H333" s="227" t="s">
        <v>1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AT333" s="234" t="s">
        <v>155</v>
      </c>
      <c r="AU333" s="234" t="s">
        <v>89</v>
      </c>
      <c r="AV333" s="13" t="s">
        <v>87</v>
      </c>
      <c r="AW333" s="13" t="s">
        <v>36</v>
      </c>
      <c r="AX333" s="13" t="s">
        <v>79</v>
      </c>
      <c r="AY333" s="234" t="s">
        <v>146</v>
      </c>
    </row>
    <row r="334" spans="2:51" s="14" customFormat="1">
      <c r="B334" s="235"/>
      <c r="C334" s="236"/>
      <c r="D334" s="226" t="s">
        <v>155</v>
      </c>
      <c r="E334" s="237" t="s">
        <v>1</v>
      </c>
      <c r="F334" s="238" t="s">
        <v>464</v>
      </c>
      <c r="G334" s="236"/>
      <c r="H334" s="239">
        <v>0.95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AT334" s="245" t="s">
        <v>155</v>
      </c>
      <c r="AU334" s="245" t="s">
        <v>89</v>
      </c>
      <c r="AV334" s="14" t="s">
        <v>89</v>
      </c>
      <c r="AW334" s="14" t="s">
        <v>36</v>
      </c>
      <c r="AX334" s="14" t="s">
        <v>79</v>
      </c>
      <c r="AY334" s="245" t="s">
        <v>146</v>
      </c>
    </row>
    <row r="335" spans="2:51" s="13" customFormat="1">
      <c r="B335" s="224"/>
      <c r="C335" s="225"/>
      <c r="D335" s="226" t="s">
        <v>155</v>
      </c>
      <c r="E335" s="227" t="s">
        <v>1</v>
      </c>
      <c r="F335" s="228" t="s">
        <v>393</v>
      </c>
      <c r="G335" s="225"/>
      <c r="H335" s="227" t="s">
        <v>1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AT335" s="234" t="s">
        <v>155</v>
      </c>
      <c r="AU335" s="234" t="s">
        <v>89</v>
      </c>
      <c r="AV335" s="13" t="s">
        <v>87</v>
      </c>
      <c r="AW335" s="13" t="s">
        <v>36</v>
      </c>
      <c r="AX335" s="13" t="s">
        <v>79</v>
      </c>
      <c r="AY335" s="234" t="s">
        <v>146</v>
      </c>
    </row>
    <row r="336" spans="2:51" s="14" customFormat="1">
      <c r="B336" s="235"/>
      <c r="C336" s="236"/>
      <c r="D336" s="226" t="s">
        <v>155</v>
      </c>
      <c r="E336" s="237" t="s">
        <v>1</v>
      </c>
      <c r="F336" s="238" t="s">
        <v>394</v>
      </c>
      <c r="G336" s="236"/>
      <c r="H336" s="239">
        <v>2.9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AT336" s="245" t="s">
        <v>155</v>
      </c>
      <c r="AU336" s="245" t="s">
        <v>89</v>
      </c>
      <c r="AV336" s="14" t="s">
        <v>89</v>
      </c>
      <c r="AW336" s="14" t="s">
        <v>36</v>
      </c>
      <c r="AX336" s="14" t="s">
        <v>79</v>
      </c>
      <c r="AY336" s="245" t="s">
        <v>146</v>
      </c>
    </row>
    <row r="337" spans="1:65" s="13" customFormat="1">
      <c r="B337" s="224"/>
      <c r="C337" s="225"/>
      <c r="D337" s="226" t="s">
        <v>155</v>
      </c>
      <c r="E337" s="227" t="s">
        <v>1</v>
      </c>
      <c r="F337" s="228" t="s">
        <v>455</v>
      </c>
      <c r="G337" s="225"/>
      <c r="H337" s="227" t="s">
        <v>1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AT337" s="234" t="s">
        <v>155</v>
      </c>
      <c r="AU337" s="234" t="s">
        <v>89</v>
      </c>
      <c r="AV337" s="13" t="s">
        <v>87</v>
      </c>
      <c r="AW337" s="13" t="s">
        <v>36</v>
      </c>
      <c r="AX337" s="13" t="s">
        <v>79</v>
      </c>
      <c r="AY337" s="234" t="s">
        <v>146</v>
      </c>
    </row>
    <row r="338" spans="1:65" s="14" customFormat="1">
      <c r="B338" s="235"/>
      <c r="C338" s="236"/>
      <c r="D338" s="226" t="s">
        <v>155</v>
      </c>
      <c r="E338" s="237" t="s">
        <v>1</v>
      </c>
      <c r="F338" s="238" t="s">
        <v>8</v>
      </c>
      <c r="G338" s="236"/>
      <c r="H338" s="239">
        <v>15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AT338" s="245" t="s">
        <v>155</v>
      </c>
      <c r="AU338" s="245" t="s">
        <v>89</v>
      </c>
      <c r="AV338" s="14" t="s">
        <v>89</v>
      </c>
      <c r="AW338" s="14" t="s">
        <v>36</v>
      </c>
      <c r="AX338" s="14" t="s">
        <v>79</v>
      </c>
      <c r="AY338" s="245" t="s">
        <v>146</v>
      </c>
    </row>
    <row r="339" spans="1:65" s="16" customFormat="1">
      <c r="B339" s="257"/>
      <c r="C339" s="258"/>
      <c r="D339" s="226" t="s">
        <v>155</v>
      </c>
      <c r="E339" s="259" t="s">
        <v>1</v>
      </c>
      <c r="F339" s="260" t="s">
        <v>346</v>
      </c>
      <c r="G339" s="258"/>
      <c r="H339" s="261">
        <v>191.3</v>
      </c>
      <c r="I339" s="262"/>
      <c r="J339" s="258"/>
      <c r="K339" s="258"/>
      <c r="L339" s="263"/>
      <c r="M339" s="264"/>
      <c r="N339" s="265"/>
      <c r="O339" s="265"/>
      <c r="P339" s="265"/>
      <c r="Q339" s="265"/>
      <c r="R339" s="265"/>
      <c r="S339" s="265"/>
      <c r="T339" s="266"/>
      <c r="AT339" s="267" t="s">
        <v>155</v>
      </c>
      <c r="AU339" s="267" t="s">
        <v>89</v>
      </c>
      <c r="AV339" s="16" t="s">
        <v>183</v>
      </c>
      <c r="AW339" s="16" t="s">
        <v>36</v>
      </c>
      <c r="AX339" s="16" t="s">
        <v>79</v>
      </c>
      <c r="AY339" s="267" t="s">
        <v>146</v>
      </c>
    </row>
    <row r="340" spans="1:65" s="13" customFormat="1">
      <c r="B340" s="224"/>
      <c r="C340" s="225"/>
      <c r="D340" s="226" t="s">
        <v>155</v>
      </c>
      <c r="E340" s="227" t="s">
        <v>1</v>
      </c>
      <c r="F340" s="228" t="s">
        <v>603</v>
      </c>
      <c r="G340" s="225"/>
      <c r="H340" s="227" t="s">
        <v>1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155</v>
      </c>
      <c r="AU340" s="234" t="s">
        <v>89</v>
      </c>
      <c r="AV340" s="13" t="s">
        <v>87</v>
      </c>
      <c r="AW340" s="13" t="s">
        <v>36</v>
      </c>
      <c r="AX340" s="13" t="s">
        <v>79</v>
      </c>
      <c r="AY340" s="234" t="s">
        <v>146</v>
      </c>
    </row>
    <row r="341" spans="1:65" s="14" customFormat="1">
      <c r="B341" s="235"/>
      <c r="C341" s="236"/>
      <c r="D341" s="226" t="s">
        <v>155</v>
      </c>
      <c r="E341" s="237" t="s">
        <v>1</v>
      </c>
      <c r="F341" s="238" t="s">
        <v>604</v>
      </c>
      <c r="G341" s="236"/>
      <c r="H341" s="239">
        <v>-23.8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AT341" s="245" t="s">
        <v>155</v>
      </c>
      <c r="AU341" s="245" t="s">
        <v>89</v>
      </c>
      <c r="AV341" s="14" t="s">
        <v>89</v>
      </c>
      <c r="AW341" s="14" t="s">
        <v>36</v>
      </c>
      <c r="AX341" s="14" t="s">
        <v>79</v>
      </c>
      <c r="AY341" s="245" t="s">
        <v>146</v>
      </c>
    </row>
    <row r="342" spans="1:65" s="15" customFormat="1">
      <c r="B342" s="246"/>
      <c r="C342" s="247"/>
      <c r="D342" s="226" t="s">
        <v>155</v>
      </c>
      <c r="E342" s="248" t="s">
        <v>1</v>
      </c>
      <c r="F342" s="249" t="s">
        <v>175</v>
      </c>
      <c r="G342" s="247"/>
      <c r="H342" s="250">
        <v>361.36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AT342" s="256" t="s">
        <v>155</v>
      </c>
      <c r="AU342" s="256" t="s">
        <v>89</v>
      </c>
      <c r="AV342" s="15" t="s">
        <v>153</v>
      </c>
      <c r="AW342" s="15" t="s">
        <v>36</v>
      </c>
      <c r="AX342" s="15" t="s">
        <v>79</v>
      </c>
      <c r="AY342" s="256" t="s">
        <v>146</v>
      </c>
    </row>
    <row r="343" spans="1:65" s="13" customFormat="1">
      <c r="B343" s="224"/>
      <c r="C343" s="225"/>
      <c r="D343" s="226" t="s">
        <v>155</v>
      </c>
      <c r="E343" s="227" t="s">
        <v>1</v>
      </c>
      <c r="F343" s="228" t="s">
        <v>605</v>
      </c>
      <c r="G343" s="225"/>
      <c r="H343" s="227" t="s">
        <v>1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AT343" s="234" t="s">
        <v>155</v>
      </c>
      <c r="AU343" s="234" t="s">
        <v>89</v>
      </c>
      <c r="AV343" s="13" t="s">
        <v>87</v>
      </c>
      <c r="AW343" s="13" t="s">
        <v>36</v>
      </c>
      <c r="AX343" s="13" t="s">
        <v>79</v>
      </c>
      <c r="AY343" s="234" t="s">
        <v>146</v>
      </c>
    </row>
    <row r="344" spans="1:65" s="14" customFormat="1">
      <c r="B344" s="235"/>
      <c r="C344" s="236"/>
      <c r="D344" s="226" t="s">
        <v>155</v>
      </c>
      <c r="E344" s="237" t="s">
        <v>1</v>
      </c>
      <c r="F344" s="238" t="s">
        <v>606</v>
      </c>
      <c r="G344" s="236"/>
      <c r="H344" s="239">
        <v>90.34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AT344" s="245" t="s">
        <v>155</v>
      </c>
      <c r="AU344" s="245" t="s">
        <v>89</v>
      </c>
      <c r="AV344" s="14" t="s">
        <v>89</v>
      </c>
      <c r="AW344" s="14" t="s">
        <v>36</v>
      </c>
      <c r="AX344" s="14" t="s">
        <v>87</v>
      </c>
      <c r="AY344" s="245" t="s">
        <v>146</v>
      </c>
    </row>
    <row r="345" spans="1:65" s="2" customFormat="1" ht="21.75" customHeight="1">
      <c r="A345" s="35"/>
      <c r="B345" s="36"/>
      <c r="C345" s="210" t="s">
        <v>317</v>
      </c>
      <c r="D345" s="210" t="s">
        <v>149</v>
      </c>
      <c r="E345" s="211" t="s">
        <v>607</v>
      </c>
      <c r="F345" s="212" t="s">
        <v>608</v>
      </c>
      <c r="G345" s="213" t="s">
        <v>152</v>
      </c>
      <c r="H345" s="214">
        <v>90.34</v>
      </c>
      <c r="I345" s="215"/>
      <c r="J345" s="216">
        <f>ROUND(I345*H345,2)</f>
        <v>0</v>
      </c>
      <c r="K345" s="217"/>
      <c r="L345" s="40"/>
      <c r="M345" s="218" t="s">
        <v>1</v>
      </c>
      <c r="N345" s="219" t="s">
        <v>44</v>
      </c>
      <c r="O345" s="72"/>
      <c r="P345" s="220">
        <f>O345*H345</f>
        <v>0</v>
      </c>
      <c r="Q345" s="220">
        <v>2.5999999999999998E-4</v>
      </c>
      <c r="R345" s="220">
        <f>Q345*H345</f>
        <v>2.34884E-2</v>
      </c>
      <c r="S345" s="220">
        <v>0</v>
      </c>
      <c r="T345" s="221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22" t="s">
        <v>153</v>
      </c>
      <c r="AT345" s="222" t="s">
        <v>149</v>
      </c>
      <c r="AU345" s="222" t="s">
        <v>89</v>
      </c>
      <c r="AY345" s="18" t="s">
        <v>146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18" t="s">
        <v>87</v>
      </c>
      <c r="BK345" s="223">
        <f>ROUND(I345*H345,2)</f>
        <v>0</v>
      </c>
      <c r="BL345" s="18" t="s">
        <v>153</v>
      </c>
      <c r="BM345" s="222" t="s">
        <v>609</v>
      </c>
    </row>
    <row r="346" spans="1:65" s="2" customFormat="1" ht="21.75" customHeight="1">
      <c r="A346" s="35"/>
      <c r="B346" s="36"/>
      <c r="C346" s="210" t="s">
        <v>7</v>
      </c>
      <c r="D346" s="210" t="s">
        <v>149</v>
      </c>
      <c r="E346" s="211" t="s">
        <v>610</v>
      </c>
      <c r="F346" s="212" t="s">
        <v>611</v>
      </c>
      <c r="G346" s="213" t="s">
        <v>152</v>
      </c>
      <c r="H346" s="214">
        <v>90.34</v>
      </c>
      <c r="I346" s="215"/>
      <c r="J346" s="216">
        <f>ROUND(I346*H346,2)</f>
        <v>0</v>
      </c>
      <c r="K346" s="217"/>
      <c r="L346" s="40"/>
      <c r="M346" s="218" t="s">
        <v>1</v>
      </c>
      <c r="N346" s="219" t="s">
        <v>44</v>
      </c>
      <c r="O346" s="72"/>
      <c r="P346" s="220">
        <f>O346*H346</f>
        <v>0</v>
      </c>
      <c r="Q346" s="220">
        <v>3.0000000000000001E-3</v>
      </c>
      <c r="R346" s="220">
        <f>Q346*H346</f>
        <v>0.27102000000000004</v>
      </c>
      <c r="S346" s="220">
        <v>0</v>
      </c>
      <c r="T346" s="221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22" t="s">
        <v>153</v>
      </c>
      <c r="AT346" s="222" t="s">
        <v>149</v>
      </c>
      <c r="AU346" s="222" t="s">
        <v>89</v>
      </c>
      <c r="AY346" s="18" t="s">
        <v>146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18" t="s">
        <v>87</v>
      </c>
      <c r="BK346" s="223">
        <f>ROUND(I346*H346,2)</f>
        <v>0</v>
      </c>
      <c r="BL346" s="18" t="s">
        <v>153</v>
      </c>
      <c r="BM346" s="222" t="s">
        <v>612</v>
      </c>
    </row>
    <row r="347" spans="1:65" s="2" customFormat="1" ht="16.5" customHeight="1">
      <c r="A347" s="35"/>
      <c r="B347" s="36"/>
      <c r="C347" s="210" t="s">
        <v>324</v>
      </c>
      <c r="D347" s="210" t="s">
        <v>149</v>
      </c>
      <c r="E347" s="211" t="s">
        <v>613</v>
      </c>
      <c r="F347" s="212" t="s">
        <v>614</v>
      </c>
      <c r="G347" s="213" t="s">
        <v>152</v>
      </c>
      <c r="H347" s="214">
        <v>20</v>
      </c>
      <c r="I347" s="215"/>
      <c r="J347" s="216">
        <f>ROUND(I347*H347,2)</f>
        <v>0</v>
      </c>
      <c r="K347" s="217"/>
      <c r="L347" s="40"/>
      <c r="M347" s="218" t="s">
        <v>1</v>
      </c>
      <c r="N347" s="219" t="s">
        <v>44</v>
      </c>
      <c r="O347" s="72"/>
      <c r="P347" s="220">
        <f>O347*H347</f>
        <v>0</v>
      </c>
      <c r="Q347" s="220">
        <v>0.04</v>
      </c>
      <c r="R347" s="220">
        <f>Q347*H347</f>
        <v>0.8</v>
      </c>
      <c r="S347" s="220">
        <v>0</v>
      </c>
      <c r="T347" s="221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22" t="s">
        <v>153</v>
      </c>
      <c r="AT347" s="222" t="s">
        <v>149</v>
      </c>
      <c r="AU347" s="222" t="s">
        <v>89</v>
      </c>
      <c r="AY347" s="18" t="s">
        <v>146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18" t="s">
        <v>87</v>
      </c>
      <c r="BK347" s="223">
        <f>ROUND(I347*H347,2)</f>
        <v>0</v>
      </c>
      <c r="BL347" s="18" t="s">
        <v>153</v>
      </c>
      <c r="BM347" s="222" t="s">
        <v>615</v>
      </c>
    </row>
    <row r="348" spans="1:65" s="2" customFormat="1" ht="16.5" customHeight="1">
      <c r="A348" s="35"/>
      <c r="B348" s="36"/>
      <c r="C348" s="210" t="s">
        <v>333</v>
      </c>
      <c r="D348" s="210" t="s">
        <v>149</v>
      </c>
      <c r="E348" s="211" t="s">
        <v>616</v>
      </c>
      <c r="F348" s="212" t="s">
        <v>617</v>
      </c>
      <c r="G348" s="213" t="s">
        <v>152</v>
      </c>
      <c r="H348" s="214">
        <v>112.884</v>
      </c>
      <c r="I348" s="215"/>
      <c r="J348" s="216">
        <f>ROUND(I348*H348,2)</f>
        <v>0</v>
      </c>
      <c r="K348" s="217"/>
      <c r="L348" s="40"/>
      <c r="M348" s="218" t="s">
        <v>1</v>
      </c>
      <c r="N348" s="219" t="s">
        <v>44</v>
      </c>
      <c r="O348" s="72"/>
      <c r="P348" s="220">
        <f>O348*H348</f>
        <v>0</v>
      </c>
      <c r="Q348" s="220">
        <v>6.4999999999999997E-3</v>
      </c>
      <c r="R348" s="220">
        <f>Q348*H348</f>
        <v>0.73374600000000001</v>
      </c>
      <c r="S348" s="220">
        <v>0</v>
      </c>
      <c r="T348" s="221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22" t="s">
        <v>153</v>
      </c>
      <c r="AT348" s="222" t="s">
        <v>149</v>
      </c>
      <c r="AU348" s="222" t="s">
        <v>89</v>
      </c>
      <c r="AY348" s="18" t="s">
        <v>146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18" t="s">
        <v>87</v>
      </c>
      <c r="BK348" s="223">
        <f>ROUND(I348*H348,2)</f>
        <v>0</v>
      </c>
      <c r="BL348" s="18" t="s">
        <v>153</v>
      </c>
      <c r="BM348" s="222" t="s">
        <v>618</v>
      </c>
    </row>
    <row r="349" spans="1:65" s="13" customFormat="1">
      <c r="B349" s="224"/>
      <c r="C349" s="225"/>
      <c r="D349" s="226" t="s">
        <v>155</v>
      </c>
      <c r="E349" s="227" t="s">
        <v>1</v>
      </c>
      <c r="F349" s="228" t="s">
        <v>619</v>
      </c>
      <c r="G349" s="225"/>
      <c r="H349" s="227" t="s">
        <v>1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AT349" s="234" t="s">
        <v>155</v>
      </c>
      <c r="AU349" s="234" t="s">
        <v>89</v>
      </c>
      <c r="AV349" s="13" t="s">
        <v>87</v>
      </c>
      <c r="AW349" s="13" t="s">
        <v>36</v>
      </c>
      <c r="AX349" s="13" t="s">
        <v>79</v>
      </c>
      <c r="AY349" s="234" t="s">
        <v>146</v>
      </c>
    </row>
    <row r="350" spans="1:65" s="13" customFormat="1">
      <c r="B350" s="224"/>
      <c r="C350" s="225"/>
      <c r="D350" s="226" t="s">
        <v>155</v>
      </c>
      <c r="E350" s="227" t="s">
        <v>1</v>
      </c>
      <c r="F350" s="228" t="s">
        <v>156</v>
      </c>
      <c r="G350" s="225"/>
      <c r="H350" s="227" t="s">
        <v>1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AT350" s="234" t="s">
        <v>155</v>
      </c>
      <c r="AU350" s="234" t="s">
        <v>89</v>
      </c>
      <c r="AV350" s="13" t="s">
        <v>87</v>
      </c>
      <c r="AW350" s="13" t="s">
        <v>36</v>
      </c>
      <c r="AX350" s="13" t="s">
        <v>79</v>
      </c>
      <c r="AY350" s="234" t="s">
        <v>146</v>
      </c>
    </row>
    <row r="351" spans="1:65" s="13" customFormat="1">
      <c r="B351" s="224"/>
      <c r="C351" s="225"/>
      <c r="D351" s="226" t="s">
        <v>155</v>
      </c>
      <c r="E351" s="227" t="s">
        <v>1</v>
      </c>
      <c r="F351" s="228" t="s">
        <v>159</v>
      </c>
      <c r="G351" s="225"/>
      <c r="H351" s="227" t="s">
        <v>1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AT351" s="234" t="s">
        <v>155</v>
      </c>
      <c r="AU351" s="234" t="s">
        <v>89</v>
      </c>
      <c r="AV351" s="13" t="s">
        <v>87</v>
      </c>
      <c r="AW351" s="13" t="s">
        <v>36</v>
      </c>
      <c r="AX351" s="13" t="s">
        <v>79</v>
      </c>
      <c r="AY351" s="234" t="s">
        <v>146</v>
      </c>
    </row>
    <row r="352" spans="1:65" s="14" customFormat="1">
      <c r="B352" s="235"/>
      <c r="C352" s="236"/>
      <c r="D352" s="226" t="s">
        <v>155</v>
      </c>
      <c r="E352" s="237" t="s">
        <v>1</v>
      </c>
      <c r="F352" s="238" t="s">
        <v>620</v>
      </c>
      <c r="G352" s="236"/>
      <c r="H352" s="239">
        <v>3.36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AT352" s="245" t="s">
        <v>155</v>
      </c>
      <c r="AU352" s="245" t="s">
        <v>89</v>
      </c>
      <c r="AV352" s="14" t="s">
        <v>89</v>
      </c>
      <c r="AW352" s="14" t="s">
        <v>36</v>
      </c>
      <c r="AX352" s="14" t="s">
        <v>79</v>
      </c>
      <c r="AY352" s="245" t="s">
        <v>146</v>
      </c>
    </row>
    <row r="353" spans="2:51" s="14" customFormat="1">
      <c r="B353" s="235"/>
      <c r="C353" s="236"/>
      <c r="D353" s="226" t="s">
        <v>155</v>
      </c>
      <c r="E353" s="237" t="s">
        <v>1</v>
      </c>
      <c r="F353" s="238" t="s">
        <v>621</v>
      </c>
      <c r="G353" s="236"/>
      <c r="H353" s="239">
        <v>3.04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AT353" s="245" t="s">
        <v>155</v>
      </c>
      <c r="AU353" s="245" t="s">
        <v>89</v>
      </c>
      <c r="AV353" s="14" t="s">
        <v>89</v>
      </c>
      <c r="AW353" s="14" t="s">
        <v>36</v>
      </c>
      <c r="AX353" s="14" t="s">
        <v>79</v>
      </c>
      <c r="AY353" s="245" t="s">
        <v>146</v>
      </c>
    </row>
    <row r="354" spans="2:51" s="13" customFormat="1">
      <c r="B354" s="224"/>
      <c r="C354" s="225"/>
      <c r="D354" s="226" t="s">
        <v>155</v>
      </c>
      <c r="E354" s="227" t="s">
        <v>1</v>
      </c>
      <c r="F354" s="228" t="s">
        <v>337</v>
      </c>
      <c r="G354" s="225"/>
      <c r="H354" s="227" t="s">
        <v>1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AT354" s="234" t="s">
        <v>155</v>
      </c>
      <c r="AU354" s="234" t="s">
        <v>89</v>
      </c>
      <c r="AV354" s="13" t="s">
        <v>87</v>
      </c>
      <c r="AW354" s="13" t="s">
        <v>36</v>
      </c>
      <c r="AX354" s="13" t="s">
        <v>79</v>
      </c>
      <c r="AY354" s="234" t="s">
        <v>146</v>
      </c>
    </row>
    <row r="355" spans="2:51" s="14" customFormat="1">
      <c r="B355" s="235"/>
      <c r="C355" s="236"/>
      <c r="D355" s="226" t="s">
        <v>155</v>
      </c>
      <c r="E355" s="237" t="s">
        <v>1</v>
      </c>
      <c r="F355" s="238" t="s">
        <v>425</v>
      </c>
      <c r="G355" s="236"/>
      <c r="H355" s="239">
        <v>1.8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AT355" s="245" t="s">
        <v>155</v>
      </c>
      <c r="AU355" s="245" t="s">
        <v>89</v>
      </c>
      <c r="AV355" s="14" t="s">
        <v>89</v>
      </c>
      <c r="AW355" s="14" t="s">
        <v>36</v>
      </c>
      <c r="AX355" s="14" t="s">
        <v>79</v>
      </c>
      <c r="AY355" s="245" t="s">
        <v>146</v>
      </c>
    </row>
    <row r="356" spans="2:51" s="13" customFormat="1">
      <c r="B356" s="224"/>
      <c r="C356" s="225"/>
      <c r="D356" s="226" t="s">
        <v>155</v>
      </c>
      <c r="E356" s="227" t="s">
        <v>1</v>
      </c>
      <c r="F356" s="228" t="s">
        <v>339</v>
      </c>
      <c r="G356" s="225"/>
      <c r="H356" s="227" t="s">
        <v>1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AT356" s="234" t="s">
        <v>155</v>
      </c>
      <c r="AU356" s="234" t="s">
        <v>89</v>
      </c>
      <c r="AV356" s="13" t="s">
        <v>87</v>
      </c>
      <c r="AW356" s="13" t="s">
        <v>36</v>
      </c>
      <c r="AX356" s="13" t="s">
        <v>79</v>
      </c>
      <c r="AY356" s="234" t="s">
        <v>146</v>
      </c>
    </row>
    <row r="357" spans="2:51" s="14" customFormat="1">
      <c r="B357" s="235"/>
      <c r="C357" s="236"/>
      <c r="D357" s="226" t="s">
        <v>155</v>
      </c>
      <c r="E357" s="237" t="s">
        <v>1</v>
      </c>
      <c r="F357" s="238" t="s">
        <v>426</v>
      </c>
      <c r="G357" s="236"/>
      <c r="H357" s="239">
        <v>22.56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AT357" s="245" t="s">
        <v>155</v>
      </c>
      <c r="AU357" s="245" t="s">
        <v>89</v>
      </c>
      <c r="AV357" s="14" t="s">
        <v>89</v>
      </c>
      <c r="AW357" s="14" t="s">
        <v>36</v>
      </c>
      <c r="AX357" s="14" t="s">
        <v>79</v>
      </c>
      <c r="AY357" s="245" t="s">
        <v>146</v>
      </c>
    </row>
    <row r="358" spans="2:51" s="13" customFormat="1">
      <c r="B358" s="224"/>
      <c r="C358" s="225"/>
      <c r="D358" s="226" t="s">
        <v>155</v>
      </c>
      <c r="E358" s="227" t="s">
        <v>1</v>
      </c>
      <c r="F358" s="228" t="s">
        <v>341</v>
      </c>
      <c r="G358" s="225"/>
      <c r="H358" s="227" t="s">
        <v>1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AT358" s="234" t="s">
        <v>155</v>
      </c>
      <c r="AU358" s="234" t="s">
        <v>89</v>
      </c>
      <c r="AV358" s="13" t="s">
        <v>87</v>
      </c>
      <c r="AW358" s="13" t="s">
        <v>36</v>
      </c>
      <c r="AX358" s="13" t="s">
        <v>79</v>
      </c>
      <c r="AY358" s="234" t="s">
        <v>146</v>
      </c>
    </row>
    <row r="359" spans="2:51" s="14" customFormat="1">
      <c r="B359" s="235"/>
      <c r="C359" s="236"/>
      <c r="D359" s="226" t="s">
        <v>155</v>
      </c>
      <c r="E359" s="237" t="s">
        <v>1</v>
      </c>
      <c r="F359" s="238" t="s">
        <v>427</v>
      </c>
      <c r="G359" s="236"/>
      <c r="H359" s="239">
        <v>13.44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AT359" s="245" t="s">
        <v>155</v>
      </c>
      <c r="AU359" s="245" t="s">
        <v>89</v>
      </c>
      <c r="AV359" s="14" t="s">
        <v>89</v>
      </c>
      <c r="AW359" s="14" t="s">
        <v>36</v>
      </c>
      <c r="AX359" s="14" t="s">
        <v>79</v>
      </c>
      <c r="AY359" s="245" t="s">
        <v>146</v>
      </c>
    </row>
    <row r="360" spans="2:51" s="13" customFormat="1">
      <c r="B360" s="224"/>
      <c r="C360" s="225"/>
      <c r="D360" s="226" t="s">
        <v>155</v>
      </c>
      <c r="E360" s="227" t="s">
        <v>1</v>
      </c>
      <c r="F360" s="228" t="s">
        <v>163</v>
      </c>
      <c r="G360" s="225"/>
      <c r="H360" s="227" t="s">
        <v>1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AT360" s="234" t="s">
        <v>155</v>
      </c>
      <c r="AU360" s="234" t="s">
        <v>89</v>
      </c>
      <c r="AV360" s="13" t="s">
        <v>87</v>
      </c>
      <c r="AW360" s="13" t="s">
        <v>36</v>
      </c>
      <c r="AX360" s="13" t="s">
        <v>79</v>
      </c>
      <c r="AY360" s="234" t="s">
        <v>146</v>
      </c>
    </row>
    <row r="361" spans="2:51" s="14" customFormat="1">
      <c r="B361" s="235"/>
      <c r="C361" s="236"/>
      <c r="D361" s="226" t="s">
        <v>155</v>
      </c>
      <c r="E361" s="237" t="s">
        <v>1</v>
      </c>
      <c r="F361" s="238" t="s">
        <v>428</v>
      </c>
      <c r="G361" s="236"/>
      <c r="H361" s="239">
        <v>8.7040000000000006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AT361" s="245" t="s">
        <v>155</v>
      </c>
      <c r="AU361" s="245" t="s">
        <v>89</v>
      </c>
      <c r="AV361" s="14" t="s">
        <v>89</v>
      </c>
      <c r="AW361" s="14" t="s">
        <v>36</v>
      </c>
      <c r="AX361" s="14" t="s">
        <v>79</v>
      </c>
      <c r="AY361" s="245" t="s">
        <v>146</v>
      </c>
    </row>
    <row r="362" spans="2:51" s="13" customFormat="1">
      <c r="B362" s="224"/>
      <c r="C362" s="225"/>
      <c r="D362" s="226" t="s">
        <v>155</v>
      </c>
      <c r="E362" s="227" t="s">
        <v>1</v>
      </c>
      <c r="F362" s="228" t="s">
        <v>166</v>
      </c>
      <c r="G362" s="225"/>
      <c r="H362" s="227" t="s">
        <v>1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AT362" s="234" t="s">
        <v>155</v>
      </c>
      <c r="AU362" s="234" t="s">
        <v>89</v>
      </c>
      <c r="AV362" s="13" t="s">
        <v>87</v>
      </c>
      <c r="AW362" s="13" t="s">
        <v>36</v>
      </c>
      <c r="AX362" s="13" t="s">
        <v>79</v>
      </c>
      <c r="AY362" s="234" t="s">
        <v>146</v>
      </c>
    </row>
    <row r="363" spans="2:51" s="13" customFormat="1">
      <c r="B363" s="224"/>
      <c r="C363" s="225"/>
      <c r="D363" s="226" t="s">
        <v>155</v>
      </c>
      <c r="E363" s="227" t="s">
        <v>1</v>
      </c>
      <c r="F363" s="228" t="s">
        <v>173</v>
      </c>
      <c r="G363" s="225"/>
      <c r="H363" s="227" t="s">
        <v>1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AT363" s="234" t="s">
        <v>155</v>
      </c>
      <c r="AU363" s="234" t="s">
        <v>89</v>
      </c>
      <c r="AV363" s="13" t="s">
        <v>87</v>
      </c>
      <c r="AW363" s="13" t="s">
        <v>36</v>
      </c>
      <c r="AX363" s="13" t="s">
        <v>79</v>
      </c>
      <c r="AY363" s="234" t="s">
        <v>146</v>
      </c>
    </row>
    <row r="364" spans="2:51" s="14" customFormat="1">
      <c r="B364" s="235"/>
      <c r="C364" s="236"/>
      <c r="D364" s="226" t="s">
        <v>155</v>
      </c>
      <c r="E364" s="237" t="s">
        <v>1</v>
      </c>
      <c r="F364" s="238" t="s">
        <v>620</v>
      </c>
      <c r="G364" s="236"/>
      <c r="H364" s="239">
        <v>3.36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AT364" s="245" t="s">
        <v>155</v>
      </c>
      <c r="AU364" s="245" t="s">
        <v>89</v>
      </c>
      <c r="AV364" s="14" t="s">
        <v>89</v>
      </c>
      <c r="AW364" s="14" t="s">
        <v>36</v>
      </c>
      <c r="AX364" s="14" t="s">
        <v>79</v>
      </c>
      <c r="AY364" s="245" t="s">
        <v>146</v>
      </c>
    </row>
    <row r="365" spans="2:51" s="13" customFormat="1">
      <c r="B365" s="224"/>
      <c r="C365" s="225"/>
      <c r="D365" s="226" t="s">
        <v>155</v>
      </c>
      <c r="E365" s="227" t="s">
        <v>1</v>
      </c>
      <c r="F365" s="228" t="s">
        <v>167</v>
      </c>
      <c r="G365" s="225"/>
      <c r="H365" s="227" t="s">
        <v>1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AT365" s="234" t="s">
        <v>155</v>
      </c>
      <c r="AU365" s="234" t="s">
        <v>89</v>
      </c>
      <c r="AV365" s="13" t="s">
        <v>87</v>
      </c>
      <c r="AW365" s="13" t="s">
        <v>36</v>
      </c>
      <c r="AX365" s="13" t="s">
        <v>79</v>
      </c>
      <c r="AY365" s="234" t="s">
        <v>146</v>
      </c>
    </row>
    <row r="366" spans="2:51" s="14" customFormat="1">
      <c r="B366" s="235"/>
      <c r="C366" s="236"/>
      <c r="D366" s="226" t="s">
        <v>155</v>
      </c>
      <c r="E366" s="237" t="s">
        <v>1</v>
      </c>
      <c r="F366" s="238" t="s">
        <v>622</v>
      </c>
      <c r="G366" s="236"/>
      <c r="H366" s="239">
        <v>0.36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AT366" s="245" t="s">
        <v>155</v>
      </c>
      <c r="AU366" s="245" t="s">
        <v>89</v>
      </c>
      <c r="AV366" s="14" t="s">
        <v>89</v>
      </c>
      <c r="AW366" s="14" t="s">
        <v>36</v>
      </c>
      <c r="AX366" s="14" t="s">
        <v>79</v>
      </c>
      <c r="AY366" s="245" t="s">
        <v>146</v>
      </c>
    </row>
    <row r="367" spans="2:51" s="13" customFormat="1">
      <c r="B367" s="224"/>
      <c r="C367" s="225"/>
      <c r="D367" s="226" t="s">
        <v>155</v>
      </c>
      <c r="E367" s="227" t="s">
        <v>1</v>
      </c>
      <c r="F367" s="228" t="s">
        <v>349</v>
      </c>
      <c r="G367" s="225"/>
      <c r="H367" s="227" t="s">
        <v>1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AT367" s="234" t="s">
        <v>155</v>
      </c>
      <c r="AU367" s="234" t="s">
        <v>89</v>
      </c>
      <c r="AV367" s="13" t="s">
        <v>87</v>
      </c>
      <c r="AW367" s="13" t="s">
        <v>36</v>
      </c>
      <c r="AX367" s="13" t="s">
        <v>79</v>
      </c>
      <c r="AY367" s="234" t="s">
        <v>146</v>
      </c>
    </row>
    <row r="368" spans="2:51" s="14" customFormat="1">
      <c r="B368" s="235"/>
      <c r="C368" s="236"/>
      <c r="D368" s="226" t="s">
        <v>155</v>
      </c>
      <c r="E368" s="237" t="s">
        <v>1</v>
      </c>
      <c r="F368" s="238" t="s">
        <v>431</v>
      </c>
      <c r="G368" s="236"/>
      <c r="H368" s="239">
        <v>21.44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AT368" s="245" t="s">
        <v>155</v>
      </c>
      <c r="AU368" s="245" t="s">
        <v>89</v>
      </c>
      <c r="AV368" s="14" t="s">
        <v>89</v>
      </c>
      <c r="AW368" s="14" t="s">
        <v>36</v>
      </c>
      <c r="AX368" s="14" t="s">
        <v>79</v>
      </c>
      <c r="AY368" s="245" t="s">
        <v>146</v>
      </c>
    </row>
    <row r="369" spans="1:65" s="13" customFormat="1">
      <c r="B369" s="224"/>
      <c r="C369" s="225"/>
      <c r="D369" s="226" t="s">
        <v>155</v>
      </c>
      <c r="E369" s="227" t="s">
        <v>1</v>
      </c>
      <c r="F369" s="228" t="s">
        <v>351</v>
      </c>
      <c r="G369" s="225"/>
      <c r="H369" s="227" t="s">
        <v>1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155</v>
      </c>
      <c r="AU369" s="234" t="s">
        <v>89</v>
      </c>
      <c r="AV369" s="13" t="s">
        <v>87</v>
      </c>
      <c r="AW369" s="13" t="s">
        <v>36</v>
      </c>
      <c r="AX369" s="13" t="s">
        <v>79</v>
      </c>
      <c r="AY369" s="234" t="s">
        <v>146</v>
      </c>
    </row>
    <row r="370" spans="1:65" s="14" customFormat="1">
      <c r="B370" s="235"/>
      <c r="C370" s="236"/>
      <c r="D370" s="226" t="s">
        <v>155</v>
      </c>
      <c r="E370" s="237" t="s">
        <v>1</v>
      </c>
      <c r="F370" s="238" t="s">
        <v>427</v>
      </c>
      <c r="G370" s="236"/>
      <c r="H370" s="239">
        <v>13.44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AT370" s="245" t="s">
        <v>155</v>
      </c>
      <c r="AU370" s="245" t="s">
        <v>89</v>
      </c>
      <c r="AV370" s="14" t="s">
        <v>89</v>
      </c>
      <c r="AW370" s="14" t="s">
        <v>36</v>
      </c>
      <c r="AX370" s="14" t="s">
        <v>79</v>
      </c>
      <c r="AY370" s="245" t="s">
        <v>146</v>
      </c>
    </row>
    <row r="371" spans="1:65" s="13" customFormat="1">
      <c r="B371" s="224"/>
      <c r="C371" s="225"/>
      <c r="D371" s="226" t="s">
        <v>155</v>
      </c>
      <c r="E371" s="227" t="s">
        <v>1</v>
      </c>
      <c r="F371" s="228" t="s">
        <v>352</v>
      </c>
      <c r="G371" s="225"/>
      <c r="H371" s="227" t="s">
        <v>1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155</v>
      </c>
      <c r="AU371" s="234" t="s">
        <v>89</v>
      </c>
      <c r="AV371" s="13" t="s">
        <v>87</v>
      </c>
      <c r="AW371" s="13" t="s">
        <v>36</v>
      </c>
      <c r="AX371" s="13" t="s">
        <v>79</v>
      </c>
      <c r="AY371" s="234" t="s">
        <v>146</v>
      </c>
    </row>
    <row r="372" spans="1:65" s="14" customFormat="1">
      <c r="B372" s="235"/>
      <c r="C372" s="236"/>
      <c r="D372" s="226" t="s">
        <v>155</v>
      </c>
      <c r="E372" s="237" t="s">
        <v>1</v>
      </c>
      <c r="F372" s="238" t="s">
        <v>432</v>
      </c>
      <c r="G372" s="236"/>
      <c r="H372" s="239">
        <v>8.48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AT372" s="245" t="s">
        <v>155</v>
      </c>
      <c r="AU372" s="245" t="s">
        <v>89</v>
      </c>
      <c r="AV372" s="14" t="s">
        <v>89</v>
      </c>
      <c r="AW372" s="14" t="s">
        <v>36</v>
      </c>
      <c r="AX372" s="14" t="s">
        <v>79</v>
      </c>
      <c r="AY372" s="245" t="s">
        <v>146</v>
      </c>
    </row>
    <row r="373" spans="1:65" s="16" customFormat="1">
      <c r="B373" s="257"/>
      <c r="C373" s="258"/>
      <c r="D373" s="226" t="s">
        <v>155</v>
      </c>
      <c r="E373" s="259" t="s">
        <v>1</v>
      </c>
      <c r="F373" s="260" t="s">
        <v>346</v>
      </c>
      <c r="G373" s="258"/>
      <c r="H373" s="261">
        <v>99.983999999999995</v>
      </c>
      <c r="I373" s="262"/>
      <c r="J373" s="258"/>
      <c r="K373" s="258"/>
      <c r="L373" s="263"/>
      <c r="M373" s="264"/>
      <c r="N373" s="265"/>
      <c r="O373" s="265"/>
      <c r="P373" s="265"/>
      <c r="Q373" s="265"/>
      <c r="R373" s="265"/>
      <c r="S373" s="265"/>
      <c r="T373" s="266"/>
      <c r="AT373" s="267" t="s">
        <v>155</v>
      </c>
      <c r="AU373" s="267" t="s">
        <v>89</v>
      </c>
      <c r="AV373" s="16" t="s">
        <v>183</v>
      </c>
      <c r="AW373" s="16" t="s">
        <v>36</v>
      </c>
      <c r="AX373" s="16" t="s">
        <v>79</v>
      </c>
      <c r="AY373" s="267" t="s">
        <v>146</v>
      </c>
    </row>
    <row r="374" spans="1:65" s="13" customFormat="1">
      <c r="B374" s="224"/>
      <c r="C374" s="225"/>
      <c r="D374" s="226" t="s">
        <v>155</v>
      </c>
      <c r="E374" s="227" t="s">
        <v>1</v>
      </c>
      <c r="F374" s="228" t="s">
        <v>623</v>
      </c>
      <c r="G374" s="225"/>
      <c r="H374" s="227" t="s">
        <v>1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AT374" s="234" t="s">
        <v>155</v>
      </c>
      <c r="AU374" s="234" t="s">
        <v>89</v>
      </c>
      <c r="AV374" s="13" t="s">
        <v>87</v>
      </c>
      <c r="AW374" s="13" t="s">
        <v>36</v>
      </c>
      <c r="AX374" s="13" t="s">
        <v>79</v>
      </c>
      <c r="AY374" s="234" t="s">
        <v>146</v>
      </c>
    </row>
    <row r="375" spans="1:65" s="13" customFormat="1">
      <c r="B375" s="224"/>
      <c r="C375" s="225"/>
      <c r="D375" s="226" t="s">
        <v>155</v>
      </c>
      <c r="E375" s="227" t="s">
        <v>1</v>
      </c>
      <c r="F375" s="228" t="s">
        <v>529</v>
      </c>
      <c r="G375" s="225"/>
      <c r="H375" s="227" t="s">
        <v>1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155</v>
      </c>
      <c r="AU375" s="234" t="s">
        <v>89</v>
      </c>
      <c r="AV375" s="13" t="s">
        <v>87</v>
      </c>
      <c r="AW375" s="13" t="s">
        <v>36</v>
      </c>
      <c r="AX375" s="13" t="s">
        <v>79</v>
      </c>
      <c r="AY375" s="234" t="s">
        <v>146</v>
      </c>
    </row>
    <row r="376" spans="1:65" s="14" customFormat="1">
      <c r="B376" s="235"/>
      <c r="C376" s="236"/>
      <c r="D376" s="226" t="s">
        <v>155</v>
      </c>
      <c r="E376" s="237" t="s">
        <v>1</v>
      </c>
      <c r="F376" s="238" t="s">
        <v>543</v>
      </c>
      <c r="G376" s="236"/>
      <c r="H376" s="239">
        <v>6.45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AT376" s="245" t="s">
        <v>155</v>
      </c>
      <c r="AU376" s="245" t="s">
        <v>89</v>
      </c>
      <c r="AV376" s="14" t="s">
        <v>89</v>
      </c>
      <c r="AW376" s="14" t="s">
        <v>36</v>
      </c>
      <c r="AX376" s="14" t="s">
        <v>79</v>
      </c>
      <c r="AY376" s="245" t="s">
        <v>146</v>
      </c>
    </row>
    <row r="377" spans="1:65" s="13" customFormat="1">
      <c r="B377" s="224"/>
      <c r="C377" s="225"/>
      <c r="D377" s="226" t="s">
        <v>155</v>
      </c>
      <c r="E377" s="227" t="s">
        <v>1</v>
      </c>
      <c r="F377" s="228" t="s">
        <v>166</v>
      </c>
      <c r="G377" s="225"/>
      <c r="H377" s="227" t="s">
        <v>1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AT377" s="234" t="s">
        <v>155</v>
      </c>
      <c r="AU377" s="234" t="s">
        <v>89</v>
      </c>
      <c r="AV377" s="13" t="s">
        <v>87</v>
      </c>
      <c r="AW377" s="13" t="s">
        <v>36</v>
      </c>
      <c r="AX377" s="13" t="s">
        <v>79</v>
      </c>
      <c r="AY377" s="234" t="s">
        <v>146</v>
      </c>
    </row>
    <row r="378" spans="1:65" s="14" customFormat="1">
      <c r="B378" s="235"/>
      <c r="C378" s="236"/>
      <c r="D378" s="226" t="s">
        <v>155</v>
      </c>
      <c r="E378" s="237" t="s">
        <v>1</v>
      </c>
      <c r="F378" s="238" t="s">
        <v>544</v>
      </c>
      <c r="G378" s="236"/>
      <c r="H378" s="239">
        <v>6.45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AT378" s="245" t="s">
        <v>155</v>
      </c>
      <c r="AU378" s="245" t="s">
        <v>89</v>
      </c>
      <c r="AV378" s="14" t="s">
        <v>89</v>
      </c>
      <c r="AW378" s="14" t="s">
        <v>36</v>
      </c>
      <c r="AX378" s="14" t="s">
        <v>79</v>
      </c>
      <c r="AY378" s="245" t="s">
        <v>146</v>
      </c>
    </row>
    <row r="379" spans="1:65" s="16" customFormat="1">
      <c r="B379" s="257"/>
      <c r="C379" s="258"/>
      <c r="D379" s="226" t="s">
        <v>155</v>
      </c>
      <c r="E379" s="259" t="s">
        <v>1</v>
      </c>
      <c r="F379" s="260" t="s">
        <v>346</v>
      </c>
      <c r="G379" s="258"/>
      <c r="H379" s="261">
        <v>12.9</v>
      </c>
      <c r="I379" s="262"/>
      <c r="J379" s="258"/>
      <c r="K379" s="258"/>
      <c r="L379" s="263"/>
      <c r="M379" s="264"/>
      <c r="N379" s="265"/>
      <c r="O379" s="265"/>
      <c r="P379" s="265"/>
      <c r="Q379" s="265"/>
      <c r="R379" s="265"/>
      <c r="S379" s="265"/>
      <c r="T379" s="266"/>
      <c r="AT379" s="267" t="s">
        <v>155</v>
      </c>
      <c r="AU379" s="267" t="s">
        <v>89</v>
      </c>
      <c r="AV379" s="16" t="s">
        <v>183</v>
      </c>
      <c r="AW379" s="16" t="s">
        <v>36</v>
      </c>
      <c r="AX379" s="16" t="s">
        <v>79</v>
      </c>
      <c r="AY379" s="267" t="s">
        <v>146</v>
      </c>
    </row>
    <row r="380" spans="1:65" s="15" customFormat="1">
      <c r="B380" s="246"/>
      <c r="C380" s="247"/>
      <c r="D380" s="226" t="s">
        <v>155</v>
      </c>
      <c r="E380" s="248" t="s">
        <v>1</v>
      </c>
      <c r="F380" s="249" t="s">
        <v>175</v>
      </c>
      <c r="G380" s="247"/>
      <c r="H380" s="250">
        <v>112.884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AT380" s="256" t="s">
        <v>155</v>
      </c>
      <c r="AU380" s="256" t="s">
        <v>89</v>
      </c>
      <c r="AV380" s="15" t="s">
        <v>153</v>
      </c>
      <c r="AW380" s="15" t="s">
        <v>36</v>
      </c>
      <c r="AX380" s="15" t="s">
        <v>87</v>
      </c>
      <c r="AY380" s="256" t="s">
        <v>146</v>
      </c>
    </row>
    <row r="381" spans="1:65" s="2" customFormat="1" ht="21.75" customHeight="1">
      <c r="A381" s="35"/>
      <c r="B381" s="36"/>
      <c r="C381" s="210" t="s">
        <v>357</v>
      </c>
      <c r="D381" s="210" t="s">
        <v>149</v>
      </c>
      <c r="E381" s="211" t="s">
        <v>624</v>
      </c>
      <c r="F381" s="212" t="s">
        <v>625</v>
      </c>
      <c r="G381" s="213" t="s">
        <v>152</v>
      </c>
      <c r="H381" s="214">
        <v>112.884</v>
      </c>
      <c r="I381" s="215"/>
      <c r="J381" s="216">
        <f>ROUND(I381*H381,2)</f>
        <v>0</v>
      </c>
      <c r="K381" s="217"/>
      <c r="L381" s="40"/>
      <c r="M381" s="218" t="s">
        <v>1</v>
      </c>
      <c r="N381" s="219" t="s">
        <v>44</v>
      </c>
      <c r="O381" s="72"/>
      <c r="P381" s="220">
        <f>O381*H381</f>
        <v>0</v>
      </c>
      <c r="Q381" s="220">
        <v>1.47E-2</v>
      </c>
      <c r="R381" s="220">
        <f>Q381*H381</f>
        <v>1.6593948000000001</v>
      </c>
      <c r="S381" s="220">
        <v>0</v>
      </c>
      <c r="T381" s="221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22" t="s">
        <v>153</v>
      </c>
      <c r="AT381" s="222" t="s">
        <v>149</v>
      </c>
      <c r="AU381" s="222" t="s">
        <v>89</v>
      </c>
      <c r="AY381" s="18" t="s">
        <v>146</v>
      </c>
      <c r="BE381" s="223">
        <f>IF(N381="základní",J381,0)</f>
        <v>0</v>
      </c>
      <c r="BF381" s="223">
        <f>IF(N381="snížená",J381,0)</f>
        <v>0</v>
      </c>
      <c r="BG381" s="223">
        <f>IF(N381="zákl. přenesená",J381,0)</f>
        <v>0</v>
      </c>
      <c r="BH381" s="223">
        <f>IF(N381="sníž. přenesená",J381,0)</f>
        <v>0</v>
      </c>
      <c r="BI381" s="223">
        <f>IF(N381="nulová",J381,0)</f>
        <v>0</v>
      </c>
      <c r="BJ381" s="18" t="s">
        <v>87</v>
      </c>
      <c r="BK381" s="223">
        <f>ROUND(I381*H381,2)</f>
        <v>0</v>
      </c>
      <c r="BL381" s="18" t="s">
        <v>153</v>
      </c>
      <c r="BM381" s="222" t="s">
        <v>626</v>
      </c>
    </row>
    <row r="382" spans="1:65" s="2" customFormat="1" ht="21.75" customHeight="1">
      <c r="A382" s="35"/>
      <c r="B382" s="36"/>
      <c r="C382" s="210" t="s">
        <v>365</v>
      </c>
      <c r="D382" s="210" t="s">
        <v>149</v>
      </c>
      <c r="E382" s="211" t="s">
        <v>627</v>
      </c>
      <c r="F382" s="212" t="s">
        <v>628</v>
      </c>
      <c r="G382" s="213" t="s">
        <v>152</v>
      </c>
      <c r="H382" s="214">
        <v>112.884</v>
      </c>
      <c r="I382" s="215"/>
      <c r="J382" s="216">
        <f>ROUND(I382*H382,2)</f>
        <v>0</v>
      </c>
      <c r="K382" s="217"/>
      <c r="L382" s="40"/>
      <c r="M382" s="218" t="s">
        <v>1</v>
      </c>
      <c r="N382" s="219" t="s">
        <v>44</v>
      </c>
      <c r="O382" s="72"/>
      <c r="P382" s="220">
        <f>O382*H382</f>
        <v>0</v>
      </c>
      <c r="Q382" s="220">
        <v>7.3499999999999998E-3</v>
      </c>
      <c r="R382" s="220">
        <f>Q382*H382</f>
        <v>0.82969740000000003</v>
      </c>
      <c r="S382" s="220">
        <v>0</v>
      </c>
      <c r="T382" s="221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22" t="s">
        <v>153</v>
      </c>
      <c r="AT382" s="222" t="s">
        <v>149</v>
      </c>
      <c r="AU382" s="222" t="s">
        <v>89</v>
      </c>
      <c r="AY382" s="18" t="s">
        <v>146</v>
      </c>
      <c r="BE382" s="223">
        <f>IF(N382="základní",J382,0)</f>
        <v>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18" t="s">
        <v>87</v>
      </c>
      <c r="BK382" s="223">
        <f>ROUND(I382*H382,2)</f>
        <v>0</v>
      </c>
      <c r="BL382" s="18" t="s">
        <v>153</v>
      </c>
      <c r="BM382" s="222" t="s">
        <v>629</v>
      </c>
    </row>
    <row r="383" spans="1:65" s="2" customFormat="1" ht="21.75" customHeight="1">
      <c r="A383" s="35"/>
      <c r="B383" s="36"/>
      <c r="C383" s="210" t="s">
        <v>400</v>
      </c>
      <c r="D383" s="210" t="s">
        <v>149</v>
      </c>
      <c r="E383" s="211" t="s">
        <v>630</v>
      </c>
      <c r="F383" s="212" t="s">
        <v>631</v>
      </c>
      <c r="G383" s="213" t="s">
        <v>152</v>
      </c>
      <c r="H383" s="214">
        <v>79.376000000000005</v>
      </c>
      <c r="I383" s="215"/>
      <c r="J383" s="216">
        <f>ROUND(I383*H383,2)</f>
        <v>0</v>
      </c>
      <c r="K383" s="217"/>
      <c r="L383" s="40"/>
      <c r="M383" s="218" t="s">
        <v>1</v>
      </c>
      <c r="N383" s="219" t="s">
        <v>44</v>
      </c>
      <c r="O383" s="72"/>
      <c r="P383" s="220">
        <f>O383*H383</f>
        <v>0</v>
      </c>
      <c r="Q383" s="220">
        <v>4.3800000000000002E-3</v>
      </c>
      <c r="R383" s="220">
        <f>Q383*H383</f>
        <v>0.34766688000000001</v>
      </c>
      <c r="S383" s="220">
        <v>0</v>
      </c>
      <c r="T383" s="22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22" t="s">
        <v>153</v>
      </c>
      <c r="AT383" s="222" t="s">
        <v>149</v>
      </c>
      <c r="AU383" s="222" t="s">
        <v>89</v>
      </c>
      <c r="AY383" s="18" t="s">
        <v>146</v>
      </c>
      <c r="BE383" s="223">
        <f>IF(N383="základní",J383,0)</f>
        <v>0</v>
      </c>
      <c r="BF383" s="223">
        <f>IF(N383="snížená",J383,0)</f>
        <v>0</v>
      </c>
      <c r="BG383" s="223">
        <f>IF(N383="zákl. přenesená",J383,0)</f>
        <v>0</v>
      </c>
      <c r="BH383" s="223">
        <f>IF(N383="sníž. přenesená",J383,0)</f>
        <v>0</v>
      </c>
      <c r="BI383" s="223">
        <f>IF(N383="nulová",J383,0)</f>
        <v>0</v>
      </c>
      <c r="BJ383" s="18" t="s">
        <v>87</v>
      </c>
      <c r="BK383" s="223">
        <f>ROUND(I383*H383,2)</f>
        <v>0</v>
      </c>
      <c r="BL383" s="18" t="s">
        <v>153</v>
      </c>
      <c r="BM383" s="222" t="s">
        <v>632</v>
      </c>
    </row>
    <row r="384" spans="1:65" s="13" customFormat="1">
      <c r="B384" s="224"/>
      <c r="C384" s="225"/>
      <c r="D384" s="226" t="s">
        <v>155</v>
      </c>
      <c r="E384" s="227" t="s">
        <v>1</v>
      </c>
      <c r="F384" s="228" t="s">
        <v>633</v>
      </c>
      <c r="G384" s="225"/>
      <c r="H384" s="227" t="s">
        <v>1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AT384" s="234" t="s">
        <v>155</v>
      </c>
      <c r="AU384" s="234" t="s">
        <v>89</v>
      </c>
      <c r="AV384" s="13" t="s">
        <v>87</v>
      </c>
      <c r="AW384" s="13" t="s">
        <v>36</v>
      </c>
      <c r="AX384" s="13" t="s">
        <v>79</v>
      </c>
      <c r="AY384" s="234" t="s">
        <v>146</v>
      </c>
    </row>
    <row r="385" spans="1:65" s="14" customFormat="1">
      <c r="B385" s="235"/>
      <c r="C385" s="236"/>
      <c r="D385" s="226" t="s">
        <v>155</v>
      </c>
      <c r="E385" s="237" t="s">
        <v>1</v>
      </c>
      <c r="F385" s="238" t="s">
        <v>634</v>
      </c>
      <c r="G385" s="236"/>
      <c r="H385" s="239">
        <v>79.376000000000005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AT385" s="245" t="s">
        <v>155</v>
      </c>
      <c r="AU385" s="245" t="s">
        <v>89</v>
      </c>
      <c r="AV385" s="14" t="s">
        <v>89</v>
      </c>
      <c r="AW385" s="14" t="s">
        <v>36</v>
      </c>
      <c r="AX385" s="14" t="s">
        <v>87</v>
      </c>
      <c r="AY385" s="245" t="s">
        <v>146</v>
      </c>
    </row>
    <row r="386" spans="1:65" s="2" customFormat="1" ht="21.75" customHeight="1">
      <c r="A386" s="35"/>
      <c r="B386" s="36"/>
      <c r="C386" s="210" t="s">
        <v>404</v>
      </c>
      <c r="D386" s="210" t="s">
        <v>149</v>
      </c>
      <c r="E386" s="211" t="s">
        <v>635</v>
      </c>
      <c r="F386" s="212" t="s">
        <v>636</v>
      </c>
      <c r="G386" s="213" t="s">
        <v>152</v>
      </c>
      <c r="H386" s="214">
        <v>822.98900000000003</v>
      </c>
      <c r="I386" s="215"/>
      <c r="J386" s="216">
        <f>ROUND(I386*H386,2)</f>
        <v>0</v>
      </c>
      <c r="K386" s="217"/>
      <c r="L386" s="40"/>
      <c r="M386" s="218" t="s">
        <v>1</v>
      </c>
      <c r="N386" s="219" t="s">
        <v>44</v>
      </c>
      <c r="O386" s="72"/>
      <c r="P386" s="220">
        <f>O386*H386</f>
        <v>0</v>
      </c>
      <c r="Q386" s="220">
        <v>2.5999999999999998E-4</v>
      </c>
      <c r="R386" s="220">
        <f>Q386*H386</f>
        <v>0.21397713999999998</v>
      </c>
      <c r="S386" s="220">
        <v>0</v>
      </c>
      <c r="T386" s="221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22" t="s">
        <v>153</v>
      </c>
      <c r="AT386" s="222" t="s">
        <v>149</v>
      </c>
      <c r="AU386" s="222" t="s">
        <v>89</v>
      </c>
      <c r="AY386" s="18" t="s">
        <v>146</v>
      </c>
      <c r="BE386" s="223">
        <f>IF(N386="základní",J386,0)</f>
        <v>0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18" t="s">
        <v>87</v>
      </c>
      <c r="BK386" s="223">
        <f>ROUND(I386*H386,2)</f>
        <v>0</v>
      </c>
      <c r="BL386" s="18" t="s">
        <v>153</v>
      </c>
      <c r="BM386" s="222" t="s">
        <v>637</v>
      </c>
    </row>
    <row r="387" spans="1:65" s="2" customFormat="1" ht="21.75" customHeight="1">
      <c r="A387" s="35"/>
      <c r="B387" s="36"/>
      <c r="C387" s="210" t="s">
        <v>409</v>
      </c>
      <c r="D387" s="210" t="s">
        <v>149</v>
      </c>
      <c r="E387" s="211" t="s">
        <v>638</v>
      </c>
      <c r="F387" s="212" t="s">
        <v>639</v>
      </c>
      <c r="G387" s="213" t="s">
        <v>152</v>
      </c>
      <c r="H387" s="214">
        <v>822.98900000000003</v>
      </c>
      <c r="I387" s="215"/>
      <c r="J387" s="216">
        <f>ROUND(I387*H387,2)</f>
        <v>0</v>
      </c>
      <c r="K387" s="217"/>
      <c r="L387" s="40"/>
      <c r="M387" s="218" t="s">
        <v>1</v>
      </c>
      <c r="N387" s="219" t="s">
        <v>44</v>
      </c>
      <c r="O387" s="72"/>
      <c r="P387" s="220">
        <f>O387*H387</f>
        <v>0</v>
      </c>
      <c r="Q387" s="220">
        <v>3.0000000000000001E-3</v>
      </c>
      <c r="R387" s="220">
        <f>Q387*H387</f>
        <v>2.4689670000000001</v>
      </c>
      <c r="S387" s="220">
        <v>0</v>
      </c>
      <c r="T387" s="221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22" t="s">
        <v>153</v>
      </c>
      <c r="AT387" s="222" t="s">
        <v>149</v>
      </c>
      <c r="AU387" s="222" t="s">
        <v>89</v>
      </c>
      <c r="AY387" s="18" t="s">
        <v>146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18" t="s">
        <v>87</v>
      </c>
      <c r="BK387" s="223">
        <f>ROUND(I387*H387,2)</f>
        <v>0</v>
      </c>
      <c r="BL387" s="18" t="s">
        <v>153</v>
      </c>
      <c r="BM387" s="222" t="s">
        <v>640</v>
      </c>
    </row>
    <row r="388" spans="1:65" s="13" customFormat="1">
      <c r="B388" s="224"/>
      <c r="C388" s="225"/>
      <c r="D388" s="226" t="s">
        <v>155</v>
      </c>
      <c r="E388" s="227" t="s">
        <v>1</v>
      </c>
      <c r="F388" s="228" t="s">
        <v>641</v>
      </c>
      <c r="G388" s="225"/>
      <c r="H388" s="227" t="s">
        <v>1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AT388" s="234" t="s">
        <v>155</v>
      </c>
      <c r="AU388" s="234" t="s">
        <v>89</v>
      </c>
      <c r="AV388" s="13" t="s">
        <v>87</v>
      </c>
      <c r="AW388" s="13" t="s">
        <v>36</v>
      </c>
      <c r="AX388" s="13" t="s">
        <v>79</v>
      </c>
      <c r="AY388" s="234" t="s">
        <v>146</v>
      </c>
    </row>
    <row r="389" spans="1:65" s="14" customFormat="1">
      <c r="B389" s="235"/>
      <c r="C389" s="236"/>
      <c r="D389" s="226" t="s">
        <v>155</v>
      </c>
      <c r="E389" s="237" t="s">
        <v>1</v>
      </c>
      <c r="F389" s="238" t="s">
        <v>642</v>
      </c>
      <c r="G389" s="236"/>
      <c r="H389" s="239">
        <v>873.06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AT389" s="245" t="s">
        <v>155</v>
      </c>
      <c r="AU389" s="245" t="s">
        <v>89</v>
      </c>
      <c r="AV389" s="14" t="s">
        <v>89</v>
      </c>
      <c r="AW389" s="14" t="s">
        <v>36</v>
      </c>
      <c r="AX389" s="14" t="s">
        <v>79</v>
      </c>
      <c r="AY389" s="245" t="s">
        <v>146</v>
      </c>
    </row>
    <row r="390" spans="1:65" s="13" customFormat="1">
      <c r="B390" s="224"/>
      <c r="C390" s="225"/>
      <c r="D390" s="226" t="s">
        <v>155</v>
      </c>
      <c r="E390" s="227" t="s">
        <v>1</v>
      </c>
      <c r="F390" s="228" t="s">
        <v>643</v>
      </c>
      <c r="G390" s="225"/>
      <c r="H390" s="227" t="s">
        <v>1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AT390" s="234" t="s">
        <v>155</v>
      </c>
      <c r="AU390" s="234" t="s">
        <v>89</v>
      </c>
      <c r="AV390" s="13" t="s">
        <v>87</v>
      </c>
      <c r="AW390" s="13" t="s">
        <v>36</v>
      </c>
      <c r="AX390" s="13" t="s">
        <v>79</v>
      </c>
      <c r="AY390" s="234" t="s">
        <v>146</v>
      </c>
    </row>
    <row r="391" spans="1:65" s="14" customFormat="1">
      <c r="B391" s="235"/>
      <c r="C391" s="236"/>
      <c r="D391" s="226" t="s">
        <v>155</v>
      </c>
      <c r="E391" s="237" t="s">
        <v>1</v>
      </c>
      <c r="F391" s="238" t="s">
        <v>644</v>
      </c>
      <c r="G391" s="236"/>
      <c r="H391" s="239">
        <v>79.376000000000005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AT391" s="245" t="s">
        <v>155</v>
      </c>
      <c r="AU391" s="245" t="s">
        <v>89</v>
      </c>
      <c r="AV391" s="14" t="s">
        <v>89</v>
      </c>
      <c r="AW391" s="14" t="s">
        <v>36</v>
      </c>
      <c r="AX391" s="14" t="s">
        <v>79</v>
      </c>
      <c r="AY391" s="245" t="s">
        <v>146</v>
      </c>
    </row>
    <row r="392" spans="1:65" s="13" customFormat="1">
      <c r="B392" s="224"/>
      <c r="C392" s="225"/>
      <c r="D392" s="226" t="s">
        <v>155</v>
      </c>
      <c r="E392" s="227" t="s">
        <v>1</v>
      </c>
      <c r="F392" s="228" t="s">
        <v>645</v>
      </c>
      <c r="G392" s="225"/>
      <c r="H392" s="227" t="s">
        <v>1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AT392" s="234" t="s">
        <v>155</v>
      </c>
      <c r="AU392" s="234" t="s">
        <v>89</v>
      </c>
      <c r="AV392" s="13" t="s">
        <v>87</v>
      </c>
      <c r="AW392" s="13" t="s">
        <v>36</v>
      </c>
      <c r="AX392" s="13" t="s">
        <v>79</v>
      </c>
      <c r="AY392" s="234" t="s">
        <v>146</v>
      </c>
    </row>
    <row r="393" spans="1:65" s="14" customFormat="1">
      <c r="B393" s="235"/>
      <c r="C393" s="236"/>
      <c r="D393" s="226" t="s">
        <v>155</v>
      </c>
      <c r="E393" s="237" t="s">
        <v>1</v>
      </c>
      <c r="F393" s="238" t="s">
        <v>646</v>
      </c>
      <c r="G393" s="236"/>
      <c r="H393" s="239">
        <v>12.9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AT393" s="245" t="s">
        <v>155</v>
      </c>
      <c r="AU393" s="245" t="s">
        <v>89</v>
      </c>
      <c r="AV393" s="14" t="s">
        <v>89</v>
      </c>
      <c r="AW393" s="14" t="s">
        <v>36</v>
      </c>
      <c r="AX393" s="14" t="s">
        <v>79</v>
      </c>
      <c r="AY393" s="245" t="s">
        <v>146</v>
      </c>
    </row>
    <row r="394" spans="1:65" s="13" customFormat="1">
      <c r="B394" s="224"/>
      <c r="C394" s="225"/>
      <c r="D394" s="226" t="s">
        <v>155</v>
      </c>
      <c r="E394" s="227" t="s">
        <v>1</v>
      </c>
      <c r="F394" s="228" t="s">
        <v>647</v>
      </c>
      <c r="G394" s="225"/>
      <c r="H394" s="227" t="s">
        <v>1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AT394" s="234" t="s">
        <v>155</v>
      </c>
      <c r="AU394" s="234" t="s">
        <v>89</v>
      </c>
      <c r="AV394" s="13" t="s">
        <v>87</v>
      </c>
      <c r="AW394" s="13" t="s">
        <v>36</v>
      </c>
      <c r="AX394" s="13" t="s">
        <v>79</v>
      </c>
      <c r="AY394" s="234" t="s">
        <v>146</v>
      </c>
    </row>
    <row r="395" spans="1:65" s="14" customFormat="1">
      <c r="B395" s="235"/>
      <c r="C395" s="236"/>
      <c r="D395" s="226" t="s">
        <v>155</v>
      </c>
      <c r="E395" s="237" t="s">
        <v>1</v>
      </c>
      <c r="F395" s="238" t="s">
        <v>648</v>
      </c>
      <c r="G395" s="236"/>
      <c r="H395" s="239">
        <v>-142.34700000000001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AT395" s="245" t="s">
        <v>155</v>
      </c>
      <c r="AU395" s="245" t="s">
        <v>89</v>
      </c>
      <c r="AV395" s="14" t="s">
        <v>89</v>
      </c>
      <c r="AW395" s="14" t="s">
        <v>36</v>
      </c>
      <c r="AX395" s="14" t="s">
        <v>79</v>
      </c>
      <c r="AY395" s="245" t="s">
        <v>146</v>
      </c>
    </row>
    <row r="396" spans="1:65" s="15" customFormat="1">
      <c r="B396" s="246"/>
      <c r="C396" s="247"/>
      <c r="D396" s="226" t="s">
        <v>155</v>
      </c>
      <c r="E396" s="248" t="s">
        <v>1</v>
      </c>
      <c r="F396" s="249" t="s">
        <v>175</v>
      </c>
      <c r="G396" s="247"/>
      <c r="H396" s="250">
        <v>822.98900000000003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AT396" s="256" t="s">
        <v>155</v>
      </c>
      <c r="AU396" s="256" t="s">
        <v>89</v>
      </c>
      <c r="AV396" s="15" t="s">
        <v>153</v>
      </c>
      <c r="AW396" s="15" t="s">
        <v>36</v>
      </c>
      <c r="AX396" s="15" t="s">
        <v>87</v>
      </c>
      <c r="AY396" s="256" t="s">
        <v>146</v>
      </c>
    </row>
    <row r="397" spans="1:65" s="2" customFormat="1" ht="21.75" customHeight="1">
      <c r="A397" s="35"/>
      <c r="B397" s="36"/>
      <c r="C397" s="210" t="s">
        <v>413</v>
      </c>
      <c r="D397" s="210" t="s">
        <v>149</v>
      </c>
      <c r="E397" s="211" t="s">
        <v>649</v>
      </c>
      <c r="F397" s="212" t="s">
        <v>650</v>
      </c>
      <c r="G397" s="213" t="s">
        <v>513</v>
      </c>
      <c r="H397" s="214">
        <v>2</v>
      </c>
      <c r="I397" s="215"/>
      <c r="J397" s="216">
        <f>ROUND(I397*H397,2)</f>
        <v>0</v>
      </c>
      <c r="K397" s="217"/>
      <c r="L397" s="40"/>
      <c r="M397" s="218" t="s">
        <v>1</v>
      </c>
      <c r="N397" s="219" t="s">
        <v>44</v>
      </c>
      <c r="O397" s="72"/>
      <c r="P397" s="220">
        <f>O397*H397</f>
        <v>0</v>
      </c>
      <c r="Q397" s="220">
        <v>3.73E-2</v>
      </c>
      <c r="R397" s="220">
        <f>Q397*H397</f>
        <v>7.46E-2</v>
      </c>
      <c r="S397" s="220">
        <v>0</v>
      </c>
      <c r="T397" s="221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22" t="s">
        <v>153</v>
      </c>
      <c r="AT397" s="222" t="s">
        <v>149</v>
      </c>
      <c r="AU397" s="222" t="s">
        <v>89</v>
      </c>
      <c r="AY397" s="18" t="s">
        <v>146</v>
      </c>
      <c r="BE397" s="223">
        <f>IF(N397="základní",J397,0)</f>
        <v>0</v>
      </c>
      <c r="BF397" s="223">
        <f>IF(N397="snížená",J397,0)</f>
        <v>0</v>
      </c>
      <c r="BG397" s="223">
        <f>IF(N397="zákl. přenesená",J397,0)</f>
        <v>0</v>
      </c>
      <c r="BH397" s="223">
        <f>IF(N397="sníž. přenesená",J397,0)</f>
        <v>0</v>
      </c>
      <c r="BI397" s="223">
        <f>IF(N397="nulová",J397,0)</f>
        <v>0</v>
      </c>
      <c r="BJ397" s="18" t="s">
        <v>87</v>
      </c>
      <c r="BK397" s="223">
        <f>ROUND(I397*H397,2)</f>
        <v>0</v>
      </c>
      <c r="BL397" s="18" t="s">
        <v>153</v>
      </c>
      <c r="BM397" s="222" t="s">
        <v>651</v>
      </c>
    </row>
    <row r="398" spans="1:65" s="13" customFormat="1">
      <c r="B398" s="224"/>
      <c r="C398" s="225"/>
      <c r="D398" s="226" t="s">
        <v>155</v>
      </c>
      <c r="E398" s="227" t="s">
        <v>1</v>
      </c>
      <c r="F398" s="228" t="s">
        <v>538</v>
      </c>
      <c r="G398" s="225"/>
      <c r="H398" s="227" t="s">
        <v>1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AT398" s="234" t="s">
        <v>155</v>
      </c>
      <c r="AU398" s="234" t="s">
        <v>89</v>
      </c>
      <c r="AV398" s="13" t="s">
        <v>87</v>
      </c>
      <c r="AW398" s="13" t="s">
        <v>36</v>
      </c>
      <c r="AX398" s="13" t="s">
        <v>79</v>
      </c>
      <c r="AY398" s="234" t="s">
        <v>146</v>
      </c>
    </row>
    <row r="399" spans="1:65" s="14" customFormat="1">
      <c r="B399" s="235"/>
      <c r="C399" s="236"/>
      <c r="D399" s="226" t="s">
        <v>155</v>
      </c>
      <c r="E399" s="237" t="s">
        <v>1</v>
      </c>
      <c r="F399" s="238" t="s">
        <v>89</v>
      </c>
      <c r="G399" s="236"/>
      <c r="H399" s="239">
        <v>2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AT399" s="245" t="s">
        <v>155</v>
      </c>
      <c r="AU399" s="245" t="s">
        <v>89</v>
      </c>
      <c r="AV399" s="14" t="s">
        <v>89</v>
      </c>
      <c r="AW399" s="14" t="s">
        <v>36</v>
      </c>
      <c r="AX399" s="14" t="s">
        <v>87</v>
      </c>
      <c r="AY399" s="245" t="s">
        <v>146</v>
      </c>
    </row>
    <row r="400" spans="1:65" s="2" customFormat="1" ht="21.75" customHeight="1">
      <c r="A400" s="35"/>
      <c r="B400" s="36"/>
      <c r="C400" s="210" t="s">
        <v>419</v>
      </c>
      <c r="D400" s="210" t="s">
        <v>149</v>
      </c>
      <c r="E400" s="211" t="s">
        <v>652</v>
      </c>
      <c r="F400" s="212" t="s">
        <v>653</v>
      </c>
      <c r="G400" s="213" t="s">
        <v>513</v>
      </c>
      <c r="H400" s="214">
        <v>1</v>
      </c>
      <c r="I400" s="215"/>
      <c r="J400" s="216">
        <f>ROUND(I400*H400,2)</f>
        <v>0</v>
      </c>
      <c r="K400" s="217"/>
      <c r="L400" s="40"/>
      <c r="M400" s="218" t="s">
        <v>1</v>
      </c>
      <c r="N400" s="219" t="s">
        <v>44</v>
      </c>
      <c r="O400" s="72"/>
      <c r="P400" s="220">
        <f>O400*H400</f>
        <v>0</v>
      </c>
      <c r="Q400" s="220">
        <v>0.14360000000000001</v>
      </c>
      <c r="R400" s="220">
        <f>Q400*H400</f>
        <v>0.14360000000000001</v>
      </c>
      <c r="S400" s="220">
        <v>0</v>
      </c>
      <c r="T400" s="221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22" t="s">
        <v>153</v>
      </c>
      <c r="AT400" s="222" t="s">
        <v>149</v>
      </c>
      <c r="AU400" s="222" t="s">
        <v>89</v>
      </c>
      <c r="AY400" s="18" t="s">
        <v>146</v>
      </c>
      <c r="BE400" s="223">
        <f>IF(N400="základní",J400,0)</f>
        <v>0</v>
      </c>
      <c r="BF400" s="223">
        <f>IF(N400="snížená",J400,0)</f>
        <v>0</v>
      </c>
      <c r="BG400" s="223">
        <f>IF(N400="zákl. přenesená",J400,0)</f>
        <v>0</v>
      </c>
      <c r="BH400" s="223">
        <f>IF(N400="sníž. přenesená",J400,0)</f>
        <v>0</v>
      </c>
      <c r="BI400" s="223">
        <f>IF(N400="nulová",J400,0)</f>
        <v>0</v>
      </c>
      <c r="BJ400" s="18" t="s">
        <v>87</v>
      </c>
      <c r="BK400" s="223">
        <f>ROUND(I400*H400,2)</f>
        <v>0</v>
      </c>
      <c r="BL400" s="18" t="s">
        <v>153</v>
      </c>
      <c r="BM400" s="222" t="s">
        <v>654</v>
      </c>
    </row>
    <row r="401" spans="1:65" s="13" customFormat="1">
      <c r="B401" s="224"/>
      <c r="C401" s="225"/>
      <c r="D401" s="226" t="s">
        <v>155</v>
      </c>
      <c r="E401" s="227" t="s">
        <v>1</v>
      </c>
      <c r="F401" s="228" t="s">
        <v>458</v>
      </c>
      <c r="G401" s="225"/>
      <c r="H401" s="227" t="s">
        <v>1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AT401" s="234" t="s">
        <v>155</v>
      </c>
      <c r="AU401" s="234" t="s">
        <v>89</v>
      </c>
      <c r="AV401" s="13" t="s">
        <v>87</v>
      </c>
      <c r="AW401" s="13" t="s">
        <v>36</v>
      </c>
      <c r="AX401" s="13" t="s">
        <v>79</v>
      </c>
      <c r="AY401" s="234" t="s">
        <v>146</v>
      </c>
    </row>
    <row r="402" spans="1:65" s="14" customFormat="1">
      <c r="B402" s="235"/>
      <c r="C402" s="236"/>
      <c r="D402" s="226" t="s">
        <v>155</v>
      </c>
      <c r="E402" s="237" t="s">
        <v>1</v>
      </c>
      <c r="F402" s="238" t="s">
        <v>87</v>
      </c>
      <c r="G402" s="236"/>
      <c r="H402" s="239">
        <v>1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AT402" s="245" t="s">
        <v>155</v>
      </c>
      <c r="AU402" s="245" t="s">
        <v>89</v>
      </c>
      <c r="AV402" s="14" t="s">
        <v>89</v>
      </c>
      <c r="AW402" s="14" t="s">
        <v>36</v>
      </c>
      <c r="AX402" s="14" t="s">
        <v>87</v>
      </c>
      <c r="AY402" s="245" t="s">
        <v>146</v>
      </c>
    </row>
    <row r="403" spans="1:65" s="2" customFormat="1" ht="21.75" customHeight="1">
      <c r="A403" s="35"/>
      <c r="B403" s="36"/>
      <c r="C403" s="210" t="s">
        <v>435</v>
      </c>
      <c r="D403" s="210" t="s">
        <v>149</v>
      </c>
      <c r="E403" s="211" t="s">
        <v>655</v>
      </c>
      <c r="F403" s="212" t="s">
        <v>656</v>
      </c>
      <c r="G403" s="213" t="s">
        <v>152</v>
      </c>
      <c r="H403" s="214">
        <v>773.07600000000002</v>
      </c>
      <c r="I403" s="215"/>
      <c r="J403" s="216">
        <f>ROUND(I403*H403,2)</f>
        <v>0</v>
      </c>
      <c r="K403" s="217"/>
      <c r="L403" s="40"/>
      <c r="M403" s="218" t="s">
        <v>1</v>
      </c>
      <c r="N403" s="219" t="s">
        <v>44</v>
      </c>
      <c r="O403" s="72"/>
      <c r="P403" s="220">
        <f>O403*H403</f>
        <v>0</v>
      </c>
      <c r="Q403" s="220">
        <v>5.1999999999999998E-3</v>
      </c>
      <c r="R403" s="220">
        <f>Q403*H403</f>
        <v>4.0199952000000003</v>
      </c>
      <c r="S403" s="220">
        <v>0</v>
      </c>
      <c r="T403" s="221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22" t="s">
        <v>153</v>
      </c>
      <c r="AT403" s="222" t="s">
        <v>149</v>
      </c>
      <c r="AU403" s="222" t="s">
        <v>89</v>
      </c>
      <c r="AY403" s="18" t="s">
        <v>146</v>
      </c>
      <c r="BE403" s="223">
        <f>IF(N403="základní",J403,0)</f>
        <v>0</v>
      </c>
      <c r="BF403" s="223">
        <f>IF(N403="snížená",J403,0)</f>
        <v>0</v>
      </c>
      <c r="BG403" s="223">
        <f>IF(N403="zákl. přenesená",J403,0)</f>
        <v>0</v>
      </c>
      <c r="BH403" s="223">
        <f>IF(N403="sníž. přenesená",J403,0)</f>
        <v>0</v>
      </c>
      <c r="BI403" s="223">
        <f>IF(N403="nulová",J403,0)</f>
        <v>0</v>
      </c>
      <c r="BJ403" s="18" t="s">
        <v>87</v>
      </c>
      <c r="BK403" s="223">
        <f>ROUND(I403*H403,2)</f>
        <v>0</v>
      </c>
      <c r="BL403" s="18" t="s">
        <v>153</v>
      </c>
      <c r="BM403" s="222" t="s">
        <v>657</v>
      </c>
    </row>
    <row r="404" spans="1:65" s="13" customFormat="1">
      <c r="B404" s="224"/>
      <c r="C404" s="225"/>
      <c r="D404" s="226" t="s">
        <v>155</v>
      </c>
      <c r="E404" s="227" t="s">
        <v>1</v>
      </c>
      <c r="F404" s="228" t="s">
        <v>156</v>
      </c>
      <c r="G404" s="225"/>
      <c r="H404" s="227" t="s">
        <v>1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AT404" s="234" t="s">
        <v>155</v>
      </c>
      <c r="AU404" s="234" t="s">
        <v>89</v>
      </c>
      <c r="AV404" s="13" t="s">
        <v>87</v>
      </c>
      <c r="AW404" s="13" t="s">
        <v>36</v>
      </c>
      <c r="AX404" s="13" t="s">
        <v>79</v>
      </c>
      <c r="AY404" s="234" t="s">
        <v>146</v>
      </c>
    </row>
    <row r="405" spans="1:65" s="13" customFormat="1">
      <c r="B405" s="224"/>
      <c r="C405" s="225"/>
      <c r="D405" s="226" t="s">
        <v>155</v>
      </c>
      <c r="E405" s="227" t="s">
        <v>1</v>
      </c>
      <c r="F405" s="228" t="s">
        <v>440</v>
      </c>
      <c r="G405" s="225"/>
      <c r="H405" s="227" t="s">
        <v>1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155</v>
      </c>
      <c r="AU405" s="234" t="s">
        <v>89</v>
      </c>
      <c r="AV405" s="13" t="s">
        <v>87</v>
      </c>
      <c r="AW405" s="13" t="s">
        <v>36</v>
      </c>
      <c r="AX405" s="13" t="s">
        <v>79</v>
      </c>
      <c r="AY405" s="234" t="s">
        <v>146</v>
      </c>
    </row>
    <row r="406" spans="1:65" s="14" customFormat="1">
      <c r="B406" s="235"/>
      <c r="C406" s="236"/>
      <c r="D406" s="226" t="s">
        <v>155</v>
      </c>
      <c r="E406" s="237" t="s">
        <v>1</v>
      </c>
      <c r="F406" s="238" t="s">
        <v>658</v>
      </c>
      <c r="G406" s="236"/>
      <c r="H406" s="239">
        <v>33.119999999999997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AT406" s="245" t="s">
        <v>155</v>
      </c>
      <c r="AU406" s="245" t="s">
        <v>89</v>
      </c>
      <c r="AV406" s="14" t="s">
        <v>89</v>
      </c>
      <c r="AW406" s="14" t="s">
        <v>36</v>
      </c>
      <c r="AX406" s="14" t="s">
        <v>79</v>
      </c>
      <c r="AY406" s="245" t="s">
        <v>146</v>
      </c>
    </row>
    <row r="407" spans="1:65" s="14" customFormat="1">
      <c r="B407" s="235"/>
      <c r="C407" s="236"/>
      <c r="D407" s="226" t="s">
        <v>155</v>
      </c>
      <c r="E407" s="237" t="s">
        <v>1</v>
      </c>
      <c r="F407" s="238" t="s">
        <v>468</v>
      </c>
      <c r="G407" s="236"/>
      <c r="H407" s="239">
        <v>-3.6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AT407" s="245" t="s">
        <v>155</v>
      </c>
      <c r="AU407" s="245" t="s">
        <v>89</v>
      </c>
      <c r="AV407" s="14" t="s">
        <v>89</v>
      </c>
      <c r="AW407" s="14" t="s">
        <v>36</v>
      </c>
      <c r="AX407" s="14" t="s">
        <v>79</v>
      </c>
      <c r="AY407" s="245" t="s">
        <v>146</v>
      </c>
    </row>
    <row r="408" spans="1:65" s="14" customFormat="1">
      <c r="B408" s="235"/>
      <c r="C408" s="236"/>
      <c r="D408" s="226" t="s">
        <v>155</v>
      </c>
      <c r="E408" s="237" t="s">
        <v>1</v>
      </c>
      <c r="F408" s="238" t="s">
        <v>165</v>
      </c>
      <c r="G408" s="236"/>
      <c r="H408" s="239">
        <v>-1.4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AT408" s="245" t="s">
        <v>155</v>
      </c>
      <c r="AU408" s="245" t="s">
        <v>89</v>
      </c>
      <c r="AV408" s="14" t="s">
        <v>89</v>
      </c>
      <c r="AW408" s="14" t="s">
        <v>36</v>
      </c>
      <c r="AX408" s="14" t="s">
        <v>79</v>
      </c>
      <c r="AY408" s="245" t="s">
        <v>146</v>
      </c>
    </row>
    <row r="409" spans="1:65" s="13" customFormat="1">
      <c r="B409" s="224"/>
      <c r="C409" s="225"/>
      <c r="D409" s="226" t="s">
        <v>155</v>
      </c>
      <c r="E409" s="227" t="s">
        <v>1</v>
      </c>
      <c r="F409" s="228" t="s">
        <v>442</v>
      </c>
      <c r="G409" s="225"/>
      <c r="H409" s="227" t="s">
        <v>1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AT409" s="234" t="s">
        <v>155</v>
      </c>
      <c r="AU409" s="234" t="s">
        <v>89</v>
      </c>
      <c r="AV409" s="13" t="s">
        <v>87</v>
      </c>
      <c r="AW409" s="13" t="s">
        <v>36</v>
      </c>
      <c r="AX409" s="13" t="s">
        <v>79</v>
      </c>
      <c r="AY409" s="234" t="s">
        <v>146</v>
      </c>
    </row>
    <row r="410" spans="1:65" s="14" customFormat="1">
      <c r="B410" s="235"/>
      <c r="C410" s="236"/>
      <c r="D410" s="226" t="s">
        <v>155</v>
      </c>
      <c r="E410" s="237" t="s">
        <v>1</v>
      </c>
      <c r="F410" s="238" t="s">
        <v>659</v>
      </c>
      <c r="G410" s="236"/>
      <c r="H410" s="239">
        <v>17.100000000000001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AT410" s="245" t="s">
        <v>155</v>
      </c>
      <c r="AU410" s="245" t="s">
        <v>89</v>
      </c>
      <c r="AV410" s="14" t="s">
        <v>89</v>
      </c>
      <c r="AW410" s="14" t="s">
        <v>36</v>
      </c>
      <c r="AX410" s="14" t="s">
        <v>79</v>
      </c>
      <c r="AY410" s="245" t="s">
        <v>146</v>
      </c>
    </row>
    <row r="411" spans="1:65" s="14" customFormat="1">
      <c r="B411" s="235"/>
      <c r="C411" s="236"/>
      <c r="D411" s="226" t="s">
        <v>155</v>
      </c>
      <c r="E411" s="237" t="s">
        <v>1</v>
      </c>
      <c r="F411" s="238" t="s">
        <v>165</v>
      </c>
      <c r="G411" s="236"/>
      <c r="H411" s="239">
        <v>-1.4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AT411" s="245" t="s">
        <v>155</v>
      </c>
      <c r="AU411" s="245" t="s">
        <v>89</v>
      </c>
      <c r="AV411" s="14" t="s">
        <v>89</v>
      </c>
      <c r="AW411" s="14" t="s">
        <v>36</v>
      </c>
      <c r="AX411" s="14" t="s">
        <v>79</v>
      </c>
      <c r="AY411" s="245" t="s">
        <v>146</v>
      </c>
    </row>
    <row r="412" spans="1:65" s="13" customFormat="1">
      <c r="B412" s="224"/>
      <c r="C412" s="225"/>
      <c r="D412" s="226" t="s">
        <v>155</v>
      </c>
      <c r="E412" s="227" t="s">
        <v>1</v>
      </c>
      <c r="F412" s="228" t="s">
        <v>159</v>
      </c>
      <c r="G412" s="225"/>
      <c r="H412" s="227" t="s">
        <v>1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AT412" s="234" t="s">
        <v>155</v>
      </c>
      <c r="AU412" s="234" t="s">
        <v>89</v>
      </c>
      <c r="AV412" s="13" t="s">
        <v>87</v>
      </c>
      <c r="AW412" s="13" t="s">
        <v>36</v>
      </c>
      <c r="AX412" s="13" t="s">
        <v>79</v>
      </c>
      <c r="AY412" s="234" t="s">
        <v>146</v>
      </c>
    </row>
    <row r="413" spans="1:65" s="14" customFormat="1">
      <c r="B413" s="235"/>
      <c r="C413" s="236"/>
      <c r="D413" s="226" t="s">
        <v>155</v>
      </c>
      <c r="E413" s="237" t="s">
        <v>1</v>
      </c>
      <c r="F413" s="238" t="s">
        <v>660</v>
      </c>
      <c r="G413" s="236"/>
      <c r="H413" s="239">
        <v>3.6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AT413" s="245" t="s">
        <v>155</v>
      </c>
      <c r="AU413" s="245" t="s">
        <v>89</v>
      </c>
      <c r="AV413" s="14" t="s">
        <v>89</v>
      </c>
      <c r="AW413" s="14" t="s">
        <v>36</v>
      </c>
      <c r="AX413" s="14" t="s">
        <v>79</v>
      </c>
      <c r="AY413" s="245" t="s">
        <v>146</v>
      </c>
    </row>
    <row r="414" spans="1:65" s="14" customFormat="1">
      <c r="B414" s="235"/>
      <c r="C414" s="236"/>
      <c r="D414" s="226" t="s">
        <v>155</v>
      </c>
      <c r="E414" s="237" t="s">
        <v>1</v>
      </c>
      <c r="F414" s="238" t="s">
        <v>661</v>
      </c>
      <c r="G414" s="236"/>
      <c r="H414" s="239">
        <v>6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AT414" s="245" t="s">
        <v>155</v>
      </c>
      <c r="AU414" s="245" t="s">
        <v>89</v>
      </c>
      <c r="AV414" s="14" t="s">
        <v>89</v>
      </c>
      <c r="AW414" s="14" t="s">
        <v>36</v>
      </c>
      <c r="AX414" s="14" t="s">
        <v>79</v>
      </c>
      <c r="AY414" s="245" t="s">
        <v>146</v>
      </c>
    </row>
    <row r="415" spans="1:65" s="13" customFormat="1">
      <c r="B415" s="224"/>
      <c r="C415" s="225"/>
      <c r="D415" s="226" t="s">
        <v>155</v>
      </c>
      <c r="E415" s="227" t="s">
        <v>1</v>
      </c>
      <c r="F415" s="228" t="s">
        <v>378</v>
      </c>
      <c r="G415" s="225"/>
      <c r="H415" s="227" t="s">
        <v>1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AT415" s="234" t="s">
        <v>155</v>
      </c>
      <c r="AU415" s="234" t="s">
        <v>89</v>
      </c>
      <c r="AV415" s="13" t="s">
        <v>87</v>
      </c>
      <c r="AW415" s="13" t="s">
        <v>36</v>
      </c>
      <c r="AX415" s="13" t="s">
        <v>79</v>
      </c>
      <c r="AY415" s="234" t="s">
        <v>146</v>
      </c>
    </row>
    <row r="416" spans="1:65" s="14" customFormat="1">
      <c r="B416" s="235"/>
      <c r="C416" s="236"/>
      <c r="D416" s="226" t="s">
        <v>155</v>
      </c>
      <c r="E416" s="237" t="s">
        <v>1</v>
      </c>
      <c r="F416" s="238" t="s">
        <v>662</v>
      </c>
      <c r="G416" s="236"/>
      <c r="H416" s="239">
        <v>50.46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AT416" s="245" t="s">
        <v>155</v>
      </c>
      <c r="AU416" s="245" t="s">
        <v>89</v>
      </c>
      <c r="AV416" s="14" t="s">
        <v>89</v>
      </c>
      <c r="AW416" s="14" t="s">
        <v>36</v>
      </c>
      <c r="AX416" s="14" t="s">
        <v>79</v>
      </c>
      <c r="AY416" s="245" t="s">
        <v>146</v>
      </c>
    </row>
    <row r="417" spans="2:51" s="14" customFormat="1">
      <c r="B417" s="235"/>
      <c r="C417" s="236"/>
      <c r="D417" s="226" t="s">
        <v>155</v>
      </c>
      <c r="E417" s="237" t="s">
        <v>1</v>
      </c>
      <c r="F417" s="238" t="s">
        <v>663</v>
      </c>
      <c r="G417" s="236"/>
      <c r="H417" s="239">
        <v>-5.4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AT417" s="245" t="s">
        <v>155</v>
      </c>
      <c r="AU417" s="245" t="s">
        <v>89</v>
      </c>
      <c r="AV417" s="14" t="s">
        <v>89</v>
      </c>
      <c r="AW417" s="14" t="s">
        <v>36</v>
      </c>
      <c r="AX417" s="14" t="s">
        <v>79</v>
      </c>
      <c r="AY417" s="245" t="s">
        <v>146</v>
      </c>
    </row>
    <row r="418" spans="2:51" s="13" customFormat="1">
      <c r="B418" s="224"/>
      <c r="C418" s="225"/>
      <c r="D418" s="226" t="s">
        <v>155</v>
      </c>
      <c r="E418" s="227" t="s">
        <v>1</v>
      </c>
      <c r="F418" s="228" t="s">
        <v>339</v>
      </c>
      <c r="G418" s="225"/>
      <c r="H418" s="227" t="s">
        <v>1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AT418" s="234" t="s">
        <v>155</v>
      </c>
      <c r="AU418" s="234" t="s">
        <v>89</v>
      </c>
      <c r="AV418" s="13" t="s">
        <v>87</v>
      </c>
      <c r="AW418" s="13" t="s">
        <v>36</v>
      </c>
      <c r="AX418" s="13" t="s">
        <v>79</v>
      </c>
      <c r="AY418" s="234" t="s">
        <v>146</v>
      </c>
    </row>
    <row r="419" spans="2:51" s="14" customFormat="1">
      <c r="B419" s="235"/>
      <c r="C419" s="236"/>
      <c r="D419" s="226" t="s">
        <v>155</v>
      </c>
      <c r="E419" s="237" t="s">
        <v>1</v>
      </c>
      <c r="F419" s="238" t="s">
        <v>664</v>
      </c>
      <c r="G419" s="236"/>
      <c r="H419" s="239">
        <v>50.4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AT419" s="245" t="s">
        <v>155</v>
      </c>
      <c r="AU419" s="245" t="s">
        <v>89</v>
      </c>
      <c r="AV419" s="14" t="s">
        <v>89</v>
      </c>
      <c r="AW419" s="14" t="s">
        <v>36</v>
      </c>
      <c r="AX419" s="14" t="s">
        <v>79</v>
      </c>
      <c r="AY419" s="245" t="s">
        <v>146</v>
      </c>
    </row>
    <row r="420" spans="2:51" s="14" customFormat="1">
      <c r="B420" s="235"/>
      <c r="C420" s="236"/>
      <c r="D420" s="226" t="s">
        <v>155</v>
      </c>
      <c r="E420" s="237" t="s">
        <v>1</v>
      </c>
      <c r="F420" s="238" t="s">
        <v>663</v>
      </c>
      <c r="G420" s="236"/>
      <c r="H420" s="239">
        <v>-5.4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AT420" s="245" t="s">
        <v>155</v>
      </c>
      <c r="AU420" s="245" t="s">
        <v>89</v>
      </c>
      <c r="AV420" s="14" t="s">
        <v>89</v>
      </c>
      <c r="AW420" s="14" t="s">
        <v>36</v>
      </c>
      <c r="AX420" s="14" t="s">
        <v>79</v>
      </c>
      <c r="AY420" s="245" t="s">
        <v>146</v>
      </c>
    </row>
    <row r="421" spans="2:51" s="13" customFormat="1">
      <c r="B421" s="224"/>
      <c r="C421" s="225"/>
      <c r="D421" s="226" t="s">
        <v>155</v>
      </c>
      <c r="E421" s="227" t="s">
        <v>1</v>
      </c>
      <c r="F421" s="228" t="s">
        <v>341</v>
      </c>
      <c r="G421" s="225"/>
      <c r="H421" s="227" t="s">
        <v>1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AT421" s="234" t="s">
        <v>155</v>
      </c>
      <c r="AU421" s="234" t="s">
        <v>89</v>
      </c>
      <c r="AV421" s="13" t="s">
        <v>87</v>
      </c>
      <c r="AW421" s="13" t="s">
        <v>36</v>
      </c>
      <c r="AX421" s="13" t="s">
        <v>79</v>
      </c>
      <c r="AY421" s="234" t="s">
        <v>146</v>
      </c>
    </row>
    <row r="422" spans="2:51" s="14" customFormat="1">
      <c r="B422" s="235"/>
      <c r="C422" s="236"/>
      <c r="D422" s="226" t="s">
        <v>155</v>
      </c>
      <c r="E422" s="237" t="s">
        <v>1</v>
      </c>
      <c r="F422" s="238" t="s">
        <v>665</v>
      </c>
      <c r="G422" s="236"/>
      <c r="H422" s="239">
        <v>30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AT422" s="245" t="s">
        <v>155</v>
      </c>
      <c r="AU422" s="245" t="s">
        <v>89</v>
      </c>
      <c r="AV422" s="14" t="s">
        <v>89</v>
      </c>
      <c r="AW422" s="14" t="s">
        <v>36</v>
      </c>
      <c r="AX422" s="14" t="s">
        <v>79</v>
      </c>
      <c r="AY422" s="245" t="s">
        <v>146</v>
      </c>
    </row>
    <row r="423" spans="2:51" s="14" customFormat="1">
      <c r="B423" s="235"/>
      <c r="C423" s="236"/>
      <c r="D423" s="226" t="s">
        <v>155</v>
      </c>
      <c r="E423" s="237" t="s">
        <v>1</v>
      </c>
      <c r="F423" s="238" t="s">
        <v>165</v>
      </c>
      <c r="G423" s="236"/>
      <c r="H423" s="239">
        <v>-1.4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AT423" s="245" t="s">
        <v>155</v>
      </c>
      <c r="AU423" s="245" t="s">
        <v>89</v>
      </c>
      <c r="AV423" s="14" t="s">
        <v>89</v>
      </c>
      <c r="AW423" s="14" t="s">
        <v>36</v>
      </c>
      <c r="AX423" s="14" t="s">
        <v>79</v>
      </c>
      <c r="AY423" s="245" t="s">
        <v>146</v>
      </c>
    </row>
    <row r="424" spans="2:51" s="14" customFormat="1">
      <c r="B424" s="235"/>
      <c r="C424" s="236"/>
      <c r="D424" s="226" t="s">
        <v>155</v>
      </c>
      <c r="E424" s="237" t="s">
        <v>1</v>
      </c>
      <c r="F424" s="238" t="s">
        <v>471</v>
      </c>
      <c r="G424" s="236"/>
      <c r="H424" s="239">
        <v>-1.8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AT424" s="245" t="s">
        <v>155</v>
      </c>
      <c r="AU424" s="245" t="s">
        <v>89</v>
      </c>
      <c r="AV424" s="14" t="s">
        <v>89</v>
      </c>
      <c r="AW424" s="14" t="s">
        <v>36</v>
      </c>
      <c r="AX424" s="14" t="s">
        <v>79</v>
      </c>
      <c r="AY424" s="245" t="s">
        <v>146</v>
      </c>
    </row>
    <row r="425" spans="2:51" s="13" customFormat="1">
      <c r="B425" s="224"/>
      <c r="C425" s="225"/>
      <c r="D425" s="226" t="s">
        <v>155</v>
      </c>
      <c r="E425" s="227" t="s">
        <v>1</v>
      </c>
      <c r="F425" s="228" t="s">
        <v>446</v>
      </c>
      <c r="G425" s="225"/>
      <c r="H425" s="227" t="s">
        <v>1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AT425" s="234" t="s">
        <v>155</v>
      </c>
      <c r="AU425" s="234" t="s">
        <v>89</v>
      </c>
      <c r="AV425" s="13" t="s">
        <v>87</v>
      </c>
      <c r="AW425" s="13" t="s">
        <v>36</v>
      </c>
      <c r="AX425" s="13" t="s">
        <v>79</v>
      </c>
      <c r="AY425" s="234" t="s">
        <v>146</v>
      </c>
    </row>
    <row r="426" spans="2:51" s="14" customFormat="1">
      <c r="B426" s="235"/>
      <c r="C426" s="236"/>
      <c r="D426" s="226" t="s">
        <v>155</v>
      </c>
      <c r="E426" s="237" t="s">
        <v>1</v>
      </c>
      <c r="F426" s="238" t="s">
        <v>666</v>
      </c>
      <c r="G426" s="236"/>
      <c r="H426" s="239">
        <v>29.22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AT426" s="245" t="s">
        <v>155</v>
      </c>
      <c r="AU426" s="245" t="s">
        <v>89</v>
      </c>
      <c r="AV426" s="14" t="s">
        <v>89</v>
      </c>
      <c r="AW426" s="14" t="s">
        <v>36</v>
      </c>
      <c r="AX426" s="14" t="s">
        <v>79</v>
      </c>
      <c r="AY426" s="245" t="s">
        <v>146</v>
      </c>
    </row>
    <row r="427" spans="2:51" s="14" customFormat="1">
      <c r="B427" s="235"/>
      <c r="C427" s="236"/>
      <c r="D427" s="226" t="s">
        <v>155</v>
      </c>
      <c r="E427" s="237" t="s">
        <v>1</v>
      </c>
      <c r="F427" s="238" t="s">
        <v>165</v>
      </c>
      <c r="G427" s="236"/>
      <c r="H427" s="239">
        <v>-1.4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AT427" s="245" t="s">
        <v>155</v>
      </c>
      <c r="AU427" s="245" t="s">
        <v>89</v>
      </c>
      <c r="AV427" s="14" t="s">
        <v>89</v>
      </c>
      <c r="AW427" s="14" t="s">
        <v>36</v>
      </c>
      <c r="AX427" s="14" t="s">
        <v>79</v>
      </c>
      <c r="AY427" s="245" t="s">
        <v>146</v>
      </c>
    </row>
    <row r="428" spans="2:51" s="13" customFormat="1">
      <c r="B428" s="224"/>
      <c r="C428" s="225"/>
      <c r="D428" s="226" t="s">
        <v>155</v>
      </c>
      <c r="E428" s="227" t="s">
        <v>1</v>
      </c>
      <c r="F428" s="228" t="s">
        <v>375</v>
      </c>
      <c r="G428" s="225"/>
      <c r="H428" s="227" t="s">
        <v>1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AT428" s="234" t="s">
        <v>155</v>
      </c>
      <c r="AU428" s="234" t="s">
        <v>89</v>
      </c>
      <c r="AV428" s="13" t="s">
        <v>87</v>
      </c>
      <c r="AW428" s="13" t="s">
        <v>36</v>
      </c>
      <c r="AX428" s="13" t="s">
        <v>79</v>
      </c>
      <c r="AY428" s="234" t="s">
        <v>146</v>
      </c>
    </row>
    <row r="429" spans="2:51" s="14" customFormat="1">
      <c r="B429" s="235"/>
      <c r="C429" s="236"/>
      <c r="D429" s="226" t="s">
        <v>155</v>
      </c>
      <c r="E429" s="237" t="s">
        <v>1</v>
      </c>
      <c r="F429" s="238" t="s">
        <v>667</v>
      </c>
      <c r="G429" s="236"/>
      <c r="H429" s="239">
        <v>24.6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AT429" s="245" t="s">
        <v>155</v>
      </c>
      <c r="AU429" s="245" t="s">
        <v>89</v>
      </c>
      <c r="AV429" s="14" t="s">
        <v>89</v>
      </c>
      <c r="AW429" s="14" t="s">
        <v>36</v>
      </c>
      <c r="AX429" s="14" t="s">
        <v>79</v>
      </c>
      <c r="AY429" s="245" t="s">
        <v>146</v>
      </c>
    </row>
    <row r="430" spans="2:51" s="14" customFormat="1">
      <c r="B430" s="235"/>
      <c r="C430" s="236"/>
      <c r="D430" s="226" t="s">
        <v>155</v>
      </c>
      <c r="E430" s="237" t="s">
        <v>1</v>
      </c>
      <c r="F430" s="238" t="s">
        <v>471</v>
      </c>
      <c r="G430" s="236"/>
      <c r="H430" s="239">
        <v>-1.8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AT430" s="245" t="s">
        <v>155</v>
      </c>
      <c r="AU430" s="245" t="s">
        <v>89</v>
      </c>
      <c r="AV430" s="14" t="s">
        <v>89</v>
      </c>
      <c r="AW430" s="14" t="s">
        <v>36</v>
      </c>
      <c r="AX430" s="14" t="s">
        <v>79</v>
      </c>
      <c r="AY430" s="245" t="s">
        <v>146</v>
      </c>
    </row>
    <row r="431" spans="2:51" s="13" customFormat="1">
      <c r="B431" s="224"/>
      <c r="C431" s="225"/>
      <c r="D431" s="226" t="s">
        <v>155</v>
      </c>
      <c r="E431" s="227" t="s">
        <v>1</v>
      </c>
      <c r="F431" s="228" t="s">
        <v>337</v>
      </c>
      <c r="G431" s="225"/>
      <c r="H431" s="227" t="s">
        <v>1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AT431" s="234" t="s">
        <v>155</v>
      </c>
      <c r="AU431" s="234" t="s">
        <v>89</v>
      </c>
      <c r="AV431" s="13" t="s">
        <v>87</v>
      </c>
      <c r="AW431" s="13" t="s">
        <v>36</v>
      </c>
      <c r="AX431" s="13" t="s">
        <v>79</v>
      </c>
      <c r="AY431" s="234" t="s">
        <v>146</v>
      </c>
    </row>
    <row r="432" spans="2:51" s="14" customFormat="1">
      <c r="B432" s="235"/>
      <c r="C432" s="236"/>
      <c r="D432" s="226" t="s">
        <v>155</v>
      </c>
      <c r="E432" s="237" t="s">
        <v>1</v>
      </c>
      <c r="F432" s="238" t="s">
        <v>668</v>
      </c>
      <c r="G432" s="236"/>
      <c r="H432" s="239">
        <v>25.8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AT432" s="245" t="s">
        <v>155</v>
      </c>
      <c r="AU432" s="245" t="s">
        <v>89</v>
      </c>
      <c r="AV432" s="14" t="s">
        <v>89</v>
      </c>
      <c r="AW432" s="14" t="s">
        <v>36</v>
      </c>
      <c r="AX432" s="14" t="s">
        <v>79</v>
      </c>
      <c r="AY432" s="245" t="s">
        <v>146</v>
      </c>
    </row>
    <row r="433" spans="2:51" s="14" customFormat="1">
      <c r="B433" s="235"/>
      <c r="C433" s="236"/>
      <c r="D433" s="226" t="s">
        <v>155</v>
      </c>
      <c r="E433" s="237" t="s">
        <v>1</v>
      </c>
      <c r="F433" s="238" t="s">
        <v>468</v>
      </c>
      <c r="G433" s="236"/>
      <c r="H433" s="239">
        <v>-3.6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AT433" s="245" t="s">
        <v>155</v>
      </c>
      <c r="AU433" s="245" t="s">
        <v>89</v>
      </c>
      <c r="AV433" s="14" t="s">
        <v>89</v>
      </c>
      <c r="AW433" s="14" t="s">
        <v>36</v>
      </c>
      <c r="AX433" s="14" t="s">
        <v>79</v>
      </c>
      <c r="AY433" s="245" t="s">
        <v>146</v>
      </c>
    </row>
    <row r="434" spans="2:51" s="13" customFormat="1">
      <c r="B434" s="224"/>
      <c r="C434" s="225"/>
      <c r="D434" s="226" t="s">
        <v>155</v>
      </c>
      <c r="E434" s="227" t="s">
        <v>1</v>
      </c>
      <c r="F434" s="228" t="s">
        <v>369</v>
      </c>
      <c r="G434" s="225"/>
      <c r="H434" s="227" t="s">
        <v>1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AT434" s="234" t="s">
        <v>155</v>
      </c>
      <c r="AU434" s="234" t="s">
        <v>89</v>
      </c>
      <c r="AV434" s="13" t="s">
        <v>87</v>
      </c>
      <c r="AW434" s="13" t="s">
        <v>36</v>
      </c>
      <c r="AX434" s="13" t="s">
        <v>79</v>
      </c>
      <c r="AY434" s="234" t="s">
        <v>146</v>
      </c>
    </row>
    <row r="435" spans="2:51" s="14" customFormat="1">
      <c r="B435" s="235"/>
      <c r="C435" s="236"/>
      <c r="D435" s="226" t="s">
        <v>155</v>
      </c>
      <c r="E435" s="237" t="s">
        <v>1</v>
      </c>
      <c r="F435" s="238" t="s">
        <v>669</v>
      </c>
      <c r="G435" s="236"/>
      <c r="H435" s="239">
        <v>34.200000000000003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AT435" s="245" t="s">
        <v>155</v>
      </c>
      <c r="AU435" s="245" t="s">
        <v>89</v>
      </c>
      <c r="AV435" s="14" t="s">
        <v>89</v>
      </c>
      <c r="AW435" s="14" t="s">
        <v>36</v>
      </c>
      <c r="AX435" s="14" t="s">
        <v>79</v>
      </c>
      <c r="AY435" s="245" t="s">
        <v>146</v>
      </c>
    </row>
    <row r="436" spans="2:51" s="14" customFormat="1">
      <c r="B436" s="235"/>
      <c r="C436" s="236"/>
      <c r="D436" s="226" t="s">
        <v>155</v>
      </c>
      <c r="E436" s="237" t="s">
        <v>1</v>
      </c>
      <c r="F436" s="238" t="s">
        <v>479</v>
      </c>
      <c r="G436" s="236"/>
      <c r="H436" s="239">
        <v>-0.64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AT436" s="245" t="s">
        <v>155</v>
      </c>
      <c r="AU436" s="245" t="s">
        <v>89</v>
      </c>
      <c r="AV436" s="14" t="s">
        <v>89</v>
      </c>
      <c r="AW436" s="14" t="s">
        <v>36</v>
      </c>
      <c r="AX436" s="14" t="s">
        <v>79</v>
      </c>
      <c r="AY436" s="245" t="s">
        <v>146</v>
      </c>
    </row>
    <row r="437" spans="2:51" s="14" customFormat="1">
      <c r="B437" s="235"/>
      <c r="C437" s="236"/>
      <c r="D437" s="226" t="s">
        <v>155</v>
      </c>
      <c r="E437" s="237" t="s">
        <v>1</v>
      </c>
      <c r="F437" s="238" t="s">
        <v>471</v>
      </c>
      <c r="G437" s="236"/>
      <c r="H437" s="239">
        <v>-1.8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AT437" s="245" t="s">
        <v>155</v>
      </c>
      <c r="AU437" s="245" t="s">
        <v>89</v>
      </c>
      <c r="AV437" s="14" t="s">
        <v>89</v>
      </c>
      <c r="AW437" s="14" t="s">
        <v>36</v>
      </c>
      <c r="AX437" s="14" t="s">
        <v>79</v>
      </c>
      <c r="AY437" s="245" t="s">
        <v>146</v>
      </c>
    </row>
    <row r="438" spans="2:51" s="13" customFormat="1">
      <c r="B438" s="224"/>
      <c r="C438" s="225"/>
      <c r="D438" s="226" t="s">
        <v>155</v>
      </c>
      <c r="E438" s="227" t="s">
        <v>1</v>
      </c>
      <c r="F438" s="228" t="s">
        <v>451</v>
      </c>
      <c r="G438" s="225"/>
      <c r="H438" s="227" t="s">
        <v>1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AT438" s="234" t="s">
        <v>155</v>
      </c>
      <c r="AU438" s="234" t="s">
        <v>89</v>
      </c>
      <c r="AV438" s="13" t="s">
        <v>87</v>
      </c>
      <c r="AW438" s="13" t="s">
        <v>36</v>
      </c>
      <c r="AX438" s="13" t="s">
        <v>79</v>
      </c>
      <c r="AY438" s="234" t="s">
        <v>146</v>
      </c>
    </row>
    <row r="439" spans="2:51" s="14" customFormat="1">
      <c r="B439" s="235"/>
      <c r="C439" s="236"/>
      <c r="D439" s="226" t="s">
        <v>155</v>
      </c>
      <c r="E439" s="237" t="s">
        <v>1</v>
      </c>
      <c r="F439" s="238" t="s">
        <v>670</v>
      </c>
      <c r="G439" s="236"/>
      <c r="H439" s="239">
        <v>80.22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AT439" s="245" t="s">
        <v>155</v>
      </c>
      <c r="AU439" s="245" t="s">
        <v>89</v>
      </c>
      <c r="AV439" s="14" t="s">
        <v>89</v>
      </c>
      <c r="AW439" s="14" t="s">
        <v>36</v>
      </c>
      <c r="AX439" s="14" t="s">
        <v>79</v>
      </c>
      <c r="AY439" s="245" t="s">
        <v>146</v>
      </c>
    </row>
    <row r="440" spans="2:51" s="14" customFormat="1">
      <c r="B440" s="235"/>
      <c r="C440" s="236"/>
      <c r="D440" s="226" t="s">
        <v>155</v>
      </c>
      <c r="E440" s="237" t="s">
        <v>1</v>
      </c>
      <c r="F440" s="238" t="s">
        <v>482</v>
      </c>
      <c r="G440" s="236"/>
      <c r="H440" s="239">
        <v>-13.25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AT440" s="245" t="s">
        <v>155</v>
      </c>
      <c r="AU440" s="245" t="s">
        <v>89</v>
      </c>
      <c r="AV440" s="14" t="s">
        <v>89</v>
      </c>
      <c r="AW440" s="14" t="s">
        <v>36</v>
      </c>
      <c r="AX440" s="14" t="s">
        <v>79</v>
      </c>
      <c r="AY440" s="245" t="s">
        <v>146</v>
      </c>
    </row>
    <row r="441" spans="2:51" s="14" customFormat="1">
      <c r="B441" s="235"/>
      <c r="C441" s="236"/>
      <c r="D441" s="226" t="s">
        <v>155</v>
      </c>
      <c r="E441" s="237" t="s">
        <v>1</v>
      </c>
      <c r="F441" s="238" t="s">
        <v>481</v>
      </c>
      <c r="G441" s="236"/>
      <c r="H441" s="239">
        <v>-9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AT441" s="245" t="s">
        <v>155</v>
      </c>
      <c r="AU441" s="245" t="s">
        <v>89</v>
      </c>
      <c r="AV441" s="14" t="s">
        <v>89</v>
      </c>
      <c r="AW441" s="14" t="s">
        <v>36</v>
      </c>
      <c r="AX441" s="14" t="s">
        <v>79</v>
      </c>
      <c r="AY441" s="245" t="s">
        <v>146</v>
      </c>
    </row>
    <row r="442" spans="2:51" s="13" customFormat="1">
      <c r="B442" s="224"/>
      <c r="C442" s="225"/>
      <c r="D442" s="226" t="s">
        <v>155</v>
      </c>
      <c r="E442" s="227" t="s">
        <v>1</v>
      </c>
      <c r="F442" s="228" t="s">
        <v>373</v>
      </c>
      <c r="G442" s="225"/>
      <c r="H442" s="227" t="s">
        <v>1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AT442" s="234" t="s">
        <v>155</v>
      </c>
      <c r="AU442" s="234" t="s">
        <v>89</v>
      </c>
      <c r="AV442" s="13" t="s">
        <v>87</v>
      </c>
      <c r="AW442" s="13" t="s">
        <v>36</v>
      </c>
      <c r="AX442" s="13" t="s">
        <v>79</v>
      </c>
      <c r="AY442" s="234" t="s">
        <v>146</v>
      </c>
    </row>
    <row r="443" spans="2:51" s="14" customFormat="1">
      <c r="B443" s="235"/>
      <c r="C443" s="236"/>
      <c r="D443" s="226" t="s">
        <v>155</v>
      </c>
      <c r="E443" s="237" t="s">
        <v>1</v>
      </c>
      <c r="F443" s="238" t="s">
        <v>671</v>
      </c>
      <c r="G443" s="236"/>
      <c r="H443" s="239">
        <v>90</v>
      </c>
      <c r="I443" s="240"/>
      <c r="J443" s="236"/>
      <c r="K443" s="236"/>
      <c r="L443" s="241"/>
      <c r="M443" s="242"/>
      <c r="N443" s="243"/>
      <c r="O443" s="243"/>
      <c r="P443" s="243"/>
      <c r="Q443" s="243"/>
      <c r="R443" s="243"/>
      <c r="S443" s="243"/>
      <c r="T443" s="244"/>
      <c r="AT443" s="245" t="s">
        <v>155</v>
      </c>
      <c r="AU443" s="245" t="s">
        <v>89</v>
      </c>
      <c r="AV443" s="14" t="s">
        <v>89</v>
      </c>
      <c r="AW443" s="14" t="s">
        <v>36</v>
      </c>
      <c r="AX443" s="14" t="s">
        <v>79</v>
      </c>
      <c r="AY443" s="245" t="s">
        <v>146</v>
      </c>
    </row>
    <row r="444" spans="2:51" s="14" customFormat="1">
      <c r="B444" s="235"/>
      <c r="C444" s="236"/>
      <c r="D444" s="226" t="s">
        <v>155</v>
      </c>
      <c r="E444" s="237" t="s">
        <v>1</v>
      </c>
      <c r="F444" s="238" t="s">
        <v>482</v>
      </c>
      <c r="G444" s="236"/>
      <c r="H444" s="239">
        <v>-13.25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AT444" s="245" t="s">
        <v>155</v>
      </c>
      <c r="AU444" s="245" t="s">
        <v>89</v>
      </c>
      <c r="AV444" s="14" t="s">
        <v>89</v>
      </c>
      <c r="AW444" s="14" t="s">
        <v>36</v>
      </c>
      <c r="AX444" s="14" t="s">
        <v>79</v>
      </c>
      <c r="AY444" s="245" t="s">
        <v>146</v>
      </c>
    </row>
    <row r="445" spans="2:51" s="14" customFormat="1">
      <c r="B445" s="235"/>
      <c r="C445" s="236"/>
      <c r="D445" s="226" t="s">
        <v>155</v>
      </c>
      <c r="E445" s="237" t="s">
        <v>1</v>
      </c>
      <c r="F445" s="238" t="s">
        <v>672</v>
      </c>
      <c r="G445" s="236"/>
      <c r="H445" s="239">
        <v>-2.4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AT445" s="245" t="s">
        <v>155</v>
      </c>
      <c r="AU445" s="245" t="s">
        <v>89</v>
      </c>
      <c r="AV445" s="14" t="s">
        <v>89</v>
      </c>
      <c r="AW445" s="14" t="s">
        <v>36</v>
      </c>
      <c r="AX445" s="14" t="s">
        <v>79</v>
      </c>
      <c r="AY445" s="245" t="s">
        <v>146</v>
      </c>
    </row>
    <row r="446" spans="2:51" s="14" customFormat="1">
      <c r="B446" s="235"/>
      <c r="C446" s="236"/>
      <c r="D446" s="226" t="s">
        <v>155</v>
      </c>
      <c r="E446" s="237" t="s">
        <v>1</v>
      </c>
      <c r="F446" s="238" t="s">
        <v>484</v>
      </c>
      <c r="G446" s="236"/>
      <c r="H446" s="239">
        <v>-2.8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AT446" s="245" t="s">
        <v>155</v>
      </c>
      <c r="AU446" s="245" t="s">
        <v>89</v>
      </c>
      <c r="AV446" s="14" t="s">
        <v>89</v>
      </c>
      <c r="AW446" s="14" t="s">
        <v>36</v>
      </c>
      <c r="AX446" s="14" t="s">
        <v>79</v>
      </c>
      <c r="AY446" s="245" t="s">
        <v>146</v>
      </c>
    </row>
    <row r="447" spans="2:51" s="13" customFormat="1">
      <c r="B447" s="224"/>
      <c r="C447" s="225"/>
      <c r="D447" s="226" t="s">
        <v>155</v>
      </c>
      <c r="E447" s="227" t="s">
        <v>1</v>
      </c>
      <c r="F447" s="228" t="s">
        <v>383</v>
      </c>
      <c r="G447" s="225"/>
      <c r="H447" s="227" t="s">
        <v>1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AT447" s="234" t="s">
        <v>155</v>
      </c>
      <c r="AU447" s="234" t="s">
        <v>89</v>
      </c>
      <c r="AV447" s="13" t="s">
        <v>87</v>
      </c>
      <c r="AW447" s="13" t="s">
        <v>36</v>
      </c>
      <c r="AX447" s="13" t="s">
        <v>79</v>
      </c>
      <c r="AY447" s="234" t="s">
        <v>146</v>
      </c>
    </row>
    <row r="448" spans="2:51" s="14" customFormat="1">
      <c r="B448" s="235"/>
      <c r="C448" s="236"/>
      <c r="D448" s="226" t="s">
        <v>155</v>
      </c>
      <c r="E448" s="237" t="s">
        <v>1</v>
      </c>
      <c r="F448" s="238" t="s">
        <v>673</v>
      </c>
      <c r="G448" s="236"/>
      <c r="H448" s="239">
        <v>16.2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AT448" s="245" t="s">
        <v>155</v>
      </c>
      <c r="AU448" s="245" t="s">
        <v>89</v>
      </c>
      <c r="AV448" s="14" t="s">
        <v>89</v>
      </c>
      <c r="AW448" s="14" t="s">
        <v>36</v>
      </c>
      <c r="AX448" s="14" t="s">
        <v>79</v>
      </c>
      <c r="AY448" s="245" t="s">
        <v>146</v>
      </c>
    </row>
    <row r="449" spans="2:51" s="14" customFormat="1">
      <c r="B449" s="235"/>
      <c r="C449" s="236"/>
      <c r="D449" s="226" t="s">
        <v>155</v>
      </c>
      <c r="E449" s="237" t="s">
        <v>1</v>
      </c>
      <c r="F449" s="238" t="s">
        <v>165</v>
      </c>
      <c r="G449" s="236"/>
      <c r="H449" s="239">
        <v>-1.4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AT449" s="245" t="s">
        <v>155</v>
      </c>
      <c r="AU449" s="245" t="s">
        <v>89</v>
      </c>
      <c r="AV449" s="14" t="s">
        <v>89</v>
      </c>
      <c r="AW449" s="14" t="s">
        <v>36</v>
      </c>
      <c r="AX449" s="14" t="s">
        <v>79</v>
      </c>
      <c r="AY449" s="245" t="s">
        <v>146</v>
      </c>
    </row>
    <row r="450" spans="2:51" s="13" customFormat="1">
      <c r="B450" s="224"/>
      <c r="C450" s="225"/>
      <c r="D450" s="226" t="s">
        <v>155</v>
      </c>
      <c r="E450" s="227" t="s">
        <v>1</v>
      </c>
      <c r="F450" s="228" t="s">
        <v>381</v>
      </c>
      <c r="G450" s="225"/>
      <c r="H450" s="227" t="s">
        <v>1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AT450" s="234" t="s">
        <v>155</v>
      </c>
      <c r="AU450" s="234" t="s">
        <v>89</v>
      </c>
      <c r="AV450" s="13" t="s">
        <v>87</v>
      </c>
      <c r="AW450" s="13" t="s">
        <v>36</v>
      </c>
      <c r="AX450" s="13" t="s">
        <v>79</v>
      </c>
      <c r="AY450" s="234" t="s">
        <v>146</v>
      </c>
    </row>
    <row r="451" spans="2:51" s="14" customFormat="1">
      <c r="B451" s="235"/>
      <c r="C451" s="236"/>
      <c r="D451" s="226" t="s">
        <v>155</v>
      </c>
      <c r="E451" s="237" t="s">
        <v>1</v>
      </c>
      <c r="F451" s="238" t="s">
        <v>674</v>
      </c>
      <c r="G451" s="236"/>
      <c r="H451" s="239">
        <v>11.4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AT451" s="245" t="s">
        <v>155</v>
      </c>
      <c r="AU451" s="245" t="s">
        <v>89</v>
      </c>
      <c r="AV451" s="14" t="s">
        <v>89</v>
      </c>
      <c r="AW451" s="14" t="s">
        <v>36</v>
      </c>
      <c r="AX451" s="14" t="s">
        <v>79</v>
      </c>
      <c r="AY451" s="245" t="s">
        <v>146</v>
      </c>
    </row>
    <row r="452" spans="2:51" s="14" customFormat="1">
      <c r="B452" s="235"/>
      <c r="C452" s="236"/>
      <c r="D452" s="226" t="s">
        <v>155</v>
      </c>
      <c r="E452" s="237" t="s">
        <v>1</v>
      </c>
      <c r="F452" s="238" t="s">
        <v>165</v>
      </c>
      <c r="G452" s="236"/>
      <c r="H452" s="239">
        <v>-1.4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AT452" s="245" t="s">
        <v>155</v>
      </c>
      <c r="AU452" s="245" t="s">
        <v>89</v>
      </c>
      <c r="AV452" s="14" t="s">
        <v>89</v>
      </c>
      <c r="AW452" s="14" t="s">
        <v>36</v>
      </c>
      <c r="AX452" s="14" t="s">
        <v>79</v>
      </c>
      <c r="AY452" s="245" t="s">
        <v>146</v>
      </c>
    </row>
    <row r="453" spans="2:51" s="13" customFormat="1">
      <c r="B453" s="224"/>
      <c r="C453" s="225"/>
      <c r="D453" s="226" t="s">
        <v>155</v>
      </c>
      <c r="E453" s="227" t="s">
        <v>1</v>
      </c>
      <c r="F453" s="228" t="s">
        <v>379</v>
      </c>
      <c r="G453" s="225"/>
      <c r="H453" s="227" t="s">
        <v>1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AT453" s="234" t="s">
        <v>155</v>
      </c>
      <c r="AU453" s="234" t="s">
        <v>89</v>
      </c>
      <c r="AV453" s="13" t="s">
        <v>87</v>
      </c>
      <c r="AW453" s="13" t="s">
        <v>36</v>
      </c>
      <c r="AX453" s="13" t="s">
        <v>79</v>
      </c>
      <c r="AY453" s="234" t="s">
        <v>146</v>
      </c>
    </row>
    <row r="454" spans="2:51" s="14" customFormat="1">
      <c r="B454" s="235"/>
      <c r="C454" s="236"/>
      <c r="D454" s="226" t="s">
        <v>155</v>
      </c>
      <c r="E454" s="237" t="s">
        <v>1</v>
      </c>
      <c r="F454" s="238" t="s">
        <v>675</v>
      </c>
      <c r="G454" s="236"/>
      <c r="H454" s="239">
        <v>23.52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AT454" s="245" t="s">
        <v>155</v>
      </c>
      <c r="AU454" s="245" t="s">
        <v>89</v>
      </c>
      <c r="AV454" s="14" t="s">
        <v>89</v>
      </c>
      <c r="AW454" s="14" t="s">
        <v>36</v>
      </c>
      <c r="AX454" s="14" t="s">
        <v>79</v>
      </c>
      <c r="AY454" s="245" t="s">
        <v>146</v>
      </c>
    </row>
    <row r="455" spans="2:51" s="14" customFormat="1">
      <c r="B455" s="235"/>
      <c r="C455" s="236"/>
      <c r="D455" s="226" t="s">
        <v>155</v>
      </c>
      <c r="E455" s="237" t="s">
        <v>1</v>
      </c>
      <c r="F455" s="238" t="s">
        <v>672</v>
      </c>
      <c r="G455" s="236"/>
      <c r="H455" s="239">
        <v>-2.4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AT455" s="245" t="s">
        <v>155</v>
      </c>
      <c r="AU455" s="245" t="s">
        <v>89</v>
      </c>
      <c r="AV455" s="14" t="s">
        <v>89</v>
      </c>
      <c r="AW455" s="14" t="s">
        <v>36</v>
      </c>
      <c r="AX455" s="14" t="s">
        <v>79</v>
      </c>
      <c r="AY455" s="245" t="s">
        <v>146</v>
      </c>
    </row>
    <row r="456" spans="2:51" s="16" customFormat="1">
      <c r="B456" s="257"/>
      <c r="C456" s="258"/>
      <c r="D456" s="226" t="s">
        <v>155</v>
      </c>
      <c r="E456" s="259" t="s">
        <v>1</v>
      </c>
      <c r="F456" s="260" t="s">
        <v>346</v>
      </c>
      <c r="G456" s="258"/>
      <c r="H456" s="261">
        <v>450.3</v>
      </c>
      <c r="I456" s="262"/>
      <c r="J456" s="258"/>
      <c r="K456" s="258"/>
      <c r="L456" s="263"/>
      <c r="M456" s="264"/>
      <c r="N456" s="265"/>
      <c r="O456" s="265"/>
      <c r="P456" s="265"/>
      <c r="Q456" s="265"/>
      <c r="R456" s="265"/>
      <c r="S456" s="265"/>
      <c r="T456" s="266"/>
      <c r="AT456" s="267" t="s">
        <v>155</v>
      </c>
      <c r="AU456" s="267" t="s">
        <v>89</v>
      </c>
      <c r="AV456" s="16" t="s">
        <v>183</v>
      </c>
      <c r="AW456" s="16" t="s">
        <v>36</v>
      </c>
      <c r="AX456" s="16" t="s">
        <v>79</v>
      </c>
      <c r="AY456" s="267" t="s">
        <v>146</v>
      </c>
    </row>
    <row r="457" spans="2:51" s="13" customFormat="1">
      <c r="B457" s="224"/>
      <c r="C457" s="225"/>
      <c r="D457" s="226" t="s">
        <v>155</v>
      </c>
      <c r="E457" s="227" t="s">
        <v>1</v>
      </c>
      <c r="F457" s="228" t="s">
        <v>166</v>
      </c>
      <c r="G457" s="225"/>
      <c r="H457" s="227" t="s">
        <v>1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AT457" s="234" t="s">
        <v>155</v>
      </c>
      <c r="AU457" s="234" t="s">
        <v>89</v>
      </c>
      <c r="AV457" s="13" t="s">
        <v>87</v>
      </c>
      <c r="AW457" s="13" t="s">
        <v>36</v>
      </c>
      <c r="AX457" s="13" t="s">
        <v>79</v>
      </c>
      <c r="AY457" s="234" t="s">
        <v>146</v>
      </c>
    </row>
    <row r="458" spans="2:51" s="13" customFormat="1">
      <c r="B458" s="224"/>
      <c r="C458" s="225"/>
      <c r="D458" s="226" t="s">
        <v>155</v>
      </c>
      <c r="E458" s="227" t="s">
        <v>1</v>
      </c>
      <c r="F458" s="228" t="s">
        <v>348</v>
      </c>
      <c r="G458" s="225"/>
      <c r="H458" s="227" t="s">
        <v>1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AT458" s="234" t="s">
        <v>155</v>
      </c>
      <c r="AU458" s="234" t="s">
        <v>89</v>
      </c>
      <c r="AV458" s="13" t="s">
        <v>87</v>
      </c>
      <c r="AW458" s="13" t="s">
        <v>36</v>
      </c>
      <c r="AX458" s="13" t="s">
        <v>79</v>
      </c>
      <c r="AY458" s="234" t="s">
        <v>146</v>
      </c>
    </row>
    <row r="459" spans="2:51" s="14" customFormat="1">
      <c r="B459" s="235"/>
      <c r="C459" s="236"/>
      <c r="D459" s="226" t="s">
        <v>155</v>
      </c>
      <c r="E459" s="237" t="s">
        <v>1</v>
      </c>
      <c r="F459" s="238" t="s">
        <v>667</v>
      </c>
      <c r="G459" s="236"/>
      <c r="H459" s="239">
        <v>24.6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AT459" s="245" t="s">
        <v>155</v>
      </c>
      <c r="AU459" s="245" t="s">
        <v>89</v>
      </c>
      <c r="AV459" s="14" t="s">
        <v>89</v>
      </c>
      <c r="AW459" s="14" t="s">
        <v>36</v>
      </c>
      <c r="AX459" s="14" t="s">
        <v>79</v>
      </c>
      <c r="AY459" s="245" t="s">
        <v>146</v>
      </c>
    </row>
    <row r="460" spans="2:51" s="14" customFormat="1">
      <c r="B460" s="235"/>
      <c r="C460" s="236"/>
      <c r="D460" s="226" t="s">
        <v>155</v>
      </c>
      <c r="E460" s="237" t="s">
        <v>1</v>
      </c>
      <c r="F460" s="238" t="s">
        <v>468</v>
      </c>
      <c r="G460" s="236"/>
      <c r="H460" s="239">
        <v>-3.6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AT460" s="245" t="s">
        <v>155</v>
      </c>
      <c r="AU460" s="245" t="s">
        <v>89</v>
      </c>
      <c r="AV460" s="14" t="s">
        <v>89</v>
      </c>
      <c r="AW460" s="14" t="s">
        <v>36</v>
      </c>
      <c r="AX460" s="14" t="s">
        <v>79</v>
      </c>
      <c r="AY460" s="245" t="s">
        <v>146</v>
      </c>
    </row>
    <row r="461" spans="2:51" s="14" customFormat="1">
      <c r="B461" s="235"/>
      <c r="C461" s="236"/>
      <c r="D461" s="226" t="s">
        <v>155</v>
      </c>
      <c r="E461" s="237" t="s">
        <v>1</v>
      </c>
      <c r="F461" s="238" t="s">
        <v>165</v>
      </c>
      <c r="G461" s="236"/>
      <c r="H461" s="239">
        <v>-1.4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AT461" s="245" t="s">
        <v>155</v>
      </c>
      <c r="AU461" s="245" t="s">
        <v>89</v>
      </c>
      <c r="AV461" s="14" t="s">
        <v>89</v>
      </c>
      <c r="AW461" s="14" t="s">
        <v>36</v>
      </c>
      <c r="AX461" s="14" t="s">
        <v>79</v>
      </c>
      <c r="AY461" s="245" t="s">
        <v>146</v>
      </c>
    </row>
    <row r="462" spans="2:51" s="13" customFormat="1">
      <c r="B462" s="224"/>
      <c r="C462" s="225"/>
      <c r="D462" s="226" t="s">
        <v>155</v>
      </c>
      <c r="E462" s="227" t="s">
        <v>1</v>
      </c>
      <c r="F462" s="228" t="s">
        <v>173</v>
      </c>
      <c r="G462" s="225"/>
      <c r="H462" s="227" t="s">
        <v>1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AT462" s="234" t="s">
        <v>155</v>
      </c>
      <c r="AU462" s="234" t="s">
        <v>89</v>
      </c>
      <c r="AV462" s="13" t="s">
        <v>87</v>
      </c>
      <c r="AW462" s="13" t="s">
        <v>36</v>
      </c>
      <c r="AX462" s="13" t="s">
        <v>79</v>
      </c>
      <c r="AY462" s="234" t="s">
        <v>146</v>
      </c>
    </row>
    <row r="463" spans="2:51" s="14" customFormat="1">
      <c r="B463" s="235"/>
      <c r="C463" s="236"/>
      <c r="D463" s="226" t="s">
        <v>155</v>
      </c>
      <c r="E463" s="237" t="s">
        <v>1</v>
      </c>
      <c r="F463" s="238" t="s">
        <v>676</v>
      </c>
      <c r="G463" s="236"/>
      <c r="H463" s="239">
        <v>3.75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AT463" s="245" t="s">
        <v>155</v>
      </c>
      <c r="AU463" s="245" t="s">
        <v>89</v>
      </c>
      <c r="AV463" s="14" t="s">
        <v>89</v>
      </c>
      <c r="AW463" s="14" t="s">
        <v>36</v>
      </c>
      <c r="AX463" s="14" t="s">
        <v>79</v>
      </c>
      <c r="AY463" s="245" t="s">
        <v>146</v>
      </c>
    </row>
    <row r="464" spans="2:51" s="13" customFormat="1">
      <c r="B464" s="224"/>
      <c r="C464" s="225"/>
      <c r="D464" s="226" t="s">
        <v>155</v>
      </c>
      <c r="E464" s="227" t="s">
        <v>1</v>
      </c>
      <c r="F464" s="228" t="s">
        <v>458</v>
      </c>
      <c r="G464" s="225"/>
      <c r="H464" s="227" t="s">
        <v>1</v>
      </c>
      <c r="I464" s="229"/>
      <c r="J464" s="225"/>
      <c r="K464" s="225"/>
      <c r="L464" s="230"/>
      <c r="M464" s="231"/>
      <c r="N464" s="232"/>
      <c r="O464" s="232"/>
      <c r="P464" s="232"/>
      <c r="Q464" s="232"/>
      <c r="R464" s="232"/>
      <c r="S464" s="232"/>
      <c r="T464" s="233"/>
      <c r="AT464" s="234" t="s">
        <v>155</v>
      </c>
      <c r="AU464" s="234" t="s">
        <v>89</v>
      </c>
      <c r="AV464" s="13" t="s">
        <v>87</v>
      </c>
      <c r="AW464" s="13" t="s">
        <v>36</v>
      </c>
      <c r="AX464" s="13" t="s">
        <v>79</v>
      </c>
      <c r="AY464" s="234" t="s">
        <v>146</v>
      </c>
    </row>
    <row r="465" spans="2:51" s="14" customFormat="1">
      <c r="B465" s="235"/>
      <c r="C465" s="236"/>
      <c r="D465" s="226" t="s">
        <v>155</v>
      </c>
      <c r="E465" s="237" t="s">
        <v>1</v>
      </c>
      <c r="F465" s="238" t="s">
        <v>677</v>
      </c>
      <c r="G465" s="236"/>
      <c r="H465" s="239">
        <v>40.200000000000003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AT465" s="245" t="s">
        <v>155</v>
      </c>
      <c r="AU465" s="245" t="s">
        <v>89</v>
      </c>
      <c r="AV465" s="14" t="s">
        <v>89</v>
      </c>
      <c r="AW465" s="14" t="s">
        <v>36</v>
      </c>
      <c r="AX465" s="14" t="s">
        <v>79</v>
      </c>
      <c r="AY465" s="245" t="s">
        <v>146</v>
      </c>
    </row>
    <row r="466" spans="2:51" s="14" customFormat="1">
      <c r="B466" s="235"/>
      <c r="C466" s="236"/>
      <c r="D466" s="226" t="s">
        <v>155</v>
      </c>
      <c r="E466" s="237" t="s">
        <v>1</v>
      </c>
      <c r="F466" s="238" t="s">
        <v>678</v>
      </c>
      <c r="G466" s="236"/>
      <c r="H466" s="239">
        <v>-4.8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AT466" s="245" t="s">
        <v>155</v>
      </c>
      <c r="AU466" s="245" t="s">
        <v>89</v>
      </c>
      <c r="AV466" s="14" t="s">
        <v>89</v>
      </c>
      <c r="AW466" s="14" t="s">
        <v>36</v>
      </c>
      <c r="AX466" s="14" t="s">
        <v>79</v>
      </c>
      <c r="AY466" s="245" t="s">
        <v>146</v>
      </c>
    </row>
    <row r="467" spans="2:51" s="14" customFormat="1">
      <c r="B467" s="235"/>
      <c r="C467" s="236"/>
      <c r="D467" s="226" t="s">
        <v>155</v>
      </c>
      <c r="E467" s="237" t="s">
        <v>1</v>
      </c>
      <c r="F467" s="238" t="s">
        <v>165</v>
      </c>
      <c r="G467" s="236"/>
      <c r="H467" s="239">
        <v>-1.4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AT467" s="245" t="s">
        <v>155</v>
      </c>
      <c r="AU467" s="245" t="s">
        <v>89</v>
      </c>
      <c r="AV467" s="14" t="s">
        <v>89</v>
      </c>
      <c r="AW467" s="14" t="s">
        <v>36</v>
      </c>
      <c r="AX467" s="14" t="s">
        <v>79</v>
      </c>
      <c r="AY467" s="245" t="s">
        <v>146</v>
      </c>
    </row>
    <row r="468" spans="2:51" s="14" customFormat="1">
      <c r="B468" s="235"/>
      <c r="C468" s="236"/>
      <c r="D468" s="226" t="s">
        <v>155</v>
      </c>
      <c r="E468" s="237" t="s">
        <v>1</v>
      </c>
      <c r="F468" s="238" t="s">
        <v>679</v>
      </c>
      <c r="G468" s="236"/>
      <c r="H468" s="239">
        <v>-2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AT468" s="245" t="s">
        <v>155</v>
      </c>
      <c r="AU468" s="245" t="s">
        <v>89</v>
      </c>
      <c r="AV468" s="14" t="s">
        <v>89</v>
      </c>
      <c r="AW468" s="14" t="s">
        <v>36</v>
      </c>
      <c r="AX468" s="14" t="s">
        <v>79</v>
      </c>
      <c r="AY468" s="245" t="s">
        <v>146</v>
      </c>
    </row>
    <row r="469" spans="2:51" s="13" customFormat="1">
      <c r="B469" s="224"/>
      <c r="C469" s="225"/>
      <c r="D469" s="226" t="s">
        <v>155</v>
      </c>
      <c r="E469" s="227" t="s">
        <v>1</v>
      </c>
      <c r="F469" s="228" t="s">
        <v>392</v>
      </c>
      <c r="G469" s="225"/>
      <c r="H469" s="227" t="s">
        <v>1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AT469" s="234" t="s">
        <v>155</v>
      </c>
      <c r="AU469" s="234" t="s">
        <v>89</v>
      </c>
      <c r="AV469" s="13" t="s">
        <v>87</v>
      </c>
      <c r="AW469" s="13" t="s">
        <v>36</v>
      </c>
      <c r="AX469" s="13" t="s">
        <v>79</v>
      </c>
      <c r="AY469" s="234" t="s">
        <v>146</v>
      </c>
    </row>
    <row r="470" spans="2:51" s="14" customFormat="1">
      <c r="B470" s="235"/>
      <c r="C470" s="236"/>
      <c r="D470" s="226" t="s">
        <v>155</v>
      </c>
      <c r="E470" s="237" t="s">
        <v>1</v>
      </c>
      <c r="F470" s="238" t="s">
        <v>662</v>
      </c>
      <c r="G470" s="236"/>
      <c r="H470" s="239">
        <v>50.46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AT470" s="245" t="s">
        <v>155</v>
      </c>
      <c r="AU470" s="245" t="s">
        <v>89</v>
      </c>
      <c r="AV470" s="14" t="s">
        <v>89</v>
      </c>
      <c r="AW470" s="14" t="s">
        <v>36</v>
      </c>
      <c r="AX470" s="14" t="s">
        <v>79</v>
      </c>
      <c r="AY470" s="245" t="s">
        <v>146</v>
      </c>
    </row>
    <row r="471" spans="2:51" s="14" customFormat="1">
      <c r="B471" s="235"/>
      <c r="C471" s="236"/>
      <c r="D471" s="226" t="s">
        <v>155</v>
      </c>
      <c r="E471" s="237" t="s">
        <v>1</v>
      </c>
      <c r="F471" s="238" t="s">
        <v>471</v>
      </c>
      <c r="G471" s="236"/>
      <c r="H471" s="239">
        <v>-1.8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AT471" s="245" t="s">
        <v>155</v>
      </c>
      <c r="AU471" s="245" t="s">
        <v>89</v>
      </c>
      <c r="AV471" s="14" t="s">
        <v>89</v>
      </c>
      <c r="AW471" s="14" t="s">
        <v>36</v>
      </c>
      <c r="AX471" s="14" t="s">
        <v>79</v>
      </c>
      <c r="AY471" s="245" t="s">
        <v>146</v>
      </c>
    </row>
    <row r="472" spans="2:51" s="13" customFormat="1">
      <c r="B472" s="224"/>
      <c r="C472" s="225"/>
      <c r="D472" s="226" t="s">
        <v>155</v>
      </c>
      <c r="E472" s="227" t="s">
        <v>1</v>
      </c>
      <c r="F472" s="228" t="s">
        <v>461</v>
      </c>
      <c r="G472" s="225"/>
      <c r="H472" s="227" t="s">
        <v>1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AT472" s="234" t="s">
        <v>155</v>
      </c>
      <c r="AU472" s="234" t="s">
        <v>89</v>
      </c>
      <c r="AV472" s="13" t="s">
        <v>87</v>
      </c>
      <c r="AW472" s="13" t="s">
        <v>36</v>
      </c>
      <c r="AX472" s="13" t="s">
        <v>79</v>
      </c>
      <c r="AY472" s="234" t="s">
        <v>146</v>
      </c>
    </row>
    <row r="473" spans="2:51" s="14" customFormat="1">
      <c r="B473" s="235"/>
      <c r="C473" s="236"/>
      <c r="D473" s="226" t="s">
        <v>155</v>
      </c>
      <c r="E473" s="237" t="s">
        <v>1</v>
      </c>
      <c r="F473" s="238" t="s">
        <v>664</v>
      </c>
      <c r="G473" s="236"/>
      <c r="H473" s="239">
        <v>50.4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AT473" s="245" t="s">
        <v>155</v>
      </c>
      <c r="AU473" s="245" t="s">
        <v>89</v>
      </c>
      <c r="AV473" s="14" t="s">
        <v>89</v>
      </c>
      <c r="AW473" s="14" t="s">
        <v>36</v>
      </c>
      <c r="AX473" s="14" t="s">
        <v>79</v>
      </c>
      <c r="AY473" s="245" t="s">
        <v>146</v>
      </c>
    </row>
    <row r="474" spans="2:51" s="14" customFormat="1">
      <c r="B474" s="235"/>
      <c r="C474" s="236"/>
      <c r="D474" s="226" t="s">
        <v>155</v>
      </c>
      <c r="E474" s="237" t="s">
        <v>1</v>
      </c>
      <c r="F474" s="238" t="s">
        <v>663</v>
      </c>
      <c r="G474" s="236"/>
      <c r="H474" s="239">
        <v>-5.4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AT474" s="245" t="s">
        <v>155</v>
      </c>
      <c r="AU474" s="245" t="s">
        <v>89</v>
      </c>
      <c r="AV474" s="14" t="s">
        <v>89</v>
      </c>
      <c r="AW474" s="14" t="s">
        <v>36</v>
      </c>
      <c r="AX474" s="14" t="s">
        <v>79</v>
      </c>
      <c r="AY474" s="245" t="s">
        <v>146</v>
      </c>
    </row>
    <row r="475" spans="2:51" s="13" customFormat="1">
      <c r="B475" s="224"/>
      <c r="C475" s="225"/>
      <c r="D475" s="226" t="s">
        <v>155</v>
      </c>
      <c r="E475" s="227" t="s">
        <v>1</v>
      </c>
      <c r="F475" s="228" t="s">
        <v>351</v>
      </c>
      <c r="G475" s="225"/>
      <c r="H475" s="227" t="s">
        <v>1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AT475" s="234" t="s">
        <v>155</v>
      </c>
      <c r="AU475" s="234" t="s">
        <v>89</v>
      </c>
      <c r="AV475" s="13" t="s">
        <v>87</v>
      </c>
      <c r="AW475" s="13" t="s">
        <v>36</v>
      </c>
      <c r="AX475" s="13" t="s">
        <v>79</v>
      </c>
      <c r="AY475" s="234" t="s">
        <v>146</v>
      </c>
    </row>
    <row r="476" spans="2:51" s="14" customFormat="1">
      <c r="B476" s="235"/>
      <c r="C476" s="236"/>
      <c r="D476" s="226" t="s">
        <v>155</v>
      </c>
      <c r="E476" s="237" t="s">
        <v>1</v>
      </c>
      <c r="F476" s="238" t="s">
        <v>665</v>
      </c>
      <c r="G476" s="236"/>
      <c r="H476" s="239">
        <v>30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AT476" s="245" t="s">
        <v>155</v>
      </c>
      <c r="AU476" s="245" t="s">
        <v>89</v>
      </c>
      <c r="AV476" s="14" t="s">
        <v>89</v>
      </c>
      <c r="AW476" s="14" t="s">
        <v>36</v>
      </c>
      <c r="AX476" s="14" t="s">
        <v>79</v>
      </c>
      <c r="AY476" s="245" t="s">
        <v>146</v>
      </c>
    </row>
    <row r="477" spans="2:51" s="14" customFormat="1">
      <c r="B477" s="235"/>
      <c r="C477" s="236"/>
      <c r="D477" s="226" t="s">
        <v>155</v>
      </c>
      <c r="E477" s="237" t="s">
        <v>1</v>
      </c>
      <c r="F477" s="238" t="s">
        <v>471</v>
      </c>
      <c r="G477" s="236"/>
      <c r="H477" s="239">
        <v>-1.8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AT477" s="245" t="s">
        <v>155</v>
      </c>
      <c r="AU477" s="245" t="s">
        <v>89</v>
      </c>
      <c r="AV477" s="14" t="s">
        <v>89</v>
      </c>
      <c r="AW477" s="14" t="s">
        <v>36</v>
      </c>
      <c r="AX477" s="14" t="s">
        <v>79</v>
      </c>
      <c r="AY477" s="245" t="s">
        <v>146</v>
      </c>
    </row>
    <row r="478" spans="2:51" s="14" customFormat="1">
      <c r="B478" s="235"/>
      <c r="C478" s="236"/>
      <c r="D478" s="226" t="s">
        <v>155</v>
      </c>
      <c r="E478" s="237" t="s">
        <v>1</v>
      </c>
      <c r="F478" s="238" t="s">
        <v>165</v>
      </c>
      <c r="G478" s="236"/>
      <c r="H478" s="239">
        <v>-1.4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AT478" s="245" t="s">
        <v>155</v>
      </c>
      <c r="AU478" s="245" t="s">
        <v>89</v>
      </c>
      <c r="AV478" s="14" t="s">
        <v>89</v>
      </c>
      <c r="AW478" s="14" t="s">
        <v>36</v>
      </c>
      <c r="AX478" s="14" t="s">
        <v>79</v>
      </c>
      <c r="AY478" s="245" t="s">
        <v>146</v>
      </c>
    </row>
    <row r="479" spans="2:51" s="13" customFormat="1">
      <c r="B479" s="224"/>
      <c r="C479" s="225"/>
      <c r="D479" s="226" t="s">
        <v>155</v>
      </c>
      <c r="E479" s="227" t="s">
        <v>1</v>
      </c>
      <c r="F479" s="228" t="s">
        <v>352</v>
      </c>
      <c r="G479" s="225"/>
      <c r="H479" s="227" t="s">
        <v>1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AT479" s="234" t="s">
        <v>155</v>
      </c>
      <c r="AU479" s="234" t="s">
        <v>89</v>
      </c>
      <c r="AV479" s="13" t="s">
        <v>87</v>
      </c>
      <c r="AW479" s="13" t="s">
        <v>36</v>
      </c>
      <c r="AX479" s="13" t="s">
        <v>79</v>
      </c>
      <c r="AY479" s="234" t="s">
        <v>146</v>
      </c>
    </row>
    <row r="480" spans="2:51" s="14" customFormat="1">
      <c r="B480" s="235"/>
      <c r="C480" s="236"/>
      <c r="D480" s="226" t="s">
        <v>155</v>
      </c>
      <c r="E480" s="237" t="s">
        <v>1</v>
      </c>
      <c r="F480" s="238" t="s">
        <v>680</v>
      </c>
      <c r="G480" s="236"/>
      <c r="H480" s="239">
        <v>18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AT480" s="245" t="s">
        <v>155</v>
      </c>
      <c r="AU480" s="245" t="s">
        <v>89</v>
      </c>
      <c r="AV480" s="14" t="s">
        <v>89</v>
      </c>
      <c r="AW480" s="14" t="s">
        <v>36</v>
      </c>
      <c r="AX480" s="14" t="s">
        <v>79</v>
      </c>
      <c r="AY480" s="245" t="s">
        <v>146</v>
      </c>
    </row>
    <row r="481" spans="2:51" s="14" customFormat="1">
      <c r="B481" s="235"/>
      <c r="C481" s="236"/>
      <c r="D481" s="226" t="s">
        <v>155</v>
      </c>
      <c r="E481" s="237" t="s">
        <v>1</v>
      </c>
      <c r="F481" s="238" t="s">
        <v>165</v>
      </c>
      <c r="G481" s="236"/>
      <c r="H481" s="239">
        <v>-1.4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AT481" s="245" t="s">
        <v>155</v>
      </c>
      <c r="AU481" s="245" t="s">
        <v>89</v>
      </c>
      <c r="AV481" s="14" t="s">
        <v>89</v>
      </c>
      <c r="AW481" s="14" t="s">
        <v>36</v>
      </c>
      <c r="AX481" s="14" t="s">
        <v>79</v>
      </c>
      <c r="AY481" s="245" t="s">
        <v>146</v>
      </c>
    </row>
    <row r="482" spans="2:51" s="13" customFormat="1">
      <c r="B482" s="224"/>
      <c r="C482" s="225"/>
      <c r="D482" s="226" t="s">
        <v>155</v>
      </c>
      <c r="E482" s="227" t="s">
        <v>1</v>
      </c>
      <c r="F482" s="228" t="s">
        <v>167</v>
      </c>
      <c r="G482" s="225"/>
      <c r="H482" s="227" t="s">
        <v>1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AT482" s="234" t="s">
        <v>155</v>
      </c>
      <c r="AU482" s="234" t="s">
        <v>89</v>
      </c>
      <c r="AV482" s="13" t="s">
        <v>87</v>
      </c>
      <c r="AW482" s="13" t="s">
        <v>36</v>
      </c>
      <c r="AX482" s="13" t="s">
        <v>79</v>
      </c>
      <c r="AY482" s="234" t="s">
        <v>146</v>
      </c>
    </row>
    <row r="483" spans="2:51" s="14" customFormat="1">
      <c r="B483" s="235"/>
      <c r="C483" s="236"/>
      <c r="D483" s="226" t="s">
        <v>155</v>
      </c>
      <c r="E483" s="237" t="s">
        <v>1</v>
      </c>
      <c r="F483" s="238" t="s">
        <v>681</v>
      </c>
      <c r="G483" s="236"/>
      <c r="H483" s="239">
        <v>20.190000000000001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AT483" s="245" t="s">
        <v>155</v>
      </c>
      <c r="AU483" s="245" t="s">
        <v>89</v>
      </c>
      <c r="AV483" s="14" t="s">
        <v>89</v>
      </c>
      <c r="AW483" s="14" t="s">
        <v>36</v>
      </c>
      <c r="AX483" s="14" t="s">
        <v>79</v>
      </c>
      <c r="AY483" s="245" t="s">
        <v>146</v>
      </c>
    </row>
    <row r="484" spans="2:51" s="14" customFormat="1">
      <c r="B484" s="235"/>
      <c r="C484" s="236"/>
      <c r="D484" s="226" t="s">
        <v>155</v>
      </c>
      <c r="E484" s="237" t="s">
        <v>1</v>
      </c>
      <c r="F484" s="238" t="s">
        <v>682</v>
      </c>
      <c r="G484" s="236"/>
      <c r="H484" s="239">
        <v>-3.2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AT484" s="245" t="s">
        <v>155</v>
      </c>
      <c r="AU484" s="245" t="s">
        <v>89</v>
      </c>
      <c r="AV484" s="14" t="s">
        <v>89</v>
      </c>
      <c r="AW484" s="14" t="s">
        <v>36</v>
      </c>
      <c r="AX484" s="14" t="s">
        <v>79</v>
      </c>
      <c r="AY484" s="245" t="s">
        <v>146</v>
      </c>
    </row>
    <row r="485" spans="2:51" s="13" customFormat="1">
      <c r="B485" s="224"/>
      <c r="C485" s="225"/>
      <c r="D485" s="226" t="s">
        <v>155</v>
      </c>
      <c r="E485" s="227" t="s">
        <v>1</v>
      </c>
      <c r="F485" s="228" t="s">
        <v>385</v>
      </c>
      <c r="G485" s="225"/>
      <c r="H485" s="227" t="s">
        <v>1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AT485" s="234" t="s">
        <v>155</v>
      </c>
      <c r="AU485" s="234" t="s">
        <v>89</v>
      </c>
      <c r="AV485" s="13" t="s">
        <v>87</v>
      </c>
      <c r="AW485" s="13" t="s">
        <v>36</v>
      </c>
      <c r="AX485" s="13" t="s">
        <v>79</v>
      </c>
      <c r="AY485" s="234" t="s">
        <v>146</v>
      </c>
    </row>
    <row r="486" spans="2:51" s="14" customFormat="1">
      <c r="B486" s="235"/>
      <c r="C486" s="236"/>
      <c r="D486" s="226" t="s">
        <v>155</v>
      </c>
      <c r="E486" s="237" t="s">
        <v>1</v>
      </c>
      <c r="F486" s="238" t="s">
        <v>683</v>
      </c>
      <c r="G486" s="236"/>
      <c r="H486" s="239">
        <v>25.68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AT486" s="245" t="s">
        <v>155</v>
      </c>
      <c r="AU486" s="245" t="s">
        <v>89</v>
      </c>
      <c r="AV486" s="14" t="s">
        <v>89</v>
      </c>
      <c r="AW486" s="14" t="s">
        <v>36</v>
      </c>
      <c r="AX486" s="14" t="s">
        <v>79</v>
      </c>
      <c r="AY486" s="245" t="s">
        <v>146</v>
      </c>
    </row>
    <row r="487" spans="2:51" s="14" customFormat="1">
      <c r="B487" s="235"/>
      <c r="C487" s="236"/>
      <c r="D487" s="226" t="s">
        <v>155</v>
      </c>
      <c r="E487" s="237" t="s">
        <v>1</v>
      </c>
      <c r="F487" s="238" t="s">
        <v>471</v>
      </c>
      <c r="G487" s="236"/>
      <c r="H487" s="239">
        <v>-1.8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AT487" s="245" t="s">
        <v>155</v>
      </c>
      <c r="AU487" s="245" t="s">
        <v>89</v>
      </c>
      <c r="AV487" s="14" t="s">
        <v>89</v>
      </c>
      <c r="AW487" s="14" t="s">
        <v>36</v>
      </c>
      <c r="AX487" s="14" t="s">
        <v>79</v>
      </c>
      <c r="AY487" s="245" t="s">
        <v>146</v>
      </c>
    </row>
    <row r="488" spans="2:51" s="13" customFormat="1">
      <c r="B488" s="224"/>
      <c r="C488" s="225"/>
      <c r="D488" s="226" t="s">
        <v>155</v>
      </c>
      <c r="E488" s="227" t="s">
        <v>1</v>
      </c>
      <c r="F488" s="228" t="s">
        <v>387</v>
      </c>
      <c r="G488" s="225"/>
      <c r="H488" s="227" t="s">
        <v>1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AT488" s="234" t="s">
        <v>155</v>
      </c>
      <c r="AU488" s="234" t="s">
        <v>89</v>
      </c>
      <c r="AV488" s="13" t="s">
        <v>87</v>
      </c>
      <c r="AW488" s="13" t="s">
        <v>36</v>
      </c>
      <c r="AX488" s="13" t="s">
        <v>79</v>
      </c>
      <c r="AY488" s="234" t="s">
        <v>146</v>
      </c>
    </row>
    <row r="489" spans="2:51" s="14" customFormat="1">
      <c r="B489" s="235"/>
      <c r="C489" s="236"/>
      <c r="D489" s="226" t="s">
        <v>155</v>
      </c>
      <c r="E489" s="237" t="s">
        <v>1</v>
      </c>
      <c r="F489" s="238" t="s">
        <v>670</v>
      </c>
      <c r="G489" s="236"/>
      <c r="H489" s="239">
        <v>80.22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AT489" s="245" t="s">
        <v>155</v>
      </c>
      <c r="AU489" s="245" t="s">
        <v>89</v>
      </c>
      <c r="AV489" s="14" t="s">
        <v>89</v>
      </c>
      <c r="AW489" s="14" t="s">
        <v>36</v>
      </c>
      <c r="AX489" s="14" t="s">
        <v>79</v>
      </c>
      <c r="AY489" s="245" t="s">
        <v>146</v>
      </c>
    </row>
    <row r="490" spans="2:51" s="14" customFormat="1">
      <c r="B490" s="235"/>
      <c r="C490" s="236"/>
      <c r="D490" s="226" t="s">
        <v>155</v>
      </c>
      <c r="E490" s="237" t="s">
        <v>1</v>
      </c>
      <c r="F490" s="238" t="s">
        <v>499</v>
      </c>
      <c r="G490" s="236"/>
      <c r="H490" s="239">
        <v>-7.2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AT490" s="245" t="s">
        <v>155</v>
      </c>
      <c r="AU490" s="245" t="s">
        <v>89</v>
      </c>
      <c r="AV490" s="14" t="s">
        <v>89</v>
      </c>
      <c r="AW490" s="14" t="s">
        <v>36</v>
      </c>
      <c r="AX490" s="14" t="s">
        <v>79</v>
      </c>
      <c r="AY490" s="245" t="s">
        <v>146</v>
      </c>
    </row>
    <row r="491" spans="2:51" s="14" customFormat="1">
      <c r="B491" s="235"/>
      <c r="C491" s="236"/>
      <c r="D491" s="226" t="s">
        <v>155</v>
      </c>
      <c r="E491" s="237" t="s">
        <v>1</v>
      </c>
      <c r="F491" s="238" t="s">
        <v>482</v>
      </c>
      <c r="G491" s="236"/>
      <c r="H491" s="239">
        <v>-13.25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AT491" s="245" t="s">
        <v>155</v>
      </c>
      <c r="AU491" s="245" t="s">
        <v>89</v>
      </c>
      <c r="AV491" s="14" t="s">
        <v>89</v>
      </c>
      <c r="AW491" s="14" t="s">
        <v>36</v>
      </c>
      <c r="AX491" s="14" t="s">
        <v>79</v>
      </c>
      <c r="AY491" s="245" t="s">
        <v>146</v>
      </c>
    </row>
    <row r="492" spans="2:51" s="13" customFormat="1">
      <c r="B492" s="224"/>
      <c r="C492" s="225"/>
      <c r="D492" s="226" t="s">
        <v>155</v>
      </c>
      <c r="E492" s="227" t="s">
        <v>1</v>
      </c>
      <c r="F492" s="228" t="s">
        <v>398</v>
      </c>
      <c r="G492" s="225"/>
      <c r="H492" s="227" t="s">
        <v>1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AT492" s="234" t="s">
        <v>155</v>
      </c>
      <c r="AU492" s="234" t="s">
        <v>89</v>
      </c>
      <c r="AV492" s="13" t="s">
        <v>87</v>
      </c>
      <c r="AW492" s="13" t="s">
        <v>36</v>
      </c>
      <c r="AX492" s="13" t="s">
        <v>79</v>
      </c>
      <c r="AY492" s="234" t="s">
        <v>146</v>
      </c>
    </row>
    <row r="493" spans="2:51" s="14" customFormat="1">
      <c r="B493" s="235"/>
      <c r="C493" s="236"/>
      <c r="D493" s="226" t="s">
        <v>155</v>
      </c>
      <c r="E493" s="237" t="s">
        <v>1</v>
      </c>
      <c r="F493" s="238" t="s">
        <v>671</v>
      </c>
      <c r="G493" s="236"/>
      <c r="H493" s="239">
        <v>90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AT493" s="245" t="s">
        <v>155</v>
      </c>
      <c r="AU493" s="245" t="s">
        <v>89</v>
      </c>
      <c r="AV493" s="14" t="s">
        <v>89</v>
      </c>
      <c r="AW493" s="14" t="s">
        <v>36</v>
      </c>
      <c r="AX493" s="14" t="s">
        <v>79</v>
      </c>
      <c r="AY493" s="245" t="s">
        <v>146</v>
      </c>
    </row>
    <row r="494" spans="2:51" s="14" customFormat="1">
      <c r="B494" s="235"/>
      <c r="C494" s="236"/>
      <c r="D494" s="226" t="s">
        <v>155</v>
      </c>
      <c r="E494" s="237" t="s">
        <v>1</v>
      </c>
      <c r="F494" s="238" t="s">
        <v>482</v>
      </c>
      <c r="G494" s="236"/>
      <c r="H494" s="239">
        <v>-13.25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AT494" s="245" t="s">
        <v>155</v>
      </c>
      <c r="AU494" s="245" t="s">
        <v>89</v>
      </c>
      <c r="AV494" s="14" t="s">
        <v>89</v>
      </c>
      <c r="AW494" s="14" t="s">
        <v>36</v>
      </c>
      <c r="AX494" s="14" t="s">
        <v>79</v>
      </c>
      <c r="AY494" s="245" t="s">
        <v>146</v>
      </c>
    </row>
    <row r="495" spans="2:51" s="14" customFormat="1">
      <c r="B495" s="235"/>
      <c r="C495" s="236"/>
      <c r="D495" s="226" t="s">
        <v>155</v>
      </c>
      <c r="E495" s="237" t="s">
        <v>1</v>
      </c>
      <c r="F495" s="238" t="s">
        <v>672</v>
      </c>
      <c r="G495" s="236"/>
      <c r="H495" s="239">
        <v>-2.4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AT495" s="245" t="s">
        <v>155</v>
      </c>
      <c r="AU495" s="245" t="s">
        <v>89</v>
      </c>
      <c r="AV495" s="14" t="s">
        <v>89</v>
      </c>
      <c r="AW495" s="14" t="s">
        <v>36</v>
      </c>
      <c r="AX495" s="14" t="s">
        <v>79</v>
      </c>
      <c r="AY495" s="245" t="s">
        <v>146</v>
      </c>
    </row>
    <row r="496" spans="2:51" s="14" customFormat="1">
      <c r="B496" s="235"/>
      <c r="C496" s="236"/>
      <c r="D496" s="226" t="s">
        <v>155</v>
      </c>
      <c r="E496" s="237" t="s">
        <v>1</v>
      </c>
      <c r="F496" s="238" t="s">
        <v>484</v>
      </c>
      <c r="G496" s="236"/>
      <c r="H496" s="239">
        <v>-2.8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AT496" s="245" t="s">
        <v>155</v>
      </c>
      <c r="AU496" s="245" t="s">
        <v>89</v>
      </c>
      <c r="AV496" s="14" t="s">
        <v>89</v>
      </c>
      <c r="AW496" s="14" t="s">
        <v>36</v>
      </c>
      <c r="AX496" s="14" t="s">
        <v>79</v>
      </c>
      <c r="AY496" s="245" t="s">
        <v>146</v>
      </c>
    </row>
    <row r="497" spans="1:65" s="13" customFormat="1">
      <c r="B497" s="224"/>
      <c r="C497" s="225"/>
      <c r="D497" s="226" t="s">
        <v>155</v>
      </c>
      <c r="E497" s="227" t="s">
        <v>1</v>
      </c>
      <c r="F497" s="228" t="s">
        <v>396</v>
      </c>
      <c r="G497" s="225"/>
      <c r="H497" s="227" t="s">
        <v>1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AT497" s="234" t="s">
        <v>155</v>
      </c>
      <c r="AU497" s="234" t="s">
        <v>89</v>
      </c>
      <c r="AV497" s="13" t="s">
        <v>87</v>
      </c>
      <c r="AW497" s="13" t="s">
        <v>36</v>
      </c>
      <c r="AX497" s="13" t="s">
        <v>79</v>
      </c>
      <c r="AY497" s="234" t="s">
        <v>146</v>
      </c>
    </row>
    <row r="498" spans="1:65" s="14" customFormat="1">
      <c r="B498" s="235"/>
      <c r="C498" s="236"/>
      <c r="D498" s="226" t="s">
        <v>155</v>
      </c>
      <c r="E498" s="237" t="s">
        <v>1</v>
      </c>
      <c r="F498" s="238" t="s">
        <v>684</v>
      </c>
      <c r="G498" s="236"/>
      <c r="H498" s="239">
        <v>28.62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AT498" s="245" t="s">
        <v>155</v>
      </c>
      <c r="AU498" s="245" t="s">
        <v>89</v>
      </c>
      <c r="AV498" s="14" t="s">
        <v>89</v>
      </c>
      <c r="AW498" s="14" t="s">
        <v>36</v>
      </c>
      <c r="AX498" s="14" t="s">
        <v>79</v>
      </c>
      <c r="AY498" s="245" t="s">
        <v>146</v>
      </c>
    </row>
    <row r="499" spans="1:65" s="14" customFormat="1">
      <c r="B499" s="235"/>
      <c r="C499" s="236"/>
      <c r="D499" s="226" t="s">
        <v>155</v>
      </c>
      <c r="E499" s="237" t="s">
        <v>1</v>
      </c>
      <c r="F499" s="238" t="s">
        <v>165</v>
      </c>
      <c r="G499" s="236"/>
      <c r="H499" s="239">
        <v>-1.4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AT499" s="245" t="s">
        <v>155</v>
      </c>
      <c r="AU499" s="245" t="s">
        <v>89</v>
      </c>
      <c r="AV499" s="14" t="s">
        <v>89</v>
      </c>
      <c r="AW499" s="14" t="s">
        <v>36</v>
      </c>
      <c r="AX499" s="14" t="s">
        <v>79</v>
      </c>
      <c r="AY499" s="245" t="s">
        <v>146</v>
      </c>
    </row>
    <row r="500" spans="1:65" s="13" customFormat="1">
      <c r="B500" s="224"/>
      <c r="C500" s="225"/>
      <c r="D500" s="226" t="s">
        <v>155</v>
      </c>
      <c r="E500" s="227" t="s">
        <v>1</v>
      </c>
      <c r="F500" s="228" t="s">
        <v>395</v>
      </c>
      <c r="G500" s="225"/>
      <c r="H500" s="227" t="s">
        <v>1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AT500" s="234" t="s">
        <v>155</v>
      </c>
      <c r="AU500" s="234" t="s">
        <v>89</v>
      </c>
      <c r="AV500" s="13" t="s">
        <v>87</v>
      </c>
      <c r="AW500" s="13" t="s">
        <v>36</v>
      </c>
      <c r="AX500" s="13" t="s">
        <v>79</v>
      </c>
      <c r="AY500" s="234" t="s">
        <v>146</v>
      </c>
    </row>
    <row r="501" spans="1:65" s="14" customFormat="1">
      <c r="B501" s="235"/>
      <c r="C501" s="236"/>
      <c r="D501" s="226" t="s">
        <v>155</v>
      </c>
      <c r="E501" s="237" t="s">
        <v>1</v>
      </c>
      <c r="F501" s="238" t="s">
        <v>685</v>
      </c>
      <c r="G501" s="236"/>
      <c r="H501" s="239">
        <v>11.31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AT501" s="245" t="s">
        <v>155</v>
      </c>
      <c r="AU501" s="245" t="s">
        <v>89</v>
      </c>
      <c r="AV501" s="14" t="s">
        <v>89</v>
      </c>
      <c r="AW501" s="14" t="s">
        <v>36</v>
      </c>
      <c r="AX501" s="14" t="s">
        <v>79</v>
      </c>
      <c r="AY501" s="245" t="s">
        <v>146</v>
      </c>
    </row>
    <row r="502" spans="1:65" s="14" customFormat="1">
      <c r="B502" s="235"/>
      <c r="C502" s="236"/>
      <c r="D502" s="226" t="s">
        <v>155</v>
      </c>
      <c r="E502" s="237" t="s">
        <v>1</v>
      </c>
      <c r="F502" s="238" t="s">
        <v>165</v>
      </c>
      <c r="G502" s="236"/>
      <c r="H502" s="239">
        <v>-1.4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AT502" s="245" t="s">
        <v>155</v>
      </c>
      <c r="AU502" s="245" t="s">
        <v>89</v>
      </c>
      <c r="AV502" s="14" t="s">
        <v>89</v>
      </c>
      <c r="AW502" s="14" t="s">
        <v>36</v>
      </c>
      <c r="AX502" s="14" t="s">
        <v>79</v>
      </c>
      <c r="AY502" s="245" t="s">
        <v>146</v>
      </c>
    </row>
    <row r="503" spans="1:65" s="13" customFormat="1">
      <c r="B503" s="224"/>
      <c r="C503" s="225"/>
      <c r="D503" s="226" t="s">
        <v>155</v>
      </c>
      <c r="E503" s="227" t="s">
        <v>1</v>
      </c>
      <c r="F503" s="228" t="s">
        <v>393</v>
      </c>
      <c r="G503" s="225"/>
      <c r="H503" s="227" t="s">
        <v>1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AT503" s="234" t="s">
        <v>155</v>
      </c>
      <c r="AU503" s="234" t="s">
        <v>89</v>
      </c>
      <c r="AV503" s="13" t="s">
        <v>87</v>
      </c>
      <c r="AW503" s="13" t="s">
        <v>36</v>
      </c>
      <c r="AX503" s="13" t="s">
        <v>79</v>
      </c>
      <c r="AY503" s="234" t="s">
        <v>146</v>
      </c>
    </row>
    <row r="504" spans="1:65" s="14" customFormat="1">
      <c r="B504" s="235"/>
      <c r="C504" s="236"/>
      <c r="D504" s="226" t="s">
        <v>155</v>
      </c>
      <c r="E504" s="237" t="s">
        <v>1</v>
      </c>
      <c r="F504" s="238" t="s">
        <v>686</v>
      </c>
      <c r="G504" s="236"/>
      <c r="H504" s="239">
        <v>23.43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AT504" s="245" t="s">
        <v>155</v>
      </c>
      <c r="AU504" s="245" t="s">
        <v>89</v>
      </c>
      <c r="AV504" s="14" t="s">
        <v>89</v>
      </c>
      <c r="AW504" s="14" t="s">
        <v>36</v>
      </c>
      <c r="AX504" s="14" t="s">
        <v>79</v>
      </c>
      <c r="AY504" s="245" t="s">
        <v>146</v>
      </c>
    </row>
    <row r="505" spans="1:65" s="14" customFormat="1">
      <c r="B505" s="235"/>
      <c r="C505" s="236"/>
      <c r="D505" s="226" t="s">
        <v>155</v>
      </c>
      <c r="E505" s="237" t="s">
        <v>1</v>
      </c>
      <c r="F505" s="238" t="s">
        <v>672</v>
      </c>
      <c r="G505" s="236"/>
      <c r="H505" s="239">
        <v>-2.4</v>
      </c>
      <c r="I505" s="240"/>
      <c r="J505" s="236"/>
      <c r="K505" s="236"/>
      <c r="L505" s="241"/>
      <c r="M505" s="242"/>
      <c r="N505" s="243"/>
      <c r="O505" s="243"/>
      <c r="P505" s="243"/>
      <c r="Q505" s="243"/>
      <c r="R505" s="243"/>
      <c r="S505" s="243"/>
      <c r="T505" s="244"/>
      <c r="AT505" s="245" t="s">
        <v>155</v>
      </c>
      <c r="AU505" s="245" t="s">
        <v>89</v>
      </c>
      <c r="AV505" s="14" t="s">
        <v>89</v>
      </c>
      <c r="AW505" s="14" t="s">
        <v>36</v>
      </c>
      <c r="AX505" s="14" t="s">
        <v>79</v>
      </c>
      <c r="AY505" s="245" t="s">
        <v>146</v>
      </c>
    </row>
    <row r="506" spans="1:65" s="16" customFormat="1">
      <c r="B506" s="257"/>
      <c r="C506" s="258"/>
      <c r="D506" s="226" t="s">
        <v>155</v>
      </c>
      <c r="E506" s="259" t="s">
        <v>1</v>
      </c>
      <c r="F506" s="260" t="s">
        <v>346</v>
      </c>
      <c r="G506" s="258"/>
      <c r="H506" s="261">
        <v>422.76</v>
      </c>
      <c r="I506" s="262"/>
      <c r="J506" s="258"/>
      <c r="K506" s="258"/>
      <c r="L506" s="263"/>
      <c r="M506" s="264"/>
      <c r="N506" s="265"/>
      <c r="O506" s="265"/>
      <c r="P506" s="265"/>
      <c r="Q506" s="265"/>
      <c r="R506" s="265"/>
      <c r="S506" s="265"/>
      <c r="T506" s="266"/>
      <c r="AT506" s="267" t="s">
        <v>155</v>
      </c>
      <c r="AU506" s="267" t="s">
        <v>89</v>
      </c>
      <c r="AV506" s="16" t="s">
        <v>183</v>
      </c>
      <c r="AW506" s="16" t="s">
        <v>36</v>
      </c>
      <c r="AX506" s="16" t="s">
        <v>79</v>
      </c>
      <c r="AY506" s="267" t="s">
        <v>146</v>
      </c>
    </row>
    <row r="507" spans="1:65" s="13" customFormat="1">
      <c r="B507" s="224"/>
      <c r="C507" s="225"/>
      <c r="D507" s="226" t="s">
        <v>155</v>
      </c>
      <c r="E507" s="227" t="s">
        <v>1</v>
      </c>
      <c r="F507" s="228" t="s">
        <v>687</v>
      </c>
      <c r="G507" s="225"/>
      <c r="H507" s="227" t="s">
        <v>1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AT507" s="234" t="s">
        <v>155</v>
      </c>
      <c r="AU507" s="234" t="s">
        <v>89</v>
      </c>
      <c r="AV507" s="13" t="s">
        <v>87</v>
      </c>
      <c r="AW507" s="13" t="s">
        <v>36</v>
      </c>
      <c r="AX507" s="13" t="s">
        <v>79</v>
      </c>
      <c r="AY507" s="234" t="s">
        <v>146</v>
      </c>
    </row>
    <row r="508" spans="1:65" s="14" customFormat="1">
      <c r="B508" s="235"/>
      <c r="C508" s="236"/>
      <c r="D508" s="226" t="s">
        <v>155</v>
      </c>
      <c r="E508" s="237" t="s">
        <v>1</v>
      </c>
      <c r="F508" s="238" t="s">
        <v>688</v>
      </c>
      <c r="G508" s="236"/>
      <c r="H508" s="239">
        <v>-99.983999999999995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AT508" s="245" t="s">
        <v>155</v>
      </c>
      <c r="AU508" s="245" t="s">
        <v>89</v>
      </c>
      <c r="AV508" s="14" t="s">
        <v>89</v>
      </c>
      <c r="AW508" s="14" t="s">
        <v>36</v>
      </c>
      <c r="AX508" s="14" t="s">
        <v>79</v>
      </c>
      <c r="AY508" s="245" t="s">
        <v>146</v>
      </c>
    </row>
    <row r="509" spans="1:65" s="15" customFormat="1">
      <c r="B509" s="246"/>
      <c r="C509" s="247"/>
      <c r="D509" s="226" t="s">
        <v>155</v>
      </c>
      <c r="E509" s="248" t="s">
        <v>1</v>
      </c>
      <c r="F509" s="249" t="s">
        <v>175</v>
      </c>
      <c r="G509" s="247"/>
      <c r="H509" s="250">
        <v>773.07600000000002</v>
      </c>
      <c r="I509" s="251"/>
      <c r="J509" s="247"/>
      <c r="K509" s="247"/>
      <c r="L509" s="252"/>
      <c r="M509" s="253"/>
      <c r="N509" s="254"/>
      <c r="O509" s="254"/>
      <c r="P509" s="254"/>
      <c r="Q509" s="254"/>
      <c r="R509" s="254"/>
      <c r="S509" s="254"/>
      <c r="T509" s="255"/>
      <c r="AT509" s="256" t="s">
        <v>155</v>
      </c>
      <c r="AU509" s="256" t="s">
        <v>89</v>
      </c>
      <c r="AV509" s="15" t="s">
        <v>153</v>
      </c>
      <c r="AW509" s="15" t="s">
        <v>36</v>
      </c>
      <c r="AX509" s="15" t="s">
        <v>87</v>
      </c>
      <c r="AY509" s="256" t="s">
        <v>146</v>
      </c>
    </row>
    <row r="510" spans="1:65" s="2" customFormat="1" ht="21.75" customHeight="1">
      <c r="A510" s="35"/>
      <c r="B510" s="36"/>
      <c r="C510" s="210" t="s">
        <v>689</v>
      </c>
      <c r="D510" s="210" t="s">
        <v>149</v>
      </c>
      <c r="E510" s="211" t="s">
        <v>690</v>
      </c>
      <c r="F510" s="212" t="s">
        <v>691</v>
      </c>
      <c r="G510" s="213" t="s">
        <v>152</v>
      </c>
      <c r="H510" s="214">
        <v>6.0359999999999996</v>
      </c>
      <c r="I510" s="215"/>
      <c r="J510" s="216">
        <f>ROUND(I510*H510,2)</f>
        <v>0</v>
      </c>
      <c r="K510" s="217"/>
      <c r="L510" s="40"/>
      <c r="M510" s="218" t="s">
        <v>1</v>
      </c>
      <c r="N510" s="219" t="s">
        <v>44</v>
      </c>
      <c r="O510" s="72"/>
      <c r="P510" s="220">
        <f>O510*H510</f>
        <v>0</v>
      </c>
      <c r="Q510" s="220">
        <v>3.3579999999999999E-2</v>
      </c>
      <c r="R510" s="220">
        <f>Q510*H510</f>
        <v>0.20268887999999999</v>
      </c>
      <c r="S510" s="220">
        <v>0</v>
      </c>
      <c r="T510" s="221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22" t="s">
        <v>153</v>
      </c>
      <c r="AT510" s="222" t="s">
        <v>149</v>
      </c>
      <c r="AU510" s="222" t="s">
        <v>89</v>
      </c>
      <c r="AY510" s="18" t="s">
        <v>146</v>
      </c>
      <c r="BE510" s="223">
        <f>IF(N510="základní",J510,0)</f>
        <v>0</v>
      </c>
      <c r="BF510" s="223">
        <f>IF(N510="snížená",J510,0)</f>
        <v>0</v>
      </c>
      <c r="BG510" s="223">
        <f>IF(N510="zákl. přenesená",J510,0)</f>
        <v>0</v>
      </c>
      <c r="BH510" s="223">
        <f>IF(N510="sníž. přenesená",J510,0)</f>
        <v>0</v>
      </c>
      <c r="BI510" s="223">
        <f>IF(N510="nulová",J510,0)</f>
        <v>0</v>
      </c>
      <c r="BJ510" s="18" t="s">
        <v>87</v>
      </c>
      <c r="BK510" s="223">
        <f>ROUND(I510*H510,2)</f>
        <v>0</v>
      </c>
      <c r="BL510" s="18" t="s">
        <v>153</v>
      </c>
      <c r="BM510" s="222" t="s">
        <v>692</v>
      </c>
    </row>
    <row r="511" spans="1:65" s="13" customFormat="1">
      <c r="B511" s="224"/>
      <c r="C511" s="225"/>
      <c r="D511" s="226" t="s">
        <v>155</v>
      </c>
      <c r="E511" s="227" t="s">
        <v>1</v>
      </c>
      <c r="F511" s="228" t="s">
        <v>693</v>
      </c>
      <c r="G511" s="225"/>
      <c r="H511" s="227" t="s">
        <v>1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AT511" s="234" t="s">
        <v>155</v>
      </c>
      <c r="AU511" s="234" t="s">
        <v>89</v>
      </c>
      <c r="AV511" s="13" t="s">
        <v>87</v>
      </c>
      <c r="AW511" s="13" t="s">
        <v>36</v>
      </c>
      <c r="AX511" s="13" t="s">
        <v>79</v>
      </c>
      <c r="AY511" s="234" t="s">
        <v>146</v>
      </c>
    </row>
    <row r="512" spans="1:65" s="14" customFormat="1">
      <c r="B512" s="235"/>
      <c r="C512" s="236"/>
      <c r="D512" s="226" t="s">
        <v>155</v>
      </c>
      <c r="E512" s="237" t="s">
        <v>1</v>
      </c>
      <c r="F512" s="238" t="s">
        <v>694</v>
      </c>
      <c r="G512" s="236"/>
      <c r="H512" s="239">
        <v>4.532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AT512" s="245" t="s">
        <v>155</v>
      </c>
      <c r="AU512" s="245" t="s">
        <v>89</v>
      </c>
      <c r="AV512" s="14" t="s">
        <v>89</v>
      </c>
      <c r="AW512" s="14" t="s">
        <v>36</v>
      </c>
      <c r="AX512" s="14" t="s">
        <v>79</v>
      </c>
      <c r="AY512" s="245" t="s">
        <v>146</v>
      </c>
    </row>
    <row r="513" spans="1:65" s="13" customFormat="1">
      <c r="B513" s="224"/>
      <c r="C513" s="225"/>
      <c r="D513" s="226" t="s">
        <v>155</v>
      </c>
      <c r="E513" s="227" t="s">
        <v>1</v>
      </c>
      <c r="F513" s="228" t="s">
        <v>180</v>
      </c>
      <c r="G513" s="225"/>
      <c r="H513" s="227" t="s">
        <v>1</v>
      </c>
      <c r="I513" s="229"/>
      <c r="J513" s="225"/>
      <c r="K513" s="225"/>
      <c r="L513" s="230"/>
      <c r="M513" s="231"/>
      <c r="N513" s="232"/>
      <c r="O513" s="232"/>
      <c r="P513" s="232"/>
      <c r="Q513" s="232"/>
      <c r="R513" s="232"/>
      <c r="S513" s="232"/>
      <c r="T513" s="233"/>
      <c r="AT513" s="234" t="s">
        <v>155</v>
      </c>
      <c r="AU513" s="234" t="s">
        <v>89</v>
      </c>
      <c r="AV513" s="13" t="s">
        <v>87</v>
      </c>
      <c r="AW513" s="13" t="s">
        <v>36</v>
      </c>
      <c r="AX513" s="13" t="s">
        <v>79</v>
      </c>
      <c r="AY513" s="234" t="s">
        <v>146</v>
      </c>
    </row>
    <row r="514" spans="1:65" s="14" customFormat="1">
      <c r="B514" s="235"/>
      <c r="C514" s="236"/>
      <c r="D514" s="226" t="s">
        <v>155</v>
      </c>
      <c r="E514" s="237" t="s">
        <v>1</v>
      </c>
      <c r="F514" s="238" t="s">
        <v>695</v>
      </c>
      <c r="G514" s="236"/>
      <c r="H514" s="239">
        <v>0.70399999999999996</v>
      </c>
      <c r="I514" s="240"/>
      <c r="J514" s="236"/>
      <c r="K514" s="236"/>
      <c r="L514" s="241"/>
      <c r="M514" s="242"/>
      <c r="N514" s="243"/>
      <c r="O514" s="243"/>
      <c r="P514" s="243"/>
      <c r="Q514" s="243"/>
      <c r="R514" s="243"/>
      <c r="S514" s="243"/>
      <c r="T514" s="244"/>
      <c r="AT514" s="245" t="s">
        <v>155</v>
      </c>
      <c r="AU514" s="245" t="s">
        <v>89</v>
      </c>
      <c r="AV514" s="14" t="s">
        <v>89</v>
      </c>
      <c r="AW514" s="14" t="s">
        <v>36</v>
      </c>
      <c r="AX514" s="14" t="s">
        <v>79</v>
      </c>
      <c r="AY514" s="245" t="s">
        <v>146</v>
      </c>
    </row>
    <row r="515" spans="1:65" s="14" customFormat="1">
      <c r="B515" s="235"/>
      <c r="C515" s="236"/>
      <c r="D515" s="226" t="s">
        <v>155</v>
      </c>
      <c r="E515" s="237" t="s">
        <v>1</v>
      </c>
      <c r="F515" s="238" t="s">
        <v>696</v>
      </c>
      <c r="G515" s="236"/>
      <c r="H515" s="239">
        <v>0.4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AT515" s="245" t="s">
        <v>155</v>
      </c>
      <c r="AU515" s="245" t="s">
        <v>89</v>
      </c>
      <c r="AV515" s="14" t="s">
        <v>89</v>
      </c>
      <c r="AW515" s="14" t="s">
        <v>36</v>
      </c>
      <c r="AX515" s="14" t="s">
        <v>79</v>
      </c>
      <c r="AY515" s="245" t="s">
        <v>146</v>
      </c>
    </row>
    <row r="516" spans="1:65" s="14" customFormat="1">
      <c r="B516" s="235"/>
      <c r="C516" s="236"/>
      <c r="D516" s="226" t="s">
        <v>155</v>
      </c>
      <c r="E516" s="237" t="s">
        <v>1</v>
      </c>
      <c r="F516" s="238" t="s">
        <v>696</v>
      </c>
      <c r="G516" s="236"/>
      <c r="H516" s="239">
        <v>0.4</v>
      </c>
      <c r="I516" s="240"/>
      <c r="J516" s="236"/>
      <c r="K516" s="236"/>
      <c r="L516" s="241"/>
      <c r="M516" s="242"/>
      <c r="N516" s="243"/>
      <c r="O516" s="243"/>
      <c r="P516" s="243"/>
      <c r="Q516" s="243"/>
      <c r="R516" s="243"/>
      <c r="S516" s="243"/>
      <c r="T516" s="244"/>
      <c r="AT516" s="245" t="s">
        <v>155</v>
      </c>
      <c r="AU516" s="245" t="s">
        <v>89</v>
      </c>
      <c r="AV516" s="14" t="s">
        <v>89</v>
      </c>
      <c r="AW516" s="14" t="s">
        <v>36</v>
      </c>
      <c r="AX516" s="14" t="s">
        <v>79</v>
      </c>
      <c r="AY516" s="245" t="s">
        <v>146</v>
      </c>
    </row>
    <row r="517" spans="1:65" s="15" customFormat="1">
      <c r="B517" s="246"/>
      <c r="C517" s="247"/>
      <c r="D517" s="226" t="s">
        <v>155</v>
      </c>
      <c r="E517" s="248" t="s">
        <v>1</v>
      </c>
      <c r="F517" s="249" t="s">
        <v>175</v>
      </c>
      <c r="G517" s="247"/>
      <c r="H517" s="250">
        <v>6.0359999999999996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AT517" s="256" t="s">
        <v>155</v>
      </c>
      <c r="AU517" s="256" t="s">
        <v>89</v>
      </c>
      <c r="AV517" s="15" t="s">
        <v>153</v>
      </c>
      <c r="AW517" s="15" t="s">
        <v>36</v>
      </c>
      <c r="AX517" s="15" t="s">
        <v>87</v>
      </c>
      <c r="AY517" s="256" t="s">
        <v>146</v>
      </c>
    </row>
    <row r="518" spans="1:65" s="2" customFormat="1" ht="21.75" customHeight="1">
      <c r="A518" s="35"/>
      <c r="B518" s="36"/>
      <c r="C518" s="210" t="s">
        <v>697</v>
      </c>
      <c r="D518" s="210" t="s">
        <v>149</v>
      </c>
      <c r="E518" s="211" t="s">
        <v>698</v>
      </c>
      <c r="F518" s="212" t="s">
        <v>699</v>
      </c>
      <c r="G518" s="213" t="s">
        <v>152</v>
      </c>
      <c r="H518" s="214">
        <v>2.552</v>
      </c>
      <c r="I518" s="215"/>
      <c r="J518" s="216">
        <f>ROUND(I518*H518,2)</f>
        <v>0</v>
      </c>
      <c r="K518" s="217"/>
      <c r="L518" s="40"/>
      <c r="M518" s="218" t="s">
        <v>1</v>
      </c>
      <c r="N518" s="219" t="s">
        <v>44</v>
      </c>
      <c r="O518" s="72"/>
      <c r="P518" s="220">
        <f>O518*H518</f>
        <v>0</v>
      </c>
      <c r="Q518" s="220">
        <v>1.7330000000000002E-2</v>
      </c>
      <c r="R518" s="220">
        <f>Q518*H518</f>
        <v>4.4226160000000007E-2</v>
      </c>
      <c r="S518" s="220">
        <v>0</v>
      </c>
      <c r="T518" s="221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22" t="s">
        <v>153</v>
      </c>
      <c r="AT518" s="222" t="s">
        <v>149</v>
      </c>
      <c r="AU518" s="222" t="s">
        <v>89</v>
      </c>
      <c r="AY518" s="18" t="s">
        <v>146</v>
      </c>
      <c r="BE518" s="223">
        <f>IF(N518="základní",J518,0)</f>
        <v>0</v>
      </c>
      <c r="BF518" s="223">
        <f>IF(N518="snížená",J518,0)</f>
        <v>0</v>
      </c>
      <c r="BG518" s="223">
        <f>IF(N518="zákl. přenesená",J518,0)</f>
        <v>0</v>
      </c>
      <c r="BH518" s="223">
        <f>IF(N518="sníž. přenesená",J518,0)</f>
        <v>0</v>
      </c>
      <c r="BI518" s="223">
        <f>IF(N518="nulová",J518,0)</f>
        <v>0</v>
      </c>
      <c r="BJ518" s="18" t="s">
        <v>87</v>
      </c>
      <c r="BK518" s="223">
        <f>ROUND(I518*H518,2)</f>
        <v>0</v>
      </c>
      <c r="BL518" s="18" t="s">
        <v>153</v>
      </c>
      <c r="BM518" s="222" t="s">
        <v>700</v>
      </c>
    </row>
    <row r="519" spans="1:65" s="13" customFormat="1">
      <c r="B519" s="224"/>
      <c r="C519" s="225"/>
      <c r="D519" s="226" t="s">
        <v>155</v>
      </c>
      <c r="E519" s="227" t="s">
        <v>1</v>
      </c>
      <c r="F519" s="228" t="s">
        <v>180</v>
      </c>
      <c r="G519" s="225"/>
      <c r="H519" s="227" t="s">
        <v>1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AT519" s="234" t="s">
        <v>155</v>
      </c>
      <c r="AU519" s="234" t="s">
        <v>89</v>
      </c>
      <c r="AV519" s="13" t="s">
        <v>87</v>
      </c>
      <c r="AW519" s="13" t="s">
        <v>36</v>
      </c>
      <c r="AX519" s="13" t="s">
        <v>79</v>
      </c>
      <c r="AY519" s="234" t="s">
        <v>146</v>
      </c>
    </row>
    <row r="520" spans="1:65" s="14" customFormat="1">
      <c r="B520" s="235"/>
      <c r="C520" s="236"/>
      <c r="D520" s="226" t="s">
        <v>155</v>
      </c>
      <c r="E520" s="237" t="s">
        <v>1</v>
      </c>
      <c r="F520" s="238" t="s">
        <v>701</v>
      </c>
      <c r="G520" s="236"/>
      <c r="H520" s="239">
        <v>2.552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4"/>
      <c r="AT520" s="245" t="s">
        <v>155</v>
      </c>
      <c r="AU520" s="245" t="s">
        <v>89</v>
      </c>
      <c r="AV520" s="14" t="s">
        <v>89</v>
      </c>
      <c r="AW520" s="14" t="s">
        <v>36</v>
      </c>
      <c r="AX520" s="14" t="s">
        <v>87</v>
      </c>
      <c r="AY520" s="245" t="s">
        <v>146</v>
      </c>
    </row>
    <row r="521" spans="1:65" s="2" customFormat="1" ht="21.75" customHeight="1">
      <c r="A521" s="35"/>
      <c r="B521" s="36"/>
      <c r="C521" s="210" t="s">
        <v>702</v>
      </c>
      <c r="D521" s="210" t="s">
        <v>149</v>
      </c>
      <c r="E521" s="211" t="s">
        <v>703</v>
      </c>
      <c r="F521" s="212" t="s">
        <v>704</v>
      </c>
      <c r="G521" s="213" t="s">
        <v>152</v>
      </c>
      <c r="H521" s="214">
        <v>2.552</v>
      </c>
      <c r="I521" s="215"/>
      <c r="J521" s="216">
        <f>ROUND(I521*H521,2)</f>
        <v>0</v>
      </c>
      <c r="K521" s="217"/>
      <c r="L521" s="40"/>
      <c r="M521" s="218" t="s">
        <v>1</v>
      </c>
      <c r="N521" s="219" t="s">
        <v>44</v>
      </c>
      <c r="O521" s="72"/>
      <c r="P521" s="220">
        <f>O521*H521</f>
        <v>0</v>
      </c>
      <c r="Q521" s="220">
        <v>7.3499999999999998E-3</v>
      </c>
      <c r="R521" s="220">
        <f>Q521*H521</f>
        <v>1.8757199999999998E-2</v>
      </c>
      <c r="S521" s="220">
        <v>0</v>
      </c>
      <c r="T521" s="221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222" t="s">
        <v>153</v>
      </c>
      <c r="AT521" s="222" t="s">
        <v>149</v>
      </c>
      <c r="AU521" s="222" t="s">
        <v>89</v>
      </c>
      <c r="AY521" s="18" t="s">
        <v>146</v>
      </c>
      <c r="BE521" s="223">
        <f>IF(N521="základní",J521,0)</f>
        <v>0</v>
      </c>
      <c r="BF521" s="223">
        <f>IF(N521="snížená",J521,0)</f>
        <v>0</v>
      </c>
      <c r="BG521" s="223">
        <f>IF(N521="zákl. přenesená",J521,0)</f>
        <v>0</v>
      </c>
      <c r="BH521" s="223">
        <f>IF(N521="sníž. přenesená",J521,0)</f>
        <v>0</v>
      </c>
      <c r="BI521" s="223">
        <f>IF(N521="nulová",J521,0)</f>
        <v>0</v>
      </c>
      <c r="BJ521" s="18" t="s">
        <v>87</v>
      </c>
      <c r="BK521" s="223">
        <f>ROUND(I521*H521,2)</f>
        <v>0</v>
      </c>
      <c r="BL521" s="18" t="s">
        <v>153</v>
      </c>
      <c r="BM521" s="222" t="s">
        <v>705</v>
      </c>
    </row>
    <row r="522" spans="1:65" s="2" customFormat="1" ht="21.75" customHeight="1">
      <c r="A522" s="35"/>
      <c r="B522" s="36"/>
      <c r="C522" s="210" t="s">
        <v>706</v>
      </c>
      <c r="D522" s="210" t="s">
        <v>149</v>
      </c>
      <c r="E522" s="211" t="s">
        <v>707</v>
      </c>
      <c r="F522" s="212" t="s">
        <v>708</v>
      </c>
      <c r="G522" s="213" t="s">
        <v>152</v>
      </c>
      <c r="H522" s="214">
        <v>140</v>
      </c>
      <c r="I522" s="215"/>
      <c r="J522" s="216">
        <f>ROUND(I522*H522,2)</f>
        <v>0</v>
      </c>
      <c r="K522" s="217"/>
      <c r="L522" s="40"/>
      <c r="M522" s="218" t="s">
        <v>1</v>
      </c>
      <c r="N522" s="219" t="s">
        <v>44</v>
      </c>
      <c r="O522" s="72"/>
      <c r="P522" s="220">
        <f>O522*H522</f>
        <v>0</v>
      </c>
      <c r="Q522" s="220">
        <v>0</v>
      </c>
      <c r="R522" s="220">
        <f>Q522*H522</f>
        <v>0</v>
      </c>
      <c r="S522" s="220">
        <v>0</v>
      </c>
      <c r="T522" s="221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22" t="s">
        <v>153</v>
      </c>
      <c r="AT522" s="222" t="s">
        <v>149</v>
      </c>
      <c r="AU522" s="222" t="s">
        <v>89</v>
      </c>
      <c r="AY522" s="18" t="s">
        <v>146</v>
      </c>
      <c r="BE522" s="223">
        <f>IF(N522="základní",J522,0)</f>
        <v>0</v>
      </c>
      <c r="BF522" s="223">
        <f>IF(N522="snížená",J522,0)</f>
        <v>0</v>
      </c>
      <c r="BG522" s="223">
        <f>IF(N522="zákl. přenesená",J522,0)</f>
        <v>0</v>
      </c>
      <c r="BH522" s="223">
        <f>IF(N522="sníž. přenesená",J522,0)</f>
        <v>0</v>
      </c>
      <c r="BI522" s="223">
        <f>IF(N522="nulová",J522,0)</f>
        <v>0</v>
      </c>
      <c r="BJ522" s="18" t="s">
        <v>87</v>
      </c>
      <c r="BK522" s="223">
        <f>ROUND(I522*H522,2)</f>
        <v>0</v>
      </c>
      <c r="BL522" s="18" t="s">
        <v>153</v>
      </c>
      <c r="BM522" s="222" t="s">
        <v>709</v>
      </c>
    </row>
    <row r="523" spans="1:65" s="2" customFormat="1" ht="21.75" customHeight="1">
      <c r="A523" s="35"/>
      <c r="B523" s="36"/>
      <c r="C523" s="210" t="s">
        <v>710</v>
      </c>
      <c r="D523" s="210" t="s">
        <v>149</v>
      </c>
      <c r="E523" s="211" t="s">
        <v>711</v>
      </c>
      <c r="F523" s="212" t="s">
        <v>712</v>
      </c>
      <c r="G523" s="213" t="s">
        <v>178</v>
      </c>
      <c r="H523" s="214">
        <v>2.2000000000000002</v>
      </c>
      <c r="I523" s="215"/>
      <c r="J523" s="216">
        <f>ROUND(I523*H523,2)</f>
        <v>0</v>
      </c>
      <c r="K523" s="217"/>
      <c r="L523" s="40"/>
      <c r="M523" s="218" t="s">
        <v>1</v>
      </c>
      <c r="N523" s="219" t="s">
        <v>44</v>
      </c>
      <c r="O523" s="72"/>
      <c r="P523" s="220">
        <f>O523*H523</f>
        <v>0</v>
      </c>
      <c r="Q523" s="220">
        <v>2.2563399999999998</v>
      </c>
      <c r="R523" s="220">
        <f>Q523*H523</f>
        <v>4.9639480000000002</v>
      </c>
      <c r="S523" s="220">
        <v>0</v>
      </c>
      <c r="T523" s="221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222" t="s">
        <v>153</v>
      </c>
      <c r="AT523" s="222" t="s">
        <v>149</v>
      </c>
      <c r="AU523" s="222" t="s">
        <v>89</v>
      </c>
      <c r="AY523" s="18" t="s">
        <v>146</v>
      </c>
      <c r="BE523" s="223">
        <f>IF(N523="základní",J523,0)</f>
        <v>0</v>
      </c>
      <c r="BF523" s="223">
        <f>IF(N523="snížená",J523,0)</f>
        <v>0</v>
      </c>
      <c r="BG523" s="223">
        <f>IF(N523="zákl. přenesená",J523,0)</f>
        <v>0</v>
      </c>
      <c r="BH523" s="223">
        <f>IF(N523="sníž. přenesená",J523,0)</f>
        <v>0</v>
      </c>
      <c r="BI523" s="223">
        <f>IF(N523="nulová",J523,0)</f>
        <v>0</v>
      </c>
      <c r="BJ523" s="18" t="s">
        <v>87</v>
      </c>
      <c r="BK523" s="223">
        <f>ROUND(I523*H523,2)</f>
        <v>0</v>
      </c>
      <c r="BL523" s="18" t="s">
        <v>153</v>
      </c>
      <c r="BM523" s="222" t="s">
        <v>713</v>
      </c>
    </row>
    <row r="524" spans="1:65" s="14" customFormat="1">
      <c r="B524" s="235"/>
      <c r="C524" s="236"/>
      <c r="D524" s="226" t="s">
        <v>155</v>
      </c>
      <c r="E524" s="237" t="s">
        <v>1</v>
      </c>
      <c r="F524" s="238" t="s">
        <v>714</v>
      </c>
      <c r="G524" s="236"/>
      <c r="H524" s="239">
        <v>2.2000000000000002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AT524" s="245" t="s">
        <v>155</v>
      </c>
      <c r="AU524" s="245" t="s">
        <v>89</v>
      </c>
      <c r="AV524" s="14" t="s">
        <v>89</v>
      </c>
      <c r="AW524" s="14" t="s">
        <v>36</v>
      </c>
      <c r="AX524" s="14" t="s">
        <v>87</v>
      </c>
      <c r="AY524" s="245" t="s">
        <v>146</v>
      </c>
    </row>
    <row r="525" spans="1:65" s="2" customFormat="1" ht="16.5" customHeight="1">
      <c r="A525" s="35"/>
      <c r="B525" s="36"/>
      <c r="C525" s="210" t="s">
        <v>715</v>
      </c>
      <c r="D525" s="210" t="s">
        <v>149</v>
      </c>
      <c r="E525" s="211" t="s">
        <v>716</v>
      </c>
      <c r="F525" s="212" t="s">
        <v>717</v>
      </c>
      <c r="G525" s="213" t="s">
        <v>513</v>
      </c>
      <c r="H525" s="214">
        <v>33</v>
      </c>
      <c r="I525" s="215"/>
      <c r="J525" s="216">
        <f>ROUND(I525*H525,2)</f>
        <v>0</v>
      </c>
      <c r="K525" s="217"/>
      <c r="L525" s="40"/>
      <c r="M525" s="218" t="s">
        <v>1</v>
      </c>
      <c r="N525" s="219" t="s">
        <v>44</v>
      </c>
      <c r="O525" s="72"/>
      <c r="P525" s="220">
        <f>O525*H525</f>
        <v>0</v>
      </c>
      <c r="Q525" s="220">
        <v>4.684E-2</v>
      </c>
      <c r="R525" s="220">
        <f>Q525*H525</f>
        <v>1.54572</v>
      </c>
      <c r="S525" s="220">
        <v>0</v>
      </c>
      <c r="T525" s="221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222" t="s">
        <v>153</v>
      </c>
      <c r="AT525" s="222" t="s">
        <v>149</v>
      </c>
      <c r="AU525" s="222" t="s">
        <v>89</v>
      </c>
      <c r="AY525" s="18" t="s">
        <v>146</v>
      </c>
      <c r="BE525" s="223">
        <f>IF(N525="základní",J525,0)</f>
        <v>0</v>
      </c>
      <c r="BF525" s="223">
        <f>IF(N525="snížená",J525,0)</f>
        <v>0</v>
      </c>
      <c r="BG525" s="223">
        <f>IF(N525="zákl. přenesená",J525,0)</f>
        <v>0</v>
      </c>
      <c r="BH525" s="223">
        <f>IF(N525="sníž. přenesená",J525,0)</f>
        <v>0</v>
      </c>
      <c r="BI525" s="223">
        <f>IF(N525="nulová",J525,0)</f>
        <v>0</v>
      </c>
      <c r="BJ525" s="18" t="s">
        <v>87</v>
      </c>
      <c r="BK525" s="223">
        <f>ROUND(I525*H525,2)</f>
        <v>0</v>
      </c>
      <c r="BL525" s="18" t="s">
        <v>153</v>
      </c>
      <c r="BM525" s="222" t="s">
        <v>718</v>
      </c>
    </row>
    <row r="526" spans="1:65" s="13" customFormat="1">
      <c r="B526" s="224"/>
      <c r="C526" s="225"/>
      <c r="D526" s="226" t="s">
        <v>155</v>
      </c>
      <c r="E526" s="227" t="s">
        <v>1</v>
      </c>
      <c r="F526" s="228" t="s">
        <v>156</v>
      </c>
      <c r="G526" s="225"/>
      <c r="H526" s="227" t="s">
        <v>1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AT526" s="234" t="s">
        <v>155</v>
      </c>
      <c r="AU526" s="234" t="s">
        <v>89</v>
      </c>
      <c r="AV526" s="13" t="s">
        <v>87</v>
      </c>
      <c r="AW526" s="13" t="s">
        <v>36</v>
      </c>
      <c r="AX526" s="13" t="s">
        <v>79</v>
      </c>
      <c r="AY526" s="234" t="s">
        <v>146</v>
      </c>
    </row>
    <row r="527" spans="1:65" s="14" customFormat="1">
      <c r="B527" s="235"/>
      <c r="C527" s="236"/>
      <c r="D527" s="226" t="s">
        <v>155</v>
      </c>
      <c r="E527" s="237" t="s">
        <v>1</v>
      </c>
      <c r="F527" s="238" t="s">
        <v>308</v>
      </c>
      <c r="G527" s="236"/>
      <c r="H527" s="239">
        <v>18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AT527" s="245" t="s">
        <v>155</v>
      </c>
      <c r="AU527" s="245" t="s">
        <v>89</v>
      </c>
      <c r="AV527" s="14" t="s">
        <v>89</v>
      </c>
      <c r="AW527" s="14" t="s">
        <v>36</v>
      </c>
      <c r="AX527" s="14" t="s">
        <v>79</v>
      </c>
      <c r="AY527" s="245" t="s">
        <v>146</v>
      </c>
    </row>
    <row r="528" spans="1:65" s="13" customFormat="1">
      <c r="B528" s="224"/>
      <c r="C528" s="225"/>
      <c r="D528" s="226" t="s">
        <v>155</v>
      </c>
      <c r="E528" s="227" t="s">
        <v>1</v>
      </c>
      <c r="F528" s="228" t="s">
        <v>166</v>
      </c>
      <c r="G528" s="225"/>
      <c r="H528" s="227" t="s">
        <v>1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AT528" s="234" t="s">
        <v>155</v>
      </c>
      <c r="AU528" s="234" t="s">
        <v>89</v>
      </c>
      <c r="AV528" s="13" t="s">
        <v>87</v>
      </c>
      <c r="AW528" s="13" t="s">
        <v>36</v>
      </c>
      <c r="AX528" s="13" t="s">
        <v>79</v>
      </c>
      <c r="AY528" s="234" t="s">
        <v>146</v>
      </c>
    </row>
    <row r="529" spans="1:65" s="14" customFormat="1">
      <c r="B529" s="235"/>
      <c r="C529" s="236"/>
      <c r="D529" s="226" t="s">
        <v>155</v>
      </c>
      <c r="E529" s="237" t="s">
        <v>1</v>
      </c>
      <c r="F529" s="238" t="s">
        <v>8</v>
      </c>
      <c r="G529" s="236"/>
      <c r="H529" s="239">
        <v>15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AT529" s="245" t="s">
        <v>155</v>
      </c>
      <c r="AU529" s="245" t="s">
        <v>89</v>
      </c>
      <c r="AV529" s="14" t="s">
        <v>89</v>
      </c>
      <c r="AW529" s="14" t="s">
        <v>36</v>
      </c>
      <c r="AX529" s="14" t="s">
        <v>79</v>
      </c>
      <c r="AY529" s="245" t="s">
        <v>146</v>
      </c>
    </row>
    <row r="530" spans="1:65" s="15" customFormat="1">
      <c r="B530" s="246"/>
      <c r="C530" s="247"/>
      <c r="D530" s="226" t="s">
        <v>155</v>
      </c>
      <c r="E530" s="248" t="s">
        <v>1</v>
      </c>
      <c r="F530" s="249" t="s">
        <v>175</v>
      </c>
      <c r="G530" s="247"/>
      <c r="H530" s="250">
        <v>33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AT530" s="256" t="s">
        <v>155</v>
      </c>
      <c r="AU530" s="256" t="s">
        <v>89</v>
      </c>
      <c r="AV530" s="15" t="s">
        <v>153</v>
      </c>
      <c r="AW530" s="15" t="s">
        <v>36</v>
      </c>
      <c r="AX530" s="15" t="s">
        <v>87</v>
      </c>
      <c r="AY530" s="256" t="s">
        <v>146</v>
      </c>
    </row>
    <row r="531" spans="1:65" s="2" customFormat="1" ht="21.75" customHeight="1">
      <c r="A531" s="35"/>
      <c r="B531" s="36"/>
      <c r="C531" s="271" t="s">
        <v>719</v>
      </c>
      <c r="D531" s="271" t="s">
        <v>515</v>
      </c>
      <c r="E531" s="272" t="s">
        <v>720</v>
      </c>
      <c r="F531" s="273" t="s">
        <v>721</v>
      </c>
      <c r="G531" s="274" t="s">
        <v>513</v>
      </c>
      <c r="H531" s="275">
        <v>8</v>
      </c>
      <c r="I531" s="276"/>
      <c r="J531" s="277">
        <f>ROUND(I531*H531,2)</f>
        <v>0</v>
      </c>
      <c r="K531" s="278"/>
      <c r="L531" s="279"/>
      <c r="M531" s="280" t="s">
        <v>1</v>
      </c>
      <c r="N531" s="281" t="s">
        <v>44</v>
      </c>
      <c r="O531" s="72"/>
      <c r="P531" s="220">
        <f>O531*H531</f>
        <v>0</v>
      </c>
      <c r="Q531" s="220">
        <v>1.302E-2</v>
      </c>
      <c r="R531" s="220">
        <f>Q531*H531</f>
        <v>0.10416</v>
      </c>
      <c r="S531" s="220">
        <v>0</v>
      </c>
      <c r="T531" s="221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222" t="s">
        <v>223</v>
      </c>
      <c r="AT531" s="222" t="s">
        <v>515</v>
      </c>
      <c r="AU531" s="222" t="s">
        <v>89</v>
      </c>
      <c r="AY531" s="18" t="s">
        <v>146</v>
      </c>
      <c r="BE531" s="223">
        <f>IF(N531="základní",J531,0)</f>
        <v>0</v>
      </c>
      <c r="BF531" s="223">
        <f>IF(N531="snížená",J531,0)</f>
        <v>0</v>
      </c>
      <c r="BG531" s="223">
        <f>IF(N531="zákl. přenesená",J531,0)</f>
        <v>0</v>
      </c>
      <c r="BH531" s="223">
        <f>IF(N531="sníž. přenesená",J531,0)</f>
        <v>0</v>
      </c>
      <c r="BI531" s="223">
        <f>IF(N531="nulová",J531,0)</f>
        <v>0</v>
      </c>
      <c r="BJ531" s="18" t="s">
        <v>87</v>
      </c>
      <c r="BK531" s="223">
        <f>ROUND(I531*H531,2)</f>
        <v>0</v>
      </c>
      <c r="BL531" s="18" t="s">
        <v>153</v>
      </c>
      <c r="BM531" s="222" t="s">
        <v>722</v>
      </c>
    </row>
    <row r="532" spans="1:65" s="13" customFormat="1">
      <c r="B532" s="224"/>
      <c r="C532" s="225"/>
      <c r="D532" s="226" t="s">
        <v>155</v>
      </c>
      <c r="E532" s="227" t="s">
        <v>1</v>
      </c>
      <c r="F532" s="228" t="s">
        <v>156</v>
      </c>
      <c r="G532" s="225"/>
      <c r="H532" s="227" t="s">
        <v>1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AT532" s="234" t="s">
        <v>155</v>
      </c>
      <c r="AU532" s="234" t="s">
        <v>89</v>
      </c>
      <c r="AV532" s="13" t="s">
        <v>87</v>
      </c>
      <c r="AW532" s="13" t="s">
        <v>36</v>
      </c>
      <c r="AX532" s="13" t="s">
        <v>79</v>
      </c>
      <c r="AY532" s="234" t="s">
        <v>146</v>
      </c>
    </row>
    <row r="533" spans="1:65" s="13" customFormat="1">
      <c r="B533" s="224"/>
      <c r="C533" s="225"/>
      <c r="D533" s="226" t="s">
        <v>155</v>
      </c>
      <c r="E533" s="227" t="s">
        <v>1</v>
      </c>
      <c r="F533" s="228" t="s">
        <v>723</v>
      </c>
      <c r="G533" s="225"/>
      <c r="H533" s="227" t="s">
        <v>1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AT533" s="234" t="s">
        <v>155</v>
      </c>
      <c r="AU533" s="234" t="s">
        <v>89</v>
      </c>
      <c r="AV533" s="13" t="s">
        <v>87</v>
      </c>
      <c r="AW533" s="13" t="s">
        <v>36</v>
      </c>
      <c r="AX533" s="13" t="s">
        <v>79</v>
      </c>
      <c r="AY533" s="234" t="s">
        <v>146</v>
      </c>
    </row>
    <row r="534" spans="1:65" s="14" customFormat="1">
      <c r="B534" s="235"/>
      <c r="C534" s="236"/>
      <c r="D534" s="226" t="s">
        <v>155</v>
      </c>
      <c r="E534" s="237" t="s">
        <v>1</v>
      </c>
      <c r="F534" s="238" t="s">
        <v>183</v>
      </c>
      <c r="G534" s="236"/>
      <c r="H534" s="239">
        <v>3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AT534" s="245" t="s">
        <v>155</v>
      </c>
      <c r="AU534" s="245" t="s">
        <v>89</v>
      </c>
      <c r="AV534" s="14" t="s">
        <v>89</v>
      </c>
      <c r="AW534" s="14" t="s">
        <v>36</v>
      </c>
      <c r="AX534" s="14" t="s">
        <v>79</v>
      </c>
      <c r="AY534" s="245" t="s">
        <v>146</v>
      </c>
    </row>
    <row r="535" spans="1:65" s="13" customFormat="1">
      <c r="B535" s="224"/>
      <c r="C535" s="225"/>
      <c r="D535" s="226" t="s">
        <v>155</v>
      </c>
      <c r="E535" s="227" t="s">
        <v>1</v>
      </c>
      <c r="F535" s="228" t="s">
        <v>166</v>
      </c>
      <c r="G535" s="225"/>
      <c r="H535" s="227" t="s">
        <v>1</v>
      </c>
      <c r="I535" s="229"/>
      <c r="J535" s="225"/>
      <c r="K535" s="225"/>
      <c r="L535" s="230"/>
      <c r="M535" s="231"/>
      <c r="N535" s="232"/>
      <c r="O535" s="232"/>
      <c r="P535" s="232"/>
      <c r="Q535" s="232"/>
      <c r="R535" s="232"/>
      <c r="S535" s="232"/>
      <c r="T535" s="233"/>
      <c r="AT535" s="234" t="s">
        <v>155</v>
      </c>
      <c r="AU535" s="234" t="s">
        <v>89</v>
      </c>
      <c r="AV535" s="13" t="s">
        <v>87</v>
      </c>
      <c r="AW535" s="13" t="s">
        <v>36</v>
      </c>
      <c r="AX535" s="13" t="s">
        <v>79</v>
      </c>
      <c r="AY535" s="234" t="s">
        <v>146</v>
      </c>
    </row>
    <row r="536" spans="1:65" s="14" customFormat="1">
      <c r="B536" s="235"/>
      <c r="C536" s="236"/>
      <c r="D536" s="226" t="s">
        <v>155</v>
      </c>
      <c r="E536" s="237" t="s">
        <v>1</v>
      </c>
      <c r="F536" s="238" t="s">
        <v>183</v>
      </c>
      <c r="G536" s="236"/>
      <c r="H536" s="239">
        <v>3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AT536" s="245" t="s">
        <v>155</v>
      </c>
      <c r="AU536" s="245" t="s">
        <v>89</v>
      </c>
      <c r="AV536" s="14" t="s">
        <v>89</v>
      </c>
      <c r="AW536" s="14" t="s">
        <v>36</v>
      </c>
      <c r="AX536" s="14" t="s">
        <v>79</v>
      </c>
      <c r="AY536" s="245" t="s">
        <v>146</v>
      </c>
    </row>
    <row r="537" spans="1:65" s="13" customFormat="1">
      <c r="B537" s="224"/>
      <c r="C537" s="225"/>
      <c r="D537" s="226" t="s">
        <v>155</v>
      </c>
      <c r="E537" s="227" t="s">
        <v>1</v>
      </c>
      <c r="F537" s="228" t="s">
        <v>724</v>
      </c>
      <c r="G537" s="225"/>
      <c r="H537" s="227" t="s">
        <v>1</v>
      </c>
      <c r="I537" s="229"/>
      <c r="J537" s="225"/>
      <c r="K537" s="225"/>
      <c r="L537" s="230"/>
      <c r="M537" s="231"/>
      <c r="N537" s="232"/>
      <c r="O537" s="232"/>
      <c r="P537" s="232"/>
      <c r="Q537" s="232"/>
      <c r="R537" s="232"/>
      <c r="S537" s="232"/>
      <c r="T537" s="233"/>
      <c r="AT537" s="234" t="s">
        <v>155</v>
      </c>
      <c r="AU537" s="234" t="s">
        <v>89</v>
      </c>
      <c r="AV537" s="13" t="s">
        <v>87</v>
      </c>
      <c r="AW537" s="13" t="s">
        <v>36</v>
      </c>
      <c r="AX537" s="13" t="s">
        <v>79</v>
      </c>
      <c r="AY537" s="234" t="s">
        <v>146</v>
      </c>
    </row>
    <row r="538" spans="1:65" s="13" customFormat="1">
      <c r="B538" s="224"/>
      <c r="C538" s="225"/>
      <c r="D538" s="226" t="s">
        <v>155</v>
      </c>
      <c r="E538" s="227" t="s">
        <v>1</v>
      </c>
      <c r="F538" s="228" t="s">
        <v>156</v>
      </c>
      <c r="G538" s="225"/>
      <c r="H538" s="227" t="s">
        <v>1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AT538" s="234" t="s">
        <v>155</v>
      </c>
      <c r="AU538" s="234" t="s">
        <v>89</v>
      </c>
      <c r="AV538" s="13" t="s">
        <v>87</v>
      </c>
      <c r="AW538" s="13" t="s">
        <v>36</v>
      </c>
      <c r="AX538" s="13" t="s">
        <v>79</v>
      </c>
      <c r="AY538" s="234" t="s">
        <v>146</v>
      </c>
    </row>
    <row r="539" spans="1:65" s="14" customFormat="1">
      <c r="B539" s="235"/>
      <c r="C539" s="236"/>
      <c r="D539" s="226" t="s">
        <v>155</v>
      </c>
      <c r="E539" s="237" t="s">
        <v>1</v>
      </c>
      <c r="F539" s="238" t="s">
        <v>87</v>
      </c>
      <c r="G539" s="236"/>
      <c r="H539" s="239">
        <v>1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AT539" s="245" t="s">
        <v>155</v>
      </c>
      <c r="AU539" s="245" t="s">
        <v>89</v>
      </c>
      <c r="AV539" s="14" t="s">
        <v>89</v>
      </c>
      <c r="AW539" s="14" t="s">
        <v>36</v>
      </c>
      <c r="AX539" s="14" t="s">
        <v>79</v>
      </c>
      <c r="AY539" s="245" t="s">
        <v>146</v>
      </c>
    </row>
    <row r="540" spans="1:65" s="13" customFormat="1">
      <c r="B540" s="224"/>
      <c r="C540" s="225"/>
      <c r="D540" s="226" t="s">
        <v>155</v>
      </c>
      <c r="E540" s="227" t="s">
        <v>1</v>
      </c>
      <c r="F540" s="228" t="s">
        <v>166</v>
      </c>
      <c r="G540" s="225"/>
      <c r="H540" s="227" t="s">
        <v>1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AT540" s="234" t="s">
        <v>155</v>
      </c>
      <c r="AU540" s="234" t="s">
        <v>89</v>
      </c>
      <c r="AV540" s="13" t="s">
        <v>87</v>
      </c>
      <c r="AW540" s="13" t="s">
        <v>36</v>
      </c>
      <c r="AX540" s="13" t="s">
        <v>79</v>
      </c>
      <c r="AY540" s="234" t="s">
        <v>146</v>
      </c>
    </row>
    <row r="541" spans="1:65" s="14" customFormat="1">
      <c r="B541" s="235"/>
      <c r="C541" s="236"/>
      <c r="D541" s="226" t="s">
        <v>155</v>
      </c>
      <c r="E541" s="237" t="s">
        <v>1</v>
      </c>
      <c r="F541" s="238" t="s">
        <v>87</v>
      </c>
      <c r="G541" s="236"/>
      <c r="H541" s="239">
        <v>1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AT541" s="245" t="s">
        <v>155</v>
      </c>
      <c r="AU541" s="245" t="s">
        <v>89</v>
      </c>
      <c r="AV541" s="14" t="s">
        <v>89</v>
      </c>
      <c r="AW541" s="14" t="s">
        <v>36</v>
      </c>
      <c r="AX541" s="14" t="s">
        <v>79</v>
      </c>
      <c r="AY541" s="245" t="s">
        <v>146</v>
      </c>
    </row>
    <row r="542" spans="1:65" s="15" customFormat="1">
      <c r="B542" s="246"/>
      <c r="C542" s="247"/>
      <c r="D542" s="226" t="s">
        <v>155</v>
      </c>
      <c r="E542" s="248" t="s">
        <v>1</v>
      </c>
      <c r="F542" s="249" t="s">
        <v>175</v>
      </c>
      <c r="G542" s="247"/>
      <c r="H542" s="250">
        <v>8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AT542" s="256" t="s">
        <v>155</v>
      </c>
      <c r="AU542" s="256" t="s">
        <v>89</v>
      </c>
      <c r="AV542" s="15" t="s">
        <v>153</v>
      </c>
      <c r="AW542" s="15" t="s">
        <v>36</v>
      </c>
      <c r="AX542" s="15" t="s">
        <v>87</v>
      </c>
      <c r="AY542" s="256" t="s">
        <v>146</v>
      </c>
    </row>
    <row r="543" spans="1:65" s="2" customFormat="1" ht="21.75" customHeight="1">
      <c r="A543" s="35"/>
      <c r="B543" s="36"/>
      <c r="C543" s="271" t="s">
        <v>725</v>
      </c>
      <c r="D543" s="271" t="s">
        <v>515</v>
      </c>
      <c r="E543" s="272" t="s">
        <v>726</v>
      </c>
      <c r="F543" s="273" t="s">
        <v>727</v>
      </c>
      <c r="G543" s="274" t="s">
        <v>513</v>
      </c>
      <c r="H543" s="275">
        <v>3</v>
      </c>
      <c r="I543" s="276"/>
      <c r="J543" s="277">
        <f>ROUND(I543*H543,2)</f>
        <v>0</v>
      </c>
      <c r="K543" s="278"/>
      <c r="L543" s="279"/>
      <c r="M543" s="280" t="s">
        <v>1</v>
      </c>
      <c r="N543" s="281" t="s">
        <v>44</v>
      </c>
      <c r="O543" s="72"/>
      <c r="P543" s="220">
        <f>O543*H543</f>
        <v>0</v>
      </c>
      <c r="Q543" s="220">
        <v>1.3310000000000001E-2</v>
      </c>
      <c r="R543" s="220">
        <f>Q543*H543</f>
        <v>3.993E-2</v>
      </c>
      <c r="S543" s="220">
        <v>0</v>
      </c>
      <c r="T543" s="221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222" t="s">
        <v>223</v>
      </c>
      <c r="AT543" s="222" t="s">
        <v>515</v>
      </c>
      <c r="AU543" s="222" t="s">
        <v>89</v>
      </c>
      <c r="AY543" s="18" t="s">
        <v>146</v>
      </c>
      <c r="BE543" s="223">
        <f>IF(N543="základní",J543,0)</f>
        <v>0</v>
      </c>
      <c r="BF543" s="223">
        <f>IF(N543="snížená",J543,0)</f>
        <v>0</v>
      </c>
      <c r="BG543" s="223">
        <f>IF(N543="zákl. přenesená",J543,0)</f>
        <v>0</v>
      </c>
      <c r="BH543" s="223">
        <f>IF(N543="sníž. přenesená",J543,0)</f>
        <v>0</v>
      </c>
      <c r="BI543" s="223">
        <f>IF(N543="nulová",J543,0)</f>
        <v>0</v>
      </c>
      <c r="BJ543" s="18" t="s">
        <v>87</v>
      </c>
      <c r="BK543" s="223">
        <f>ROUND(I543*H543,2)</f>
        <v>0</v>
      </c>
      <c r="BL543" s="18" t="s">
        <v>153</v>
      </c>
      <c r="BM543" s="222" t="s">
        <v>728</v>
      </c>
    </row>
    <row r="544" spans="1:65" s="13" customFormat="1">
      <c r="B544" s="224"/>
      <c r="C544" s="225"/>
      <c r="D544" s="226" t="s">
        <v>155</v>
      </c>
      <c r="E544" s="227" t="s">
        <v>1</v>
      </c>
      <c r="F544" s="228" t="s">
        <v>729</v>
      </c>
      <c r="G544" s="225"/>
      <c r="H544" s="227" t="s">
        <v>1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AT544" s="234" t="s">
        <v>155</v>
      </c>
      <c r="AU544" s="234" t="s">
        <v>89</v>
      </c>
      <c r="AV544" s="13" t="s">
        <v>87</v>
      </c>
      <c r="AW544" s="13" t="s">
        <v>36</v>
      </c>
      <c r="AX544" s="13" t="s">
        <v>79</v>
      </c>
      <c r="AY544" s="234" t="s">
        <v>146</v>
      </c>
    </row>
    <row r="545" spans="1:65" s="13" customFormat="1">
      <c r="B545" s="224"/>
      <c r="C545" s="225"/>
      <c r="D545" s="226" t="s">
        <v>155</v>
      </c>
      <c r="E545" s="227" t="s">
        <v>1</v>
      </c>
      <c r="F545" s="228" t="s">
        <v>156</v>
      </c>
      <c r="G545" s="225"/>
      <c r="H545" s="227" t="s">
        <v>1</v>
      </c>
      <c r="I545" s="229"/>
      <c r="J545" s="225"/>
      <c r="K545" s="225"/>
      <c r="L545" s="230"/>
      <c r="M545" s="231"/>
      <c r="N545" s="232"/>
      <c r="O545" s="232"/>
      <c r="P545" s="232"/>
      <c r="Q545" s="232"/>
      <c r="R545" s="232"/>
      <c r="S545" s="232"/>
      <c r="T545" s="233"/>
      <c r="AT545" s="234" t="s">
        <v>155</v>
      </c>
      <c r="AU545" s="234" t="s">
        <v>89</v>
      </c>
      <c r="AV545" s="13" t="s">
        <v>87</v>
      </c>
      <c r="AW545" s="13" t="s">
        <v>36</v>
      </c>
      <c r="AX545" s="13" t="s">
        <v>79</v>
      </c>
      <c r="AY545" s="234" t="s">
        <v>146</v>
      </c>
    </row>
    <row r="546" spans="1:65" s="14" customFormat="1">
      <c r="B546" s="235"/>
      <c r="C546" s="236"/>
      <c r="D546" s="226" t="s">
        <v>155</v>
      </c>
      <c r="E546" s="237" t="s">
        <v>1</v>
      </c>
      <c r="F546" s="238" t="s">
        <v>87</v>
      </c>
      <c r="G546" s="236"/>
      <c r="H546" s="239">
        <v>1</v>
      </c>
      <c r="I546" s="240"/>
      <c r="J546" s="236"/>
      <c r="K546" s="236"/>
      <c r="L546" s="241"/>
      <c r="M546" s="242"/>
      <c r="N546" s="243"/>
      <c r="O546" s="243"/>
      <c r="P546" s="243"/>
      <c r="Q546" s="243"/>
      <c r="R546" s="243"/>
      <c r="S546" s="243"/>
      <c r="T546" s="244"/>
      <c r="AT546" s="245" t="s">
        <v>155</v>
      </c>
      <c r="AU546" s="245" t="s">
        <v>89</v>
      </c>
      <c r="AV546" s="14" t="s">
        <v>89</v>
      </c>
      <c r="AW546" s="14" t="s">
        <v>36</v>
      </c>
      <c r="AX546" s="14" t="s">
        <v>79</v>
      </c>
      <c r="AY546" s="245" t="s">
        <v>146</v>
      </c>
    </row>
    <row r="547" spans="1:65" s="13" customFormat="1">
      <c r="B547" s="224"/>
      <c r="C547" s="225"/>
      <c r="D547" s="226" t="s">
        <v>155</v>
      </c>
      <c r="E547" s="227" t="s">
        <v>1</v>
      </c>
      <c r="F547" s="228" t="s">
        <v>730</v>
      </c>
      <c r="G547" s="225"/>
      <c r="H547" s="227" t="s">
        <v>1</v>
      </c>
      <c r="I547" s="229"/>
      <c r="J547" s="225"/>
      <c r="K547" s="225"/>
      <c r="L547" s="230"/>
      <c r="M547" s="231"/>
      <c r="N547" s="232"/>
      <c r="O547" s="232"/>
      <c r="P547" s="232"/>
      <c r="Q547" s="232"/>
      <c r="R547" s="232"/>
      <c r="S547" s="232"/>
      <c r="T547" s="233"/>
      <c r="AT547" s="234" t="s">
        <v>155</v>
      </c>
      <c r="AU547" s="234" t="s">
        <v>89</v>
      </c>
      <c r="AV547" s="13" t="s">
        <v>87</v>
      </c>
      <c r="AW547" s="13" t="s">
        <v>36</v>
      </c>
      <c r="AX547" s="13" t="s">
        <v>79</v>
      </c>
      <c r="AY547" s="234" t="s">
        <v>146</v>
      </c>
    </row>
    <row r="548" spans="1:65" s="13" customFormat="1">
      <c r="B548" s="224"/>
      <c r="C548" s="225"/>
      <c r="D548" s="226" t="s">
        <v>155</v>
      </c>
      <c r="E548" s="227" t="s">
        <v>1</v>
      </c>
      <c r="F548" s="228" t="s">
        <v>156</v>
      </c>
      <c r="G548" s="225"/>
      <c r="H548" s="227" t="s">
        <v>1</v>
      </c>
      <c r="I548" s="229"/>
      <c r="J548" s="225"/>
      <c r="K548" s="225"/>
      <c r="L548" s="230"/>
      <c r="M548" s="231"/>
      <c r="N548" s="232"/>
      <c r="O548" s="232"/>
      <c r="P548" s="232"/>
      <c r="Q548" s="232"/>
      <c r="R548" s="232"/>
      <c r="S548" s="232"/>
      <c r="T548" s="233"/>
      <c r="AT548" s="234" t="s">
        <v>155</v>
      </c>
      <c r="AU548" s="234" t="s">
        <v>89</v>
      </c>
      <c r="AV548" s="13" t="s">
        <v>87</v>
      </c>
      <c r="AW548" s="13" t="s">
        <v>36</v>
      </c>
      <c r="AX548" s="13" t="s">
        <v>79</v>
      </c>
      <c r="AY548" s="234" t="s">
        <v>146</v>
      </c>
    </row>
    <row r="549" spans="1:65" s="14" customFormat="1">
      <c r="B549" s="235"/>
      <c r="C549" s="236"/>
      <c r="D549" s="226" t="s">
        <v>155</v>
      </c>
      <c r="E549" s="237" t="s">
        <v>1</v>
      </c>
      <c r="F549" s="238" t="s">
        <v>87</v>
      </c>
      <c r="G549" s="236"/>
      <c r="H549" s="239">
        <v>1</v>
      </c>
      <c r="I549" s="240"/>
      <c r="J549" s="236"/>
      <c r="K549" s="236"/>
      <c r="L549" s="241"/>
      <c r="M549" s="242"/>
      <c r="N549" s="243"/>
      <c r="O549" s="243"/>
      <c r="P549" s="243"/>
      <c r="Q549" s="243"/>
      <c r="R549" s="243"/>
      <c r="S549" s="243"/>
      <c r="T549" s="244"/>
      <c r="AT549" s="245" t="s">
        <v>155</v>
      </c>
      <c r="AU549" s="245" t="s">
        <v>89</v>
      </c>
      <c r="AV549" s="14" t="s">
        <v>89</v>
      </c>
      <c r="AW549" s="14" t="s">
        <v>36</v>
      </c>
      <c r="AX549" s="14" t="s">
        <v>79</v>
      </c>
      <c r="AY549" s="245" t="s">
        <v>146</v>
      </c>
    </row>
    <row r="550" spans="1:65" s="13" customFormat="1">
      <c r="B550" s="224"/>
      <c r="C550" s="225"/>
      <c r="D550" s="226" t="s">
        <v>155</v>
      </c>
      <c r="E550" s="227" t="s">
        <v>1</v>
      </c>
      <c r="F550" s="228" t="s">
        <v>166</v>
      </c>
      <c r="G550" s="225"/>
      <c r="H550" s="227" t="s">
        <v>1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AT550" s="234" t="s">
        <v>155</v>
      </c>
      <c r="AU550" s="234" t="s">
        <v>89</v>
      </c>
      <c r="AV550" s="13" t="s">
        <v>87</v>
      </c>
      <c r="AW550" s="13" t="s">
        <v>36</v>
      </c>
      <c r="AX550" s="13" t="s">
        <v>79</v>
      </c>
      <c r="AY550" s="234" t="s">
        <v>146</v>
      </c>
    </row>
    <row r="551" spans="1:65" s="14" customFormat="1">
      <c r="B551" s="235"/>
      <c r="C551" s="236"/>
      <c r="D551" s="226" t="s">
        <v>155</v>
      </c>
      <c r="E551" s="237" t="s">
        <v>1</v>
      </c>
      <c r="F551" s="238" t="s">
        <v>87</v>
      </c>
      <c r="G551" s="236"/>
      <c r="H551" s="239">
        <v>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AT551" s="245" t="s">
        <v>155</v>
      </c>
      <c r="AU551" s="245" t="s">
        <v>89</v>
      </c>
      <c r="AV551" s="14" t="s">
        <v>89</v>
      </c>
      <c r="AW551" s="14" t="s">
        <v>36</v>
      </c>
      <c r="AX551" s="14" t="s">
        <v>79</v>
      </c>
      <c r="AY551" s="245" t="s">
        <v>146</v>
      </c>
    </row>
    <row r="552" spans="1:65" s="15" customFormat="1">
      <c r="B552" s="246"/>
      <c r="C552" s="247"/>
      <c r="D552" s="226" t="s">
        <v>155</v>
      </c>
      <c r="E552" s="248" t="s">
        <v>1</v>
      </c>
      <c r="F552" s="249" t="s">
        <v>175</v>
      </c>
      <c r="G552" s="247"/>
      <c r="H552" s="250">
        <v>3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AT552" s="256" t="s">
        <v>155</v>
      </c>
      <c r="AU552" s="256" t="s">
        <v>89</v>
      </c>
      <c r="AV552" s="15" t="s">
        <v>153</v>
      </c>
      <c r="AW552" s="15" t="s">
        <v>36</v>
      </c>
      <c r="AX552" s="15" t="s">
        <v>87</v>
      </c>
      <c r="AY552" s="256" t="s">
        <v>146</v>
      </c>
    </row>
    <row r="553" spans="1:65" s="2" customFormat="1" ht="21.75" customHeight="1">
      <c r="A553" s="35"/>
      <c r="B553" s="36"/>
      <c r="C553" s="271" t="s">
        <v>731</v>
      </c>
      <c r="D553" s="271" t="s">
        <v>515</v>
      </c>
      <c r="E553" s="272" t="s">
        <v>732</v>
      </c>
      <c r="F553" s="273" t="s">
        <v>733</v>
      </c>
      <c r="G553" s="274" t="s">
        <v>513</v>
      </c>
      <c r="H553" s="275">
        <v>20</v>
      </c>
      <c r="I553" s="276"/>
      <c r="J553" s="277">
        <f>ROUND(I553*H553,2)</f>
        <v>0</v>
      </c>
      <c r="K553" s="278"/>
      <c r="L553" s="279"/>
      <c r="M553" s="280" t="s">
        <v>1</v>
      </c>
      <c r="N553" s="281" t="s">
        <v>44</v>
      </c>
      <c r="O553" s="72"/>
      <c r="P553" s="220">
        <f>O553*H553</f>
        <v>0</v>
      </c>
      <c r="Q553" s="220">
        <v>1.3599999999999999E-2</v>
      </c>
      <c r="R553" s="220">
        <f>Q553*H553</f>
        <v>0.27199999999999996</v>
      </c>
      <c r="S553" s="220">
        <v>0</v>
      </c>
      <c r="T553" s="221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22" t="s">
        <v>223</v>
      </c>
      <c r="AT553" s="222" t="s">
        <v>515</v>
      </c>
      <c r="AU553" s="222" t="s">
        <v>89</v>
      </c>
      <c r="AY553" s="18" t="s">
        <v>146</v>
      </c>
      <c r="BE553" s="223">
        <f>IF(N553="základní",J553,0)</f>
        <v>0</v>
      </c>
      <c r="BF553" s="223">
        <f>IF(N553="snížená",J553,0)</f>
        <v>0</v>
      </c>
      <c r="BG553" s="223">
        <f>IF(N553="zákl. přenesená",J553,0)</f>
        <v>0</v>
      </c>
      <c r="BH553" s="223">
        <f>IF(N553="sníž. přenesená",J553,0)</f>
        <v>0</v>
      </c>
      <c r="BI553" s="223">
        <f>IF(N553="nulová",J553,0)</f>
        <v>0</v>
      </c>
      <c r="BJ553" s="18" t="s">
        <v>87</v>
      </c>
      <c r="BK553" s="223">
        <f>ROUND(I553*H553,2)</f>
        <v>0</v>
      </c>
      <c r="BL553" s="18" t="s">
        <v>153</v>
      </c>
      <c r="BM553" s="222" t="s">
        <v>734</v>
      </c>
    </row>
    <row r="554" spans="1:65" s="13" customFormat="1">
      <c r="B554" s="224"/>
      <c r="C554" s="225"/>
      <c r="D554" s="226" t="s">
        <v>155</v>
      </c>
      <c r="E554" s="227" t="s">
        <v>1</v>
      </c>
      <c r="F554" s="228" t="s">
        <v>735</v>
      </c>
      <c r="G554" s="225"/>
      <c r="H554" s="227" t="s">
        <v>1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AT554" s="234" t="s">
        <v>155</v>
      </c>
      <c r="AU554" s="234" t="s">
        <v>89</v>
      </c>
      <c r="AV554" s="13" t="s">
        <v>87</v>
      </c>
      <c r="AW554" s="13" t="s">
        <v>36</v>
      </c>
      <c r="AX554" s="13" t="s">
        <v>79</v>
      </c>
      <c r="AY554" s="234" t="s">
        <v>146</v>
      </c>
    </row>
    <row r="555" spans="1:65" s="13" customFormat="1">
      <c r="B555" s="224"/>
      <c r="C555" s="225"/>
      <c r="D555" s="226" t="s">
        <v>155</v>
      </c>
      <c r="E555" s="227" t="s">
        <v>1</v>
      </c>
      <c r="F555" s="228" t="s">
        <v>156</v>
      </c>
      <c r="G555" s="225"/>
      <c r="H555" s="227" t="s">
        <v>1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AT555" s="234" t="s">
        <v>155</v>
      </c>
      <c r="AU555" s="234" t="s">
        <v>89</v>
      </c>
      <c r="AV555" s="13" t="s">
        <v>87</v>
      </c>
      <c r="AW555" s="13" t="s">
        <v>36</v>
      </c>
      <c r="AX555" s="13" t="s">
        <v>79</v>
      </c>
      <c r="AY555" s="234" t="s">
        <v>146</v>
      </c>
    </row>
    <row r="556" spans="1:65" s="14" customFormat="1">
      <c r="B556" s="235"/>
      <c r="C556" s="236"/>
      <c r="D556" s="226" t="s">
        <v>155</v>
      </c>
      <c r="E556" s="237" t="s">
        <v>1</v>
      </c>
      <c r="F556" s="238" t="s">
        <v>223</v>
      </c>
      <c r="G556" s="236"/>
      <c r="H556" s="239">
        <v>8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AT556" s="245" t="s">
        <v>155</v>
      </c>
      <c r="AU556" s="245" t="s">
        <v>89</v>
      </c>
      <c r="AV556" s="14" t="s">
        <v>89</v>
      </c>
      <c r="AW556" s="14" t="s">
        <v>36</v>
      </c>
      <c r="AX556" s="14" t="s">
        <v>79</v>
      </c>
      <c r="AY556" s="245" t="s">
        <v>146</v>
      </c>
    </row>
    <row r="557" spans="1:65" s="13" customFormat="1">
      <c r="B557" s="224"/>
      <c r="C557" s="225"/>
      <c r="D557" s="226" t="s">
        <v>155</v>
      </c>
      <c r="E557" s="227" t="s">
        <v>1</v>
      </c>
      <c r="F557" s="228" t="s">
        <v>166</v>
      </c>
      <c r="G557" s="225"/>
      <c r="H557" s="227" t="s">
        <v>1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AT557" s="234" t="s">
        <v>155</v>
      </c>
      <c r="AU557" s="234" t="s">
        <v>89</v>
      </c>
      <c r="AV557" s="13" t="s">
        <v>87</v>
      </c>
      <c r="AW557" s="13" t="s">
        <v>36</v>
      </c>
      <c r="AX557" s="13" t="s">
        <v>79</v>
      </c>
      <c r="AY557" s="234" t="s">
        <v>146</v>
      </c>
    </row>
    <row r="558" spans="1:65" s="14" customFormat="1">
      <c r="B558" s="235"/>
      <c r="C558" s="236"/>
      <c r="D558" s="226" t="s">
        <v>155</v>
      </c>
      <c r="E558" s="237" t="s">
        <v>1</v>
      </c>
      <c r="F558" s="238" t="s">
        <v>217</v>
      </c>
      <c r="G558" s="236"/>
      <c r="H558" s="239">
        <v>7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AT558" s="245" t="s">
        <v>155</v>
      </c>
      <c r="AU558" s="245" t="s">
        <v>89</v>
      </c>
      <c r="AV558" s="14" t="s">
        <v>89</v>
      </c>
      <c r="AW558" s="14" t="s">
        <v>36</v>
      </c>
      <c r="AX558" s="14" t="s">
        <v>79</v>
      </c>
      <c r="AY558" s="245" t="s">
        <v>146</v>
      </c>
    </row>
    <row r="559" spans="1:65" s="13" customFormat="1">
      <c r="B559" s="224"/>
      <c r="C559" s="225"/>
      <c r="D559" s="226" t="s">
        <v>155</v>
      </c>
      <c r="E559" s="227" t="s">
        <v>1</v>
      </c>
      <c r="F559" s="228" t="s">
        <v>736</v>
      </c>
      <c r="G559" s="225"/>
      <c r="H559" s="227" t="s">
        <v>1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AT559" s="234" t="s">
        <v>155</v>
      </c>
      <c r="AU559" s="234" t="s">
        <v>89</v>
      </c>
      <c r="AV559" s="13" t="s">
        <v>87</v>
      </c>
      <c r="AW559" s="13" t="s">
        <v>36</v>
      </c>
      <c r="AX559" s="13" t="s">
        <v>79</v>
      </c>
      <c r="AY559" s="234" t="s">
        <v>146</v>
      </c>
    </row>
    <row r="560" spans="1:65" s="13" customFormat="1">
      <c r="B560" s="224"/>
      <c r="C560" s="225"/>
      <c r="D560" s="226" t="s">
        <v>155</v>
      </c>
      <c r="E560" s="227" t="s">
        <v>1</v>
      </c>
      <c r="F560" s="228" t="s">
        <v>156</v>
      </c>
      <c r="G560" s="225"/>
      <c r="H560" s="227" t="s">
        <v>1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AT560" s="234" t="s">
        <v>155</v>
      </c>
      <c r="AU560" s="234" t="s">
        <v>89</v>
      </c>
      <c r="AV560" s="13" t="s">
        <v>87</v>
      </c>
      <c r="AW560" s="13" t="s">
        <v>36</v>
      </c>
      <c r="AX560" s="13" t="s">
        <v>79</v>
      </c>
      <c r="AY560" s="234" t="s">
        <v>146</v>
      </c>
    </row>
    <row r="561" spans="1:65" s="14" customFormat="1">
      <c r="B561" s="235"/>
      <c r="C561" s="236"/>
      <c r="D561" s="226" t="s">
        <v>155</v>
      </c>
      <c r="E561" s="237" t="s">
        <v>1</v>
      </c>
      <c r="F561" s="238" t="s">
        <v>183</v>
      </c>
      <c r="G561" s="236"/>
      <c r="H561" s="239">
        <v>3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AT561" s="245" t="s">
        <v>155</v>
      </c>
      <c r="AU561" s="245" t="s">
        <v>89</v>
      </c>
      <c r="AV561" s="14" t="s">
        <v>89</v>
      </c>
      <c r="AW561" s="14" t="s">
        <v>36</v>
      </c>
      <c r="AX561" s="14" t="s">
        <v>79</v>
      </c>
      <c r="AY561" s="245" t="s">
        <v>146</v>
      </c>
    </row>
    <row r="562" spans="1:65" s="13" customFormat="1">
      <c r="B562" s="224"/>
      <c r="C562" s="225"/>
      <c r="D562" s="226" t="s">
        <v>155</v>
      </c>
      <c r="E562" s="227" t="s">
        <v>1</v>
      </c>
      <c r="F562" s="228" t="s">
        <v>166</v>
      </c>
      <c r="G562" s="225"/>
      <c r="H562" s="227" t="s">
        <v>1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AT562" s="234" t="s">
        <v>155</v>
      </c>
      <c r="AU562" s="234" t="s">
        <v>89</v>
      </c>
      <c r="AV562" s="13" t="s">
        <v>87</v>
      </c>
      <c r="AW562" s="13" t="s">
        <v>36</v>
      </c>
      <c r="AX562" s="13" t="s">
        <v>79</v>
      </c>
      <c r="AY562" s="234" t="s">
        <v>146</v>
      </c>
    </row>
    <row r="563" spans="1:65" s="14" customFormat="1">
      <c r="B563" s="235"/>
      <c r="C563" s="236"/>
      <c r="D563" s="226" t="s">
        <v>155</v>
      </c>
      <c r="E563" s="237" t="s">
        <v>1</v>
      </c>
      <c r="F563" s="238" t="s">
        <v>89</v>
      </c>
      <c r="G563" s="236"/>
      <c r="H563" s="239">
        <v>2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AT563" s="245" t="s">
        <v>155</v>
      </c>
      <c r="AU563" s="245" t="s">
        <v>89</v>
      </c>
      <c r="AV563" s="14" t="s">
        <v>89</v>
      </c>
      <c r="AW563" s="14" t="s">
        <v>36</v>
      </c>
      <c r="AX563" s="14" t="s">
        <v>79</v>
      </c>
      <c r="AY563" s="245" t="s">
        <v>146</v>
      </c>
    </row>
    <row r="564" spans="1:65" s="15" customFormat="1">
      <c r="B564" s="246"/>
      <c r="C564" s="247"/>
      <c r="D564" s="226" t="s">
        <v>155</v>
      </c>
      <c r="E564" s="248" t="s">
        <v>1</v>
      </c>
      <c r="F564" s="249" t="s">
        <v>175</v>
      </c>
      <c r="G564" s="247"/>
      <c r="H564" s="250">
        <v>20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AT564" s="256" t="s">
        <v>155</v>
      </c>
      <c r="AU564" s="256" t="s">
        <v>89</v>
      </c>
      <c r="AV564" s="15" t="s">
        <v>153</v>
      </c>
      <c r="AW564" s="15" t="s">
        <v>36</v>
      </c>
      <c r="AX564" s="15" t="s">
        <v>87</v>
      </c>
      <c r="AY564" s="256" t="s">
        <v>146</v>
      </c>
    </row>
    <row r="565" spans="1:65" s="2" customFormat="1" ht="21.75" customHeight="1">
      <c r="A565" s="35"/>
      <c r="B565" s="36"/>
      <c r="C565" s="271" t="s">
        <v>737</v>
      </c>
      <c r="D565" s="271" t="s">
        <v>515</v>
      </c>
      <c r="E565" s="272" t="s">
        <v>738</v>
      </c>
      <c r="F565" s="273" t="s">
        <v>739</v>
      </c>
      <c r="G565" s="274" t="s">
        <v>513</v>
      </c>
      <c r="H565" s="275">
        <v>2</v>
      </c>
      <c r="I565" s="276"/>
      <c r="J565" s="277">
        <f>ROUND(I565*H565,2)</f>
        <v>0</v>
      </c>
      <c r="K565" s="278"/>
      <c r="L565" s="279"/>
      <c r="M565" s="280" t="s">
        <v>1</v>
      </c>
      <c r="N565" s="281" t="s">
        <v>44</v>
      </c>
      <c r="O565" s="72"/>
      <c r="P565" s="220">
        <f>O565*H565</f>
        <v>0</v>
      </c>
      <c r="Q565" s="220">
        <v>1.455E-2</v>
      </c>
      <c r="R565" s="220">
        <f>Q565*H565</f>
        <v>2.9100000000000001E-2</v>
      </c>
      <c r="S565" s="220">
        <v>0</v>
      </c>
      <c r="T565" s="221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222" t="s">
        <v>223</v>
      </c>
      <c r="AT565" s="222" t="s">
        <v>515</v>
      </c>
      <c r="AU565" s="222" t="s">
        <v>89</v>
      </c>
      <c r="AY565" s="18" t="s">
        <v>146</v>
      </c>
      <c r="BE565" s="223">
        <f>IF(N565="základní",J565,0)</f>
        <v>0</v>
      </c>
      <c r="BF565" s="223">
        <f>IF(N565="snížená",J565,0)</f>
        <v>0</v>
      </c>
      <c r="BG565" s="223">
        <f>IF(N565="zákl. přenesená",J565,0)</f>
        <v>0</v>
      </c>
      <c r="BH565" s="223">
        <f>IF(N565="sníž. přenesená",J565,0)</f>
        <v>0</v>
      </c>
      <c r="BI565" s="223">
        <f>IF(N565="nulová",J565,0)</f>
        <v>0</v>
      </c>
      <c r="BJ565" s="18" t="s">
        <v>87</v>
      </c>
      <c r="BK565" s="223">
        <f>ROUND(I565*H565,2)</f>
        <v>0</v>
      </c>
      <c r="BL565" s="18" t="s">
        <v>153</v>
      </c>
      <c r="BM565" s="222" t="s">
        <v>740</v>
      </c>
    </row>
    <row r="566" spans="1:65" s="13" customFormat="1">
      <c r="B566" s="224"/>
      <c r="C566" s="225"/>
      <c r="D566" s="226" t="s">
        <v>155</v>
      </c>
      <c r="E566" s="227" t="s">
        <v>1</v>
      </c>
      <c r="F566" s="228" t="s">
        <v>741</v>
      </c>
      <c r="G566" s="225"/>
      <c r="H566" s="227" t="s">
        <v>1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AT566" s="234" t="s">
        <v>155</v>
      </c>
      <c r="AU566" s="234" t="s">
        <v>89</v>
      </c>
      <c r="AV566" s="13" t="s">
        <v>87</v>
      </c>
      <c r="AW566" s="13" t="s">
        <v>36</v>
      </c>
      <c r="AX566" s="13" t="s">
        <v>79</v>
      </c>
      <c r="AY566" s="234" t="s">
        <v>146</v>
      </c>
    </row>
    <row r="567" spans="1:65" s="13" customFormat="1">
      <c r="B567" s="224"/>
      <c r="C567" s="225"/>
      <c r="D567" s="226" t="s">
        <v>155</v>
      </c>
      <c r="E567" s="227" t="s">
        <v>1</v>
      </c>
      <c r="F567" s="228" t="s">
        <v>156</v>
      </c>
      <c r="G567" s="225"/>
      <c r="H567" s="227" t="s">
        <v>1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AT567" s="234" t="s">
        <v>155</v>
      </c>
      <c r="AU567" s="234" t="s">
        <v>89</v>
      </c>
      <c r="AV567" s="13" t="s">
        <v>87</v>
      </c>
      <c r="AW567" s="13" t="s">
        <v>36</v>
      </c>
      <c r="AX567" s="13" t="s">
        <v>79</v>
      </c>
      <c r="AY567" s="234" t="s">
        <v>146</v>
      </c>
    </row>
    <row r="568" spans="1:65" s="14" customFormat="1">
      <c r="B568" s="235"/>
      <c r="C568" s="236"/>
      <c r="D568" s="226" t="s">
        <v>155</v>
      </c>
      <c r="E568" s="237" t="s">
        <v>1</v>
      </c>
      <c r="F568" s="238" t="s">
        <v>87</v>
      </c>
      <c r="G568" s="236"/>
      <c r="H568" s="239">
        <v>1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AT568" s="245" t="s">
        <v>155</v>
      </c>
      <c r="AU568" s="245" t="s">
        <v>89</v>
      </c>
      <c r="AV568" s="14" t="s">
        <v>89</v>
      </c>
      <c r="AW568" s="14" t="s">
        <v>36</v>
      </c>
      <c r="AX568" s="14" t="s">
        <v>79</v>
      </c>
      <c r="AY568" s="245" t="s">
        <v>146</v>
      </c>
    </row>
    <row r="569" spans="1:65" s="13" customFormat="1">
      <c r="B569" s="224"/>
      <c r="C569" s="225"/>
      <c r="D569" s="226" t="s">
        <v>155</v>
      </c>
      <c r="E569" s="227" t="s">
        <v>1</v>
      </c>
      <c r="F569" s="228" t="s">
        <v>166</v>
      </c>
      <c r="G569" s="225"/>
      <c r="H569" s="227" t="s">
        <v>1</v>
      </c>
      <c r="I569" s="229"/>
      <c r="J569" s="225"/>
      <c r="K569" s="225"/>
      <c r="L569" s="230"/>
      <c r="M569" s="231"/>
      <c r="N569" s="232"/>
      <c r="O569" s="232"/>
      <c r="P569" s="232"/>
      <c r="Q569" s="232"/>
      <c r="R569" s="232"/>
      <c r="S569" s="232"/>
      <c r="T569" s="233"/>
      <c r="AT569" s="234" t="s">
        <v>155</v>
      </c>
      <c r="AU569" s="234" t="s">
        <v>89</v>
      </c>
      <c r="AV569" s="13" t="s">
        <v>87</v>
      </c>
      <c r="AW569" s="13" t="s">
        <v>36</v>
      </c>
      <c r="AX569" s="13" t="s">
        <v>79</v>
      </c>
      <c r="AY569" s="234" t="s">
        <v>146</v>
      </c>
    </row>
    <row r="570" spans="1:65" s="14" customFormat="1">
      <c r="B570" s="235"/>
      <c r="C570" s="236"/>
      <c r="D570" s="226" t="s">
        <v>155</v>
      </c>
      <c r="E570" s="237" t="s">
        <v>1</v>
      </c>
      <c r="F570" s="238" t="s">
        <v>87</v>
      </c>
      <c r="G570" s="236"/>
      <c r="H570" s="239">
        <v>1</v>
      </c>
      <c r="I570" s="240"/>
      <c r="J570" s="236"/>
      <c r="K570" s="236"/>
      <c r="L570" s="241"/>
      <c r="M570" s="242"/>
      <c r="N570" s="243"/>
      <c r="O570" s="243"/>
      <c r="P570" s="243"/>
      <c r="Q570" s="243"/>
      <c r="R570" s="243"/>
      <c r="S570" s="243"/>
      <c r="T570" s="244"/>
      <c r="AT570" s="245" t="s">
        <v>155</v>
      </c>
      <c r="AU570" s="245" t="s">
        <v>89</v>
      </c>
      <c r="AV570" s="14" t="s">
        <v>89</v>
      </c>
      <c r="AW570" s="14" t="s">
        <v>36</v>
      </c>
      <c r="AX570" s="14" t="s">
        <v>79</v>
      </c>
      <c r="AY570" s="245" t="s">
        <v>146</v>
      </c>
    </row>
    <row r="571" spans="1:65" s="15" customFormat="1">
      <c r="B571" s="246"/>
      <c r="C571" s="247"/>
      <c r="D571" s="226" t="s">
        <v>155</v>
      </c>
      <c r="E571" s="248" t="s">
        <v>1</v>
      </c>
      <c r="F571" s="249" t="s">
        <v>175</v>
      </c>
      <c r="G571" s="247"/>
      <c r="H571" s="250">
        <v>2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AT571" s="256" t="s">
        <v>155</v>
      </c>
      <c r="AU571" s="256" t="s">
        <v>89</v>
      </c>
      <c r="AV571" s="15" t="s">
        <v>153</v>
      </c>
      <c r="AW571" s="15" t="s">
        <v>36</v>
      </c>
      <c r="AX571" s="15" t="s">
        <v>87</v>
      </c>
      <c r="AY571" s="256" t="s">
        <v>146</v>
      </c>
    </row>
    <row r="572" spans="1:65" s="12" customFormat="1" ht="22.9" customHeight="1">
      <c r="B572" s="194"/>
      <c r="C572" s="195"/>
      <c r="D572" s="196" t="s">
        <v>78</v>
      </c>
      <c r="E572" s="208" t="s">
        <v>147</v>
      </c>
      <c r="F572" s="208" t="s">
        <v>148</v>
      </c>
      <c r="G572" s="195"/>
      <c r="H572" s="195"/>
      <c r="I572" s="198"/>
      <c r="J572" s="209">
        <f>BK572</f>
        <v>0</v>
      </c>
      <c r="K572" s="195"/>
      <c r="L572" s="200"/>
      <c r="M572" s="201"/>
      <c r="N572" s="202"/>
      <c r="O572" s="202"/>
      <c r="P572" s="203">
        <f>SUM(P573:P677)</f>
        <v>0</v>
      </c>
      <c r="Q572" s="202"/>
      <c r="R572" s="203">
        <f>SUM(R573:R677)</f>
        <v>6.8821099999999996E-2</v>
      </c>
      <c r="S572" s="202"/>
      <c r="T572" s="204">
        <f>SUM(T573:T677)</f>
        <v>0</v>
      </c>
      <c r="AR572" s="205" t="s">
        <v>87</v>
      </c>
      <c r="AT572" s="206" t="s">
        <v>78</v>
      </c>
      <c r="AU572" s="206" t="s">
        <v>87</v>
      </c>
      <c r="AY572" s="205" t="s">
        <v>146</v>
      </c>
      <c r="BK572" s="207">
        <f>SUM(BK573:BK677)</f>
        <v>0</v>
      </c>
    </row>
    <row r="573" spans="1:65" s="2" customFormat="1" ht="21.75" customHeight="1">
      <c r="A573" s="35"/>
      <c r="B573" s="36"/>
      <c r="C573" s="210" t="s">
        <v>742</v>
      </c>
      <c r="D573" s="210" t="s">
        <v>149</v>
      </c>
      <c r="E573" s="211" t="s">
        <v>743</v>
      </c>
      <c r="F573" s="212" t="s">
        <v>744</v>
      </c>
      <c r="G573" s="213" t="s">
        <v>152</v>
      </c>
      <c r="H573" s="214">
        <v>404.83</v>
      </c>
      <c r="I573" s="215"/>
      <c r="J573" s="216">
        <f>ROUND(I573*H573,2)</f>
        <v>0</v>
      </c>
      <c r="K573" s="217"/>
      <c r="L573" s="40"/>
      <c r="M573" s="218" t="s">
        <v>1</v>
      </c>
      <c r="N573" s="219" t="s">
        <v>44</v>
      </c>
      <c r="O573" s="72"/>
      <c r="P573" s="220">
        <f>O573*H573</f>
        <v>0</v>
      </c>
      <c r="Q573" s="220">
        <v>1.2999999999999999E-4</v>
      </c>
      <c r="R573" s="220">
        <f>Q573*H573</f>
        <v>5.2627899999999991E-2</v>
      </c>
      <c r="S573" s="220">
        <v>0</v>
      </c>
      <c r="T573" s="221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222" t="s">
        <v>153</v>
      </c>
      <c r="AT573" s="222" t="s">
        <v>149</v>
      </c>
      <c r="AU573" s="222" t="s">
        <v>89</v>
      </c>
      <c r="AY573" s="18" t="s">
        <v>146</v>
      </c>
      <c r="BE573" s="223">
        <f>IF(N573="základní",J573,0)</f>
        <v>0</v>
      </c>
      <c r="BF573" s="223">
        <f>IF(N573="snížená",J573,0)</f>
        <v>0</v>
      </c>
      <c r="BG573" s="223">
        <f>IF(N573="zákl. přenesená",J573,0)</f>
        <v>0</v>
      </c>
      <c r="BH573" s="223">
        <f>IF(N573="sníž. přenesená",J573,0)</f>
        <v>0</v>
      </c>
      <c r="BI573" s="223">
        <f>IF(N573="nulová",J573,0)</f>
        <v>0</v>
      </c>
      <c r="BJ573" s="18" t="s">
        <v>87</v>
      </c>
      <c r="BK573" s="223">
        <f>ROUND(I573*H573,2)</f>
        <v>0</v>
      </c>
      <c r="BL573" s="18" t="s">
        <v>153</v>
      </c>
      <c r="BM573" s="222" t="s">
        <v>745</v>
      </c>
    </row>
    <row r="574" spans="1:65" s="13" customFormat="1">
      <c r="B574" s="224"/>
      <c r="C574" s="225"/>
      <c r="D574" s="226" t="s">
        <v>155</v>
      </c>
      <c r="E574" s="227" t="s">
        <v>1</v>
      </c>
      <c r="F574" s="228" t="s">
        <v>156</v>
      </c>
      <c r="G574" s="225"/>
      <c r="H574" s="227" t="s">
        <v>1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AT574" s="234" t="s">
        <v>155</v>
      </c>
      <c r="AU574" s="234" t="s">
        <v>89</v>
      </c>
      <c r="AV574" s="13" t="s">
        <v>87</v>
      </c>
      <c r="AW574" s="13" t="s">
        <v>36</v>
      </c>
      <c r="AX574" s="13" t="s">
        <v>79</v>
      </c>
      <c r="AY574" s="234" t="s">
        <v>146</v>
      </c>
    </row>
    <row r="575" spans="1:65" s="13" customFormat="1">
      <c r="B575" s="224"/>
      <c r="C575" s="225"/>
      <c r="D575" s="226" t="s">
        <v>155</v>
      </c>
      <c r="E575" s="227" t="s">
        <v>1</v>
      </c>
      <c r="F575" s="228" t="s">
        <v>440</v>
      </c>
      <c r="G575" s="225"/>
      <c r="H575" s="227" t="s">
        <v>1</v>
      </c>
      <c r="I575" s="229"/>
      <c r="J575" s="225"/>
      <c r="K575" s="225"/>
      <c r="L575" s="230"/>
      <c r="M575" s="231"/>
      <c r="N575" s="232"/>
      <c r="O575" s="232"/>
      <c r="P575" s="232"/>
      <c r="Q575" s="232"/>
      <c r="R575" s="232"/>
      <c r="S575" s="232"/>
      <c r="T575" s="233"/>
      <c r="AT575" s="234" t="s">
        <v>155</v>
      </c>
      <c r="AU575" s="234" t="s">
        <v>89</v>
      </c>
      <c r="AV575" s="13" t="s">
        <v>87</v>
      </c>
      <c r="AW575" s="13" t="s">
        <v>36</v>
      </c>
      <c r="AX575" s="13" t="s">
        <v>79</v>
      </c>
      <c r="AY575" s="234" t="s">
        <v>146</v>
      </c>
    </row>
    <row r="576" spans="1:65" s="14" customFormat="1">
      <c r="B576" s="235"/>
      <c r="C576" s="236"/>
      <c r="D576" s="226" t="s">
        <v>155</v>
      </c>
      <c r="E576" s="237" t="s">
        <v>1</v>
      </c>
      <c r="F576" s="238" t="s">
        <v>441</v>
      </c>
      <c r="G576" s="236"/>
      <c r="H576" s="239">
        <v>8.4600000000000009</v>
      </c>
      <c r="I576" s="240"/>
      <c r="J576" s="236"/>
      <c r="K576" s="236"/>
      <c r="L576" s="241"/>
      <c r="M576" s="242"/>
      <c r="N576" s="243"/>
      <c r="O576" s="243"/>
      <c r="P576" s="243"/>
      <c r="Q576" s="243"/>
      <c r="R576" s="243"/>
      <c r="S576" s="243"/>
      <c r="T576" s="244"/>
      <c r="AT576" s="245" t="s">
        <v>155</v>
      </c>
      <c r="AU576" s="245" t="s">
        <v>89</v>
      </c>
      <c r="AV576" s="14" t="s">
        <v>89</v>
      </c>
      <c r="AW576" s="14" t="s">
        <v>36</v>
      </c>
      <c r="AX576" s="14" t="s">
        <v>79</v>
      </c>
      <c r="AY576" s="245" t="s">
        <v>146</v>
      </c>
    </row>
    <row r="577" spans="2:51" s="13" customFormat="1">
      <c r="B577" s="224"/>
      <c r="C577" s="225"/>
      <c r="D577" s="226" t="s">
        <v>155</v>
      </c>
      <c r="E577" s="227" t="s">
        <v>1</v>
      </c>
      <c r="F577" s="228" t="s">
        <v>442</v>
      </c>
      <c r="G577" s="225"/>
      <c r="H577" s="227" t="s">
        <v>1</v>
      </c>
      <c r="I577" s="229"/>
      <c r="J577" s="225"/>
      <c r="K577" s="225"/>
      <c r="L577" s="230"/>
      <c r="M577" s="231"/>
      <c r="N577" s="232"/>
      <c r="O577" s="232"/>
      <c r="P577" s="232"/>
      <c r="Q577" s="232"/>
      <c r="R577" s="232"/>
      <c r="S577" s="232"/>
      <c r="T577" s="233"/>
      <c r="AT577" s="234" t="s">
        <v>155</v>
      </c>
      <c r="AU577" s="234" t="s">
        <v>89</v>
      </c>
      <c r="AV577" s="13" t="s">
        <v>87</v>
      </c>
      <c r="AW577" s="13" t="s">
        <v>36</v>
      </c>
      <c r="AX577" s="13" t="s">
        <v>79</v>
      </c>
      <c r="AY577" s="234" t="s">
        <v>146</v>
      </c>
    </row>
    <row r="578" spans="2:51" s="14" customFormat="1">
      <c r="B578" s="235"/>
      <c r="C578" s="236"/>
      <c r="D578" s="226" t="s">
        <v>155</v>
      </c>
      <c r="E578" s="237" t="s">
        <v>1</v>
      </c>
      <c r="F578" s="238" t="s">
        <v>153</v>
      </c>
      <c r="G578" s="236"/>
      <c r="H578" s="239">
        <v>4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AT578" s="245" t="s">
        <v>155</v>
      </c>
      <c r="AU578" s="245" t="s">
        <v>89</v>
      </c>
      <c r="AV578" s="14" t="s">
        <v>89</v>
      </c>
      <c r="AW578" s="14" t="s">
        <v>36</v>
      </c>
      <c r="AX578" s="14" t="s">
        <v>79</v>
      </c>
      <c r="AY578" s="245" t="s">
        <v>146</v>
      </c>
    </row>
    <row r="579" spans="2:51" s="13" customFormat="1">
      <c r="B579" s="224"/>
      <c r="C579" s="225"/>
      <c r="D579" s="226" t="s">
        <v>155</v>
      </c>
      <c r="E579" s="227" t="s">
        <v>1</v>
      </c>
      <c r="F579" s="228" t="s">
        <v>159</v>
      </c>
      <c r="G579" s="225"/>
      <c r="H579" s="227" t="s">
        <v>1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AT579" s="234" t="s">
        <v>155</v>
      </c>
      <c r="AU579" s="234" t="s">
        <v>89</v>
      </c>
      <c r="AV579" s="13" t="s">
        <v>87</v>
      </c>
      <c r="AW579" s="13" t="s">
        <v>36</v>
      </c>
      <c r="AX579" s="13" t="s">
        <v>79</v>
      </c>
      <c r="AY579" s="234" t="s">
        <v>146</v>
      </c>
    </row>
    <row r="580" spans="2:51" s="14" customFormat="1">
      <c r="B580" s="235"/>
      <c r="C580" s="236"/>
      <c r="D580" s="226" t="s">
        <v>155</v>
      </c>
      <c r="E580" s="237" t="s">
        <v>1</v>
      </c>
      <c r="F580" s="238" t="s">
        <v>443</v>
      </c>
      <c r="G580" s="236"/>
      <c r="H580" s="239">
        <v>1.1000000000000001</v>
      </c>
      <c r="I580" s="240"/>
      <c r="J580" s="236"/>
      <c r="K580" s="236"/>
      <c r="L580" s="241"/>
      <c r="M580" s="242"/>
      <c r="N580" s="243"/>
      <c r="O580" s="243"/>
      <c r="P580" s="243"/>
      <c r="Q580" s="243"/>
      <c r="R580" s="243"/>
      <c r="S580" s="243"/>
      <c r="T580" s="244"/>
      <c r="AT580" s="245" t="s">
        <v>155</v>
      </c>
      <c r="AU580" s="245" t="s">
        <v>89</v>
      </c>
      <c r="AV580" s="14" t="s">
        <v>89</v>
      </c>
      <c r="AW580" s="14" t="s">
        <v>36</v>
      </c>
      <c r="AX580" s="14" t="s">
        <v>79</v>
      </c>
      <c r="AY580" s="245" t="s">
        <v>146</v>
      </c>
    </row>
    <row r="581" spans="2:51" s="13" customFormat="1">
      <c r="B581" s="224"/>
      <c r="C581" s="225"/>
      <c r="D581" s="226" t="s">
        <v>155</v>
      </c>
      <c r="E581" s="227" t="s">
        <v>1</v>
      </c>
      <c r="F581" s="228" t="s">
        <v>378</v>
      </c>
      <c r="G581" s="225"/>
      <c r="H581" s="227" t="s">
        <v>1</v>
      </c>
      <c r="I581" s="229"/>
      <c r="J581" s="225"/>
      <c r="K581" s="225"/>
      <c r="L581" s="230"/>
      <c r="M581" s="231"/>
      <c r="N581" s="232"/>
      <c r="O581" s="232"/>
      <c r="P581" s="232"/>
      <c r="Q581" s="232"/>
      <c r="R581" s="232"/>
      <c r="S581" s="232"/>
      <c r="T581" s="233"/>
      <c r="AT581" s="234" t="s">
        <v>155</v>
      </c>
      <c r="AU581" s="234" t="s">
        <v>89</v>
      </c>
      <c r="AV581" s="13" t="s">
        <v>87</v>
      </c>
      <c r="AW581" s="13" t="s">
        <v>36</v>
      </c>
      <c r="AX581" s="13" t="s">
        <v>79</v>
      </c>
      <c r="AY581" s="234" t="s">
        <v>146</v>
      </c>
    </row>
    <row r="582" spans="2:51" s="14" customFormat="1">
      <c r="B582" s="235"/>
      <c r="C582" s="236"/>
      <c r="D582" s="226" t="s">
        <v>155</v>
      </c>
      <c r="E582" s="237" t="s">
        <v>1</v>
      </c>
      <c r="F582" s="238" t="s">
        <v>444</v>
      </c>
      <c r="G582" s="236"/>
      <c r="H582" s="239">
        <v>14.8</v>
      </c>
      <c r="I582" s="240"/>
      <c r="J582" s="236"/>
      <c r="K582" s="236"/>
      <c r="L582" s="241"/>
      <c r="M582" s="242"/>
      <c r="N582" s="243"/>
      <c r="O582" s="243"/>
      <c r="P582" s="243"/>
      <c r="Q582" s="243"/>
      <c r="R582" s="243"/>
      <c r="S582" s="243"/>
      <c r="T582" s="244"/>
      <c r="AT582" s="245" t="s">
        <v>155</v>
      </c>
      <c r="AU582" s="245" t="s">
        <v>89</v>
      </c>
      <c r="AV582" s="14" t="s">
        <v>89</v>
      </c>
      <c r="AW582" s="14" t="s">
        <v>36</v>
      </c>
      <c r="AX582" s="14" t="s">
        <v>79</v>
      </c>
      <c r="AY582" s="245" t="s">
        <v>146</v>
      </c>
    </row>
    <row r="583" spans="2:51" s="13" customFormat="1">
      <c r="B583" s="224"/>
      <c r="C583" s="225"/>
      <c r="D583" s="226" t="s">
        <v>155</v>
      </c>
      <c r="E583" s="227" t="s">
        <v>1</v>
      </c>
      <c r="F583" s="228" t="s">
        <v>339</v>
      </c>
      <c r="G583" s="225"/>
      <c r="H583" s="227" t="s">
        <v>1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AT583" s="234" t="s">
        <v>155</v>
      </c>
      <c r="AU583" s="234" t="s">
        <v>89</v>
      </c>
      <c r="AV583" s="13" t="s">
        <v>87</v>
      </c>
      <c r="AW583" s="13" t="s">
        <v>36</v>
      </c>
      <c r="AX583" s="13" t="s">
        <v>79</v>
      </c>
      <c r="AY583" s="234" t="s">
        <v>146</v>
      </c>
    </row>
    <row r="584" spans="2:51" s="14" customFormat="1">
      <c r="B584" s="235"/>
      <c r="C584" s="236"/>
      <c r="D584" s="226" t="s">
        <v>155</v>
      </c>
      <c r="E584" s="237" t="s">
        <v>1</v>
      </c>
      <c r="F584" s="238" t="s">
        <v>445</v>
      </c>
      <c r="G584" s="236"/>
      <c r="H584" s="239">
        <v>14.4</v>
      </c>
      <c r="I584" s="240"/>
      <c r="J584" s="236"/>
      <c r="K584" s="236"/>
      <c r="L584" s="241"/>
      <c r="M584" s="242"/>
      <c r="N584" s="243"/>
      <c r="O584" s="243"/>
      <c r="P584" s="243"/>
      <c r="Q584" s="243"/>
      <c r="R584" s="243"/>
      <c r="S584" s="243"/>
      <c r="T584" s="244"/>
      <c r="AT584" s="245" t="s">
        <v>155</v>
      </c>
      <c r="AU584" s="245" t="s">
        <v>89</v>
      </c>
      <c r="AV584" s="14" t="s">
        <v>89</v>
      </c>
      <c r="AW584" s="14" t="s">
        <v>36</v>
      </c>
      <c r="AX584" s="14" t="s">
        <v>79</v>
      </c>
      <c r="AY584" s="245" t="s">
        <v>146</v>
      </c>
    </row>
    <row r="585" spans="2:51" s="13" customFormat="1">
      <c r="B585" s="224"/>
      <c r="C585" s="225"/>
      <c r="D585" s="226" t="s">
        <v>155</v>
      </c>
      <c r="E585" s="227" t="s">
        <v>1</v>
      </c>
      <c r="F585" s="228" t="s">
        <v>341</v>
      </c>
      <c r="G585" s="225"/>
      <c r="H585" s="227" t="s">
        <v>1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AT585" s="234" t="s">
        <v>155</v>
      </c>
      <c r="AU585" s="234" t="s">
        <v>89</v>
      </c>
      <c r="AV585" s="13" t="s">
        <v>87</v>
      </c>
      <c r="AW585" s="13" t="s">
        <v>36</v>
      </c>
      <c r="AX585" s="13" t="s">
        <v>79</v>
      </c>
      <c r="AY585" s="234" t="s">
        <v>146</v>
      </c>
    </row>
    <row r="586" spans="2:51" s="14" customFormat="1">
      <c r="B586" s="235"/>
      <c r="C586" s="236"/>
      <c r="D586" s="226" t="s">
        <v>155</v>
      </c>
      <c r="E586" s="237" t="s">
        <v>1</v>
      </c>
      <c r="F586" s="238" t="s">
        <v>386</v>
      </c>
      <c r="G586" s="236"/>
      <c r="H586" s="239">
        <v>5.8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AT586" s="245" t="s">
        <v>155</v>
      </c>
      <c r="AU586" s="245" t="s">
        <v>89</v>
      </c>
      <c r="AV586" s="14" t="s">
        <v>89</v>
      </c>
      <c r="AW586" s="14" t="s">
        <v>36</v>
      </c>
      <c r="AX586" s="14" t="s">
        <v>79</v>
      </c>
      <c r="AY586" s="245" t="s">
        <v>146</v>
      </c>
    </row>
    <row r="587" spans="2:51" s="13" customFormat="1">
      <c r="B587" s="224"/>
      <c r="C587" s="225"/>
      <c r="D587" s="226" t="s">
        <v>155</v>
      </c>
      <c r="E587" s="227" t="s">
        <v>1</v>
      </c>
      <c r="F587" s="228" t="s">
        <v>446</v>
      </c>
      <c r="G587" s="225"/>
      <c r="H587" s="227" t="s">
        <v>1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AT587" s="234" t="s">
        <v>155</v>
      </c>
      <c r="AU587" s="234" t="s">
        <v>89</v>
      </c>
      <c r="AV587" s="13" t="s">
        <v>87</v>
      </c>
      <c r="AW587" s="13" t="s">
        <v>36</v>
      </c>
      <c r="AX587" s="13" t="s">
        <v>79</v>
      </c>
      <c r="AY587" s="234" t="s">
        <v>146</v>
      </c>
    </row>
    <row r="588" spans="2:51" s="14" customFormat="1">
      <c r="B588" s="235"/>
      <c r="C588" s="236"/>
      <c r="D588" s="226" t="s">
        <v>155</v>
      </c>
      <c r="E588" s="237" t="s">
        <v>1</v>
      </c>
      <c r="F588" s="238" t="s">
        <v>447</v>
      </c>
      <c r="G588" s="236"/>
      <c r="H588" s="239">
        <v>4.9000000000000004</v>
      </c>
      <c r="I588" s="240"/>
      <c r="J588" s="236"/>
      <c r="K588" s="236"/>
      <c r="L588" s="241"/>
      <c r="M588" s="242"/>
      <c r="N588" s="243"/>
      <c r="O588" s="243"/>
      <c r="P588" s="243"/>
      <c r="Q588" s="243"/>
      <c r="R588" s="243"/>
      <c r="S588" s="243"/>
      <c r="T588" s="244"/>
      <c r="AT588" s="245" t="s">
        <v>155</v>
      </c>
      <c r="AU588" s="245" t="s">
        <v>89</v>
      </c>
      <c r="AV588" s="14" t="s">
        <v>89</v>
      </c>
      <c r="AW588" s="14" t="s">
        <v>36</v>
      </c>
      <c r="AX588" s="14" t="s">
        <v>79</v>
      </c>
      <c r="AY588" s="245" t="s">
        <v>146</v>
      </c>
    </row>
    <row r="589" spans="2:51" s="13" customFormat="1">
      <c r="B589" s="224"/>
      <c r="C589" s="225"/>
      <c r="D589" s="226" t="s">
        <v>155</v>
      </c>
      <c r="E589" s="227" t="s">
        <v>1</v>
      </c>
      <c r="F589" s="228" t="s">
        <v>448</v>
      </c>
      <c r="G589" s="225"/>
      <c r="H589" s="227" t="s">
        <v>1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AT589" s="234" t="s">
        <v>155</v>
      </c>
      <c r="AU589" s="234" t="s">
        <v>89</v>
      </c>
      <c r="AV589" s="13" t="s">
        <v>87</v>
      </c>
      <c r="AW589" s="13" t="s">
        <v>36</v>
      </c>
      <c r="AX589" s="13" t="s">
        <v>79</v>
      </c>
      <c r="AY589" s="234" t="s">
        <v>146</v>
      </c>
    </row>
    <row r="590" spans="2:51" s="14" customFormat="1">
      <c r="B590" s="235"/>
      <c r="C590" s="236"/>
      <c r="D590" s="226" t="s">
        <v>155</v>
      </c>
      <c r="E590" s="237" t="s">
        <v>1</v>
      </c>
      <c r="F590" s="238" t="s">
        <v>449</v>
      </c>
      <c r="G590" s="236"/>
      <c r="H590" s="239">
        <v>0.6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AT590" s="245" t="s">
        <v>155</v>
      </c>
      <c r="AU590" s="245" t="s">
        <v>89</v>
      </c>
      <c r="AV590" s="14" t="s">
        <v>89</v>
      </c>
      <c r="AW590" s="14" t="s">
        <v>36</v>
      </c>
      <c r="AX590" s="14" t="s">
        <v>79</v>
      </c>
      <c r="AY590" s="245" t="s">
        <v>146</v>
      </c>
    </row>
    <row r="591" spans="2:51" s="13" customFormat="1">
      <c r="B591" s="224"/>
      <c r="C591" s="225"/>
      <c r="D591" s="226" t="s">
        <v>155</v>
      </c>
      <c r="E591" s="227" t="s">
        <v>1</v>
      </c>
      <c r="F591" s="228" t="s">
        <v>375</v>
      </c>
      <c r="G591" s="225"/>
      <c r="H591" s="227" t="s">
        <v>1</v>
      </c>
      <c r="I591" s="229"/>
      <c r="J591" s="225"/>
      <c r="K591" s="225"/>
      <c r="L591" s="230"/>
      <c r="M591" s="231"/>
      <c r="N591" s="232"/>
      <c r="O591" s="232"/>
      <c r="P591" s="232"/>
      <c r="Q591" s="232"/>
      <c r="R591" s="232"/>
      <c r="S591" s="232"/>
      <c r="T591" s="233"/>
      <c r="AT591" s="234" t="s">
        <v>155</v>
      </c>
      <c r="AU591" s="234" t="s">
        <v>89</v>
      </c>
      <c r="AV591" s="13" t="s">
        <v>87</v>
      </c>
      <c r="AW591" s="13" t="s">
        <v>36</v>
      </c>
      <c r="AX591" s="13" t="s">
        <v>79</v>
      </c>
      <c r="AY591" s="234" t="s">
        <v>146</v>
      </c>
    </row>
    <row r="592" spans="2:51" s="14" customFormat="1">
      <c r="B592" s="235"/>
      <c r="C592" s="236"/>
      <c r="D592" s="226" t="s">
        <v>155</v>
      </c>
      <c r="E592" s="237" t="s">
        <v>1</v>
      </c>
      <c r="F592" s="238" t="s">
        <v>153</v>
      </c>
      <c r="G592" s="236"/>
      <c r="H592" s="239">
        <v>4</v>
      </c>
      <c r="I592" s="240"/>
      <c r="J592" s="236"/>
      <c r="K592" s="236"/>
      <c r="L592" s="241"/>
      <c r="M592" s="242"/>
      <c r="N592" s="243"/>
      <c r="O592" s="243"/>
      <c r="P592" s="243"/>
      <c r="Q592" s="243"/>
      <c r="R592" s="243"/>
      <c r="S592" s="243"/>
      <c r="T592" s="244"/>
      <c r="AT592" s="245" t="s">
        <v>155</v>
      </c>
      <c r="AU592" s="245" t="s">
        <v>89</v>
      </c>
      <c r="AV592" s="14" t="s">
        <v>89</v>
      </c>
      <c r="AW592" s="14" t="s">
        <v>36</v>
      </c>
      <c r="AX592" s="14" t="s">
        <v>79</v>
      </c>
      <c r="AY592" s="245" t="s">
        <v>146</v>
      </c>
    </row>
    <row r="593" spans="2:51" s="13" customFormat="1">
      <c r="B593" s="224"/>
      <c r="C593" s="225"/>
      <c r="D593" s="226" t="s">
        <v>155</v>
      </c>
      <c r="E593" s="227" t="s">
        <v>1</v>
      </c>
      <c r="F593" s="228" t="s">
        <v>337</v>
      </c>
      <c r="G593" s="225"/>
      <c r="H593" s="227" t="s">
        <v>1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AT593" s="234" t="s">
        <v>155</v>
      </c>
      <c r="AU593" s="234" t="s">
        <v>89</v>
      </c>
      <c r="AV593" s="13" t="s">
        <v>87</v>
      </c>
      <c r="AW593" s="13" t="s">
        <v>36</v>
      </c>
      <c r="AX593" s="13" t="s">
        <v>79</v>
      </c>
      <c r="AY593" s="234" t="s">
        <v>146</v>
      </c>
    </row>
    <row r="594" spans="2:51" s="14" customFormat="1">
      <c r="B594" s="235"/>
      <c r="C594" s="236"/>
      <c r="D594" s="226" t="s">
        <v>155</v>
      </c>
      <c r="E594" s="237" t="s">
        <v>1</v>
      </c>
      <c r="F594" s="238" t="s">
        <v>450</v>
      </c>
      <c r="G594" s="236"/>
      <c r="H594" s="239">
        <v>7.6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AT594" s="245" t="s">
        <v>155</v>
      </c>
      <c r="AU594" s="245" t="s">
        <v>89</v>
      </c>
      <c r="AV594" s="14" t="s">
        <v>89</v>
      </c>
      <c r="AW594" s="14" t="s">
        <v>36</v>
      </c>
      <c r="AX594" s="14" t="s">
        <v>79</v>
      </c>
      <c r="AY594" s="245" t="s">
        <v>146</v>
      </c>
    </row>
    <row r="595" spans="2:51" s="13" customFormat="1">
      <c r="B595" s="224"/>
      <c r="C595" s="225"/>
      <c r="D595" s="226" t="s">
        <v>155</v>
      </c>
      <c r="E595" s="227" t="s">
        <v>1</v>
      </c>
      <c r="F595" s="228" t="s">
        <v>369</v>
      </c>
      <c r="G595" s="225"/>
      <c r="H595" s="227" t="s">
        <v>1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AT595" s="234" t="s">
        <v>155</v>
      </c>
      <c r="AU595" s="234" t="s">
        <v>89</v>
      </c>
      <c r="AV595" s="13" t="s">
        <v>87</v>
      </c>
      <c r="AW595" s="13" t="s">
        <v>36</v>
      </c>
      <c r="AX595" s="13" t="s">
        <v>79</v>
      </c>
      <c r="AY595" s="234" t="s">
        <v>146</v>
      </c>
    </row>
    <row r="596" spans="2:51" s="14" customFormat="1">
      <c r="B596" s="235"/>
      <c r="C596" s="236"/>
      <c r="D596" s="226" t="s">
        <v>155</v>
      </c>
      <c r="E596" s="237" t="s">
        <v>1</v>
      </c>
      <c r="F596" s="238" t="s">
        <v>370</v>
      </c>
      <c r="G596" s="236"/>
      <c r="H596" s="239">
        <v>8.1999999999999993</v>
      </c>
      <c r="I596" s="240"/>
      <c r="J596" s="236"/>
      <c r="K596" s="236"/>
      <c r="L596" s="241"/>
      <c r="M596" s="242"/>
      <c r="N596" s="243"/>
      <c r="O596" s="243"/>
      <c r="P596" s="243"/>
      <c r="Q596" s="243"/>
      <c r="R596" s="243"/>
      <c r="S596" s="243"/>
      <c r="T596" s="244"/>
      <c r="AT596" s="245" t="s">
        <v>155</v>
      </c>
      <c r="AU596" s="245" t="s">
        <v>89</v>
      </c>
      <c r="AV596" s="14" t="s">
        <v>89</v>
      </c>
      <c r="AW596" s="14" t="s">
        <v>36</v>
      </c>
      <c r="AX596" s="14" t="s">
        <v>79</v>
      </c>
      <c r="AY596" s="245" t="s">
        <v>146</v>
      </c>
    </row>
    <row r="597" spans="2:51" s="13" customFormat="1">
      <c r="B597" s="224"/>
      <c r="C597" s="225"/>
      <c r="D597" s="226" t="s">
        <v>155</v>
      </c>
      <c r="E597" s="227" t="s">
        <v>1</v>
      </c>
      <c r="F597" s="228" t="s">
        <v>451</v>
      </c>
      <c r="G597" s="225"/>
      <c r="H597" s="227" t="s">
        <v>1</v>
      </c>
      <c r="I597" s="229"/>
      <c r="J597" s="225"/>
      <c r="K597" s="225"/>
      <c r="L597" s="230"/>
      <c r="M597" s="231"/>
      <c r="N597" s="232"/>
      <c r="O597" s="232"/>
      <c r="P597" s="232"/>
      <c r="Q597" s="232"/>
      <c r="R597" s="232"/>
      <c r="S597" s="232"/>
      <c r="T597" s="233"/>
      <c r="AT597" s="234" t="s">
        <v>155</v>
      </c>
      <c r="AU597" s="234" t="s">
        <v>89</v>
      </c>
      <c r="AV597" s="13" t="s">
        <v>87</v>
      </c>
      <c r="AW597" s="13" t="s">
        <v>36</v>
      </c>
      <c r="AX597" s="13" t="s">
        <v>79</v>
      </c>
      <c r="AY597" s="234" t="s">
        <v>146</v>
      </c>
    </row>
    <row r="598" spans="2:51" s="14" customFormat="1">
      <c r="B598" s="235"/>
      <c r="C598" s="236"/>
      <c r="D598" s="226" t="s">
        <v>155</v>
      </c>
      <c r="E598" s="237" t="s">
        <v>1</v>
      </c>
      <c r="F598" s="238" t="s">
        <v>452</v>
      </c>
      <c r="G598" s="236"/>
      <c r="H598" s="239">
        <v>44.9</v>
      </c>
      <c r="I598" s="240"/>
      <c r="J598" s="236"/>
      <c r="K598" s="236"/>
      <c r="L598" s="241"/>
      <c r="M598" s="242"/>
      <c r="N598" s="243"/>
      <c r="O598" s="243"/>
      <c r="P598" s="243"/>
      <c r="Q598" s="243"/>
      <c r="R598" s="243"/>
      <c r="S598" s="243"/>
      <c r="T598" s="244"/>
      <c r="AT598" s="245" t="s">
        <v>155</v>
      </c>
      <c r="AU598" s="245" t="s">
        <v>89</v>
      </c>
      <c r="AV598" s="14" t="s">
        <v>89</v>
      </c>
      <c r="AW598" s="14" t="s">
        <v>36</v>
      </c>
      <c r="AX598" s="14" t="s">
        <v>79</v>
      </c>
      <c r="AY598" s="245" t="s">
        <v>146</v>
      </c>
    </row>
    <row r="599" spans="2:51" s="13" customFormat="1">
      <c r="B599" s="224"/>
      <c r="C599" s="225"/>
      <c r="D599" s="226" t="s">
        <v>155</v>
      </c>
      <c r="E599" s="227" t="s">
        <v>1</v>
      </c>
      <c r="F599" s="228" t="s">
        <v>373</v>
      </c>
      <c r="G599" s="225"/>
      <c r="H599" s="227" t="s">
        <v>1</v>
      </c>
      <c r="I599" s="229"/>
      <c r="J599" s="225"/>
      <c r="K599" s="225"/>
      <c r="L599" s="230"/>
      <c r="M599" s="231"/>
      <c r="N599" s="232"/>
      <c r="O599" s="232"/>
      <c r="P599" s="232"/>
      <c r="Q599" s="232"/>
      <c r="R599" s="232"/>
      <c r="S599" s="232"/>
      <c r="T599" s="233"/>
      <c r="AT599" s="234" t="s">
        <v>155</v>
      </c>
      <c r="AU599" s="234" t="s">
        <v>89</v>
      </c>
      <c r="AV599" s="13" t="s">
        <v>87</v>
      </c>
      <c r="AW599" s="13" t="s">
        <v>36</v>
      </c>
      <c r="AX599" s="13" t="s">
        <v>79</v>
      </c>
      <c r="AY599" s="234" t="s">
        <v>146</v>
      </c>
    </row>
    <row r="600" spans="2:51" s="14" customFormat="1">
      <c r="B600" s="235"/>
      <c r="C600" s="236"/>
      <c r="D600" s="226" t="s">
        <v>155</v>
      </c>
      <c r="E600" s="237" t="s">
        <v>1</v>
      </c>
      <c r="F600" s="238" t="s">
        <v>453</v>
      </c>
      <c r="G600" s="236"/>
      <c r="H600" s="239">
        <v>54.6</v>
      </c>
      <c r="I600" s="240"/>
      <c r="J600" s="236"/>
      <c r="K600" s="236"/>
      <c r="L600" s="241"/>
      <c r="M600" s="242"/>
      <c r="N600" s="243"/>
      <c r="O600" s="243"/>
      <c r="P600" s="243"/>
      <c r="Q600" s="243"/>
      <c r="R600" s="243"/>
      <c r="S600" s="243"/>
      <c r="T600" s="244"/>
      <c r="AT600" s="245" t="s">
        <v>155</v>
      </c>
      <c r="AU600" s="245" t="s">
        <v>89</v>
      </c>
      <c r="AV600" s="14" t="s">
        <v>89</v>
      </c>
      <c r="AW600" s="14" t="s">
        <v>36</v>
      </c>
      <c r="AX600" s="14" t="s">
        <v>79</v>
      </c>
      <c r="AY600" s="245" t="s">
        <v>146</v>
      </c>
    </row>
    <row r="601" spans="2:51" s="13" customFormat="1">
      <c r="B601" s="224"/>
      <c r="C601" s="225"/>
      <c r="D601" s="226" t="s">
        <v>155</v>
      </c>
      <c r="E601" s="227" t="s">
        <v>1</v>
      </c>
      <c r="F601" s="228" t="s">
        <v>383</v>
      </c>
      <c r="G601" s="225"/>
      <c r="H601" s="227" t="s">
        <v>1</v>
      </c>
      <c r="I601" s="229"/>
      <c r="J601" s="225"/>
      <c r="K601" s="225"/>
      <c r="L601" s="230"/>
      <c r="M601" s="231"/>
      <c r="N601" s="232"/>
      <c r="O601" s="232"/>
      <c r="P601" s="232"/>
      <c r="Q601" s="232"/>
      <c r="R601" s="232"/>
      <c r="S601" s="232"/>
      <c r="T601" s="233"/>
      <c r="AT601" s="234" t="s">
        <v>155</v>
      </c>
      <c r="AU601" s="234" t="s">
        <v>89</v>
      </c>
      <c r="AV601" s="13" t="s">
        <v>87</v>
      </c>
      <c r="AW601" s="13" t="s">
        <v>36</v>
      </c>
      <c r="AX601" s="13" t="s">
        <v>79</v>
      </c>
      <c r="AY601" s="234" t="s">
        <v>146</v>
      </c>
    </row>
    <row r="602" spans="2:51" s="14" customFormat="1">
      <c r="B602" s="235"/>
      <c r="C602" s="236"/>
      <c r="D602" s="226" t="s">
        <v>155</v>
      </c>
      <c r="E602" s="237" t="s">
        <v>1</v>
      </c>
      <c r="F602" s="238" t="s">
        <v>454</v>
      </c>
      <c r="G602" s="236"/>
      <c r="H602" s="239">
        <v>1.7</v>
      </c>
      <c r="I602" s="240"/>
      <c r="J602" s="236"/>
      <c r="K602" s="236"/>
      <c r="L602" s="241"/>
      <c r="M602" s="242"/>
      <c r="N602" s="243"/>
      <c r="O602" s="243"/>
      <c r="P602" s="243"/>
      <c r="Q602" s="243"/>
      <c r="R602" s="243"/>
      <c r="S602" s="243"/>
      <c r="T602" s="244"/>
      <c r="AT602" s="245" t="s">
        <v>155</v>
      </c>
      <c r="AU602" s="245" t="s">
        <v>89</v>
      </c>
      <c r="AV602" s="14" t="s">
        <v>89</v>
      </c>
      <c r="AW602" s="14" t="s">
        <v>36</v>
      </c>
      <c r="AX602" s="14" t="s">
        <v>79</v>
      </c>
      <c r="AY602" s="245" t="s">
        <v>146</v>
      </c>
    </row>
    <row r="603" spans="2:51" s="13" customFormat="1">
      <c r="B603" s="224"/>
      <c r="C603" s="225"/>
      <c r="D603" s="226" t="s">
        <v>155</v>
      </c>
      <c r="E603" s="227" t="s">
        <v>1</v>
      </c>
      <c r="F603" s="228" t="s">
        <v>381</v>
      </c>
      <c r="G603" s="225"/>
      <c r="H603" s="227" t="s">
        <v>1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AT603" s="234" t="s">
        <v>155</v>
      </c>
      <c r="AU603" s="234" t="s">
        <v>89</v>
      </c>
      <c r="AV603" s="13" t="s">
        <v>87</v>
      </c>
      <c r="AW603" s="13" t="s">
        <v>36</v>
      </c>
      <c r="AX603" s="13" t="s">
        <v>79</v>
      </c>
      <c r="AY603" s="234" t="s">
        <v>146</v>
      </c>
    </row>
    <row r="604" spans="2:51" s="14" customFormat="1">
      <c r="B604" s="235"/>
      <c r="C604" s="236"/>
      <c r="D604" s="226" t="s">
        <v>155</v>
      </c>
      <c r="E604" s="237" t="s">
        <v>1</v>
      </c>
      <c r="F604" s="238" t="s">
        <v>382</v>
      </c>
      <c r="G604" s="236"/>
      <c r="H604" s="239">
        <v>0.9</v>
      </c>
      <c r="I604" s="240"/>
      <c r="J604" s="236"/>
      <c r="K604" s="236"/>
      <c r="L604" s="241"/>
      <c r="M604" s="242"/>
      <c r="N604" s="243"/>
      <c r="O604" s="243"/>
      <c r="P604" s="243"/>
      <c r="Q604" s="243"/>
      <c r="R604" s="243"/>
      <c r="S604" s="243"/>
      <c r="T604" s="244"/>
      <c r="AT604" s="245" t="s">
        <v>155</v>
      </c>
      <c r="AU604" s="245" t="s">
        <v>89</v>
      </c>
      <c r="AV604" s="14" t="s">
        <v>89</v>
      </c>
      <c r="AW604" s="14" t="s">
        <v>36</v>
      </c>
      <c r="AX604" s="14" t="s">
        <v>79</v>
      </c>
      <c r="AY604" s="245" t="s">
        <v>146</v>
      </c>
    </row>
    <row r="605" spans="2:51" s="13" customFormat="1">
      <c r="B605" s="224"/>
      <c r="C605" s="225"/>
      <c r="D605" s="226" t="s">
        <v>155</v>
      </c>
      <c r="E605" s="227" t="s">
        <v>1</v>
      </c>
      <c r="F605" s="228" t="s">
        <v>379</v>
      </c>
      <c r="G605" s="225"/>
      <c r="H605" s="227" t="s">
        <v>1</v>
      </c>
      <c r="I605" s="229"/>
      <c r="J605" s="225"/>
      <c r="K605" s="225"/>
      <c r="L605" s="230"/>
      <c r="M605" s="231"/>
      <c r="N605" s="232"/>
      <c r="O605" s="232"/>
      <c r="P605" s="232"/>
      <c r="Q605" s="232"/>
      <c r="R605" s="232"/>
      <c r="S605" s="232"/>
      <c r="T605" s="233"/>
      <c r="AT605" s="234" t="s">
        <v>155</v>
      </c>
      <c r="AU605" s="234" t="s">
        <v>89</v>
      </c>
      <c r="AV605" s="13" t="s">
        <v>87</v>
      </c>
      <c r="AW605" s="13" t="s">
        <v>36</v>
      </c>
      <c r="AX605" s="13" t="s">
        <v>79</v>
      </c>
      <c r="AY605" s="234" t="s">
        <v>146</v>
      </c>
    </row>
    <row r="606" spans="2:51" s="14" customFormat="1">
      <c r="B606" s="235"/>
      <c r="C606" s="236"/>
      <c r="D606" s="226" t="s">
        <v>155</v>
      </c>
      <c r="E606" s="237" t="s">
        <v>1</v>
      </c>
      <c r="F606" s="238" t="s">
        <v>394</v>
      </c>
      <c r="G606" s="236"/>
      <c r="H606" s="239">
        <v>2.9</v>
      </c>
      <c r="I606" s="240"/>
      <c r="J606" s="236"/>
      <c r="K606" s="236"/>
      <c r="L606" s="241"/>
      <c r="M606" s="242"/>
      <c r="N606" s="243"/>
      <c r="O606" s="243"/>
      <c r="P606" s="243"/>
      <c r="Q606" s="243"/>
      <c r="R606" s="243"/>
      <c r="S606" s="243"/>
      <c r="T606" s="244"/>
      <c r="AT606" s="245" t="s">
        <v>155</v>
      </c>
      <c r="AU606" s="245" t="s">
        <v>89</v>
      </c>
      <c r="AV606" s="14" t="s">
        <v>89</v>
      </c>
      <c r="AW606" s="14" t="s">
        <v>36</v>
      </c>
      <c r="AX606" s="14" t="s">
        <v>79</v>
      </c>
      <c r="AY606" s="245" t="s">
        <v>146</v>
      </c>
    </row>
    <row r="607" spans="2:51" s="13" customFormat="1">
      <c r="B607" s="224"/>
      <c r="C607" s="225"/>
      <c r="D607" s="226" t="s">
        <v>155</v>
      </c>
      <c r="E607" s="227" t="s">
        <v>1</v>
      </c>
      <c r="F607" s="228" t="s">
        <v>455</v>
      </c>
      <c r="G607" s="225"/>
      <c r="H607" s="227" t="s">
        <v>1</v>
      </c>
      <c r="I607" s="229"/>
      <c r="J607" s="225"/>
      <c r="K607" s="225"/>
      <c r="L607" s="230"/>
      <c r="M607" s="231"/>
      <c r="N607" s="232"/>
      <c r="O607" s="232"/>
      <c r="P607" s="232"/>
      <c r="Q607" s="232"/>
      <c r="R607" s="232"/>
      <c r="S607" s="232"/>
      <c r="T607" s="233"/>
      <c r="AT607" s="234" t="s">
        <v>155</v>
      </c>
      <c r="AU607" s="234" t="s">
        <v>89</v>
      </c>
      <c r="AV607" s="13" t="s">
        <v>87</v>
      </c>
      <c r="AW607" s="13" t="s">
        <v>36</v>
      </c>
      <c r="AX607" s="13" t="s">
        <v>79</v>
      </c>
      <c r="AY607" s="234" t="s">
        <v>146</v>
      </c>
    </row>
    <row r="608" spans="2:51" s="14" customFormat="1">
      <c r="B608" s="235"/>
      <c r="C608" s="236"/>
      <c r="D608" s="226" t="s">
        <v>155</v>
      </c>
      <c r="E608" s="237" t="s">
        <v>1</v>
      </c>
      <c r="F608" s="238" t="s">
        <v>746</v>
      </c>
      <c r="G608" s="236"/>
      <c r="H608" s="239">
        <v>10.86</v>
      </c>
      <c r="I608" s="240"/>
      <c r="J608" s="236"/>
      <c r="K608" s="236"/>
      <c r="L608" s="241"/>
      <c r="M608" s="242"/>
      <c r="N608" s="243"/>
      <c r="O608" s="243"/>
      <c r="P608" s="243"/>
      <c r="Q608" s="243"/>
      <c r="R608" s="243"/>
      <c r="S608" s="243"/>
      <c r="T608" s="244"/>
      <c r="AT608" s="245" t="s">
        <v>155</v>
      </c>
      <c r="AU608" s="245" t="s">
        <v>89</v>
      </c>
      <c r="AV608" s="14" t="s">
        <v>89</v>
      </c>
      <c r="AW608" s="14" t="s">
        <v>36</v>
      </c>
      <c r="AX608" s="14" t="s">
        <v>79</v>
      </c>
      <c r="AY608" s="245" t="s">
        <v>146</v>
      </c>
    </row>
    <row r="609" spans="2:51" s="13" customFormat="1">
      <c r="B609" s="224"/>
      <c r="C609" s="225"/>
      <c r="D609" s="226" t="s">
        <v>155</v>
      </c>
      <c r="E609" s="227" t="s">
        <v>1</v>
      </c>
      <c r="F609" s="228" t="s">
        <v>157</v>
      </c>
      <c r="G609" s="225"/>
      <c r="H609" s="227" t="s">
        <v>1</v>
      </c>
      <c r="I609" s="229"/>
      <c r="J609" s="225"/>
      <c r="K609" s="225"/>
      <c r="L609" s="230"/>
      <c r="M609" s="231"/>
      <c r="N609" s="232"/>
      <c r="O609" s="232"/>
      <c r="P609" s="232"/>
      <c r="Q609" s="232"/>
      <c r="R609" s="232"/>
      <c r="S609" s="232"/>
      <c r="T609" s="233"/>
      <c r="AT609" s="234" t="s">
        <v>155</v>
      </c>
      <c r="AU609" s="234" t="s">
        <v>89</v>
      </c>
      <c r="AV609" s="13" t="s">
        <v>87</v>
      </c>
      <c r="AW609" s="13" t="s">
        <v>36</v>
      </c>
      <c r="AX609" s="13" t="s">
        <v>79</v>
      </c>
      <c r="AY609" s="234" t="s">
        <v>146</v>
      </c>
    </row>
    <row r="610" spans="2:51" s="14" customFormat="1">
      <c r="B610" s="235"/>
      <c r="C610" s="236"/>
      <c r="D610" s="226" t="s">
        <v>155</v>
      </c>
      <c r="E610" s="237" t="s">
        <v>1</v>
      </c>
      <c r="F610" s="238" t="s">
        <v>382</v>
      </c>
      <c r="G610" s="236"/>
      <c r="H610" s="239">
        <v>0.9</v>
      </c>
      <c r="I610" s="240"/>
      <c r="J610" s="236"/>
      <c r="K610" s="236"/>
      <c r="L610" s="241"/>
      <c r="M610" s="242"/>
      <c r="N610" s="243"/>
      <c r="O610" s="243"/>
      <c r="P610" s="243"/>
      <c r="Q610" s="243"/>
      <c r="R610" s="243"/>
      <c r="S610" s="243"/>
      <c r="T610" s="244"/>
      <c r="AT610" s="245" t="s">
        <v>155</v>
      </c>
      <c r="AU610" s="245" t="s">
        <v>89</v>
      </c>
      <c r="AV610" s="14" t="s">
        <v>89</v>
      </c>
      <c r="AW610" s="14" t="s">
        <v>36</v>
      </c>
      <c r="AX610" s="14" t="s">
        <v>79</v>
      </c>
      <c r="AY610" s="245" t="s">
        <v>146</v>
      </c>
    </row>
    <row r="611" spans="2:51" s="13" customFormat="1">
      <c r="B611" s="224"/>
      <c r="C611" s="225"/>
      <c r="D611" s="226" t="s">
        <v>155</v>
      </c>
      <c r="E611" s="227" t="s">
        <v>1</v>
      </c>
      <c r="F611" s="228" t="s">
        <v>489</v>
      </c>
      <c r="G611" s="225"/>
      <c r="H611" s="227" t="s">
        <v>1</v>
      </c>
      <c r="I611" s="229"/>
      <c r="J611" s="225"/>
      <c r="K611" s="225"/>
      <c r="L611" s="230"/>
      <c r="M611" s="231"/>
      <c r="N611" s="232"/>
      <c r="O611" s="232"/>
      <c r="P611" s="232"/>
      <c r="Q611" s="232"/>
      <c r="R611" s="232"/>
      <c r="S611" s="232"/>
      <c r="T611" s="233"/>
      <c r="AT611" s="234" t="s">
        <v>155</v>
      </c>
      <c r="AU611" s="234" t="s">
        <v>89</v>
      </c>
      <c r="AV611" s="13" t="s">
        <v>87</v>
      </c>
      <c r="AW611" s="13" t="s">
        <v>36</v>
      </c>
      <c r="AX611" s="13" t="s">
        <v>79</v>
      </c>
      <c r="AY611" s="234" t="s">
        <v>146</v>
      </c>
    </row>
    <row r="612" spans="2:51" s="14" customFormat="1">
      <c r="B612" s="235"/>
      <c r="C612" s="236"/>
      <c r="D612" s="226" t="s">
        <v>155</v>
      </c>
      <c r="E612" s="237" t="s">
        <v>1</v>
      </c>
      <c r="F612" s="238" t="s">
        <v>747</v>
      </c>
      <c r="G612" s="236"/>
      <c r="H612" s="239">
        <v>26.15</v>
      </c>
      <c r="I612" s="240"/>
      <c r="J612" s="236"/>
      <c r="K612" s="236"/>
      <c r="L612" s="241"/>
      <c r="M612" s="242"/>
      <c r="N612" s="243"/>
      <c r="O612" s="243"/>
      <c r="P612" s="243"/>
      <c r="Q612" s="243"/>
      <c r="R612" s="243"/>
      <c r="S612" s="243"/>
      <c r="T612" s="244"/>
      <c r="AT612" s="245" t="s">
        <v>155</v>
      </c>
      <c r="AU612" s="245" t="s">
        <v>89</v>
      </c>
      <c r="AV612" s="14" t="s">
        <v>89</v>
      </c>
      <c r="AW612" s="14" t="s">
        <v>36</v>
      </c>
      <c r="AX612" s="14" t="s">
        <v>79</v>
      </c>
      <c r="AY612" s="245" t="s">
        <v>146</v>
      </c>
    </row>
    <row r="613" spans="2:51" s="16" customFormat="1">
      <c r="B613" s="257"/>
      <c r="C613" s="258"/>
      <c r="D613" s="226" t="s">
        <v>155</v>
      </c>
      <c r="E613" s="259" t="s">
        <v>1</v>
      </c>
      <c r="F613" s="260" t="s">
        <v>346</v>
      </c>
      <c r="G613" s="258"/>
      <c r="H613" s="261">
        <v>216.77</v>
      </c>
      <c r="I613" s="262"/>
      <c r="J613" s="258"/>
      <c r="K613" s="258"/>
      <c r="L613" s="263"/>
      <c r="M613" s="264"/>
      <c r="N613" s="265"/>
      <c r="O613" s="265"/>
      <c r="P613" s="265"/>
      <c r="Q613" s="265"/>
      <c r="R613" s="265"/>
      <c r="S613" s="265"/>
      <c r="T613" s="266"/>
      <c r="AT613" s="267" t="s">
        <v>155</v>
      </c>
      <c r="AU613" s="267" t="s">
        <v>89</v>
      </c>
      <c r="AV613" s="16" t="s">
        <v>183</v>
      </c>
      <c r="AW613" s="16" t="s">
        <v>36</v>
      </c>
      <c r="AX613" s="16" t="s">
        <v>79</v>
      </c>
      <c r="AY613" s="267" t="s">
        <v>146</v>
      </c>
    </row>
    <row r="614" spans="2:51" s="13" customFormat="1">
      <c r="B614" s="224"/>
      <c r="C614" s="225"/>
      <c r="D614" s="226" t="s">
        <v>155</v>
      </c>
      <c r="E614" s="227" t="s">
        <v>1</v>
      </c>
      <c r="F614" s="228" t="s">
        <v>166</v>
      </c>
      <c r="G614" s="225"/>
      <c r="H614" s="227" t="s">
        <v>1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AT614" s="234" t="s">
        <v>155</v>
      </c>
      <c r="AU614" s="234" t="s">
        <v>89</v>
      </c>
      <c r="AV614" s="13" t="s">
        <v>87</v>
      </c>
      <c r="AW614" s="13" t="s">
        <v>36</v>
      </c>
      <c r="AX614" s="13" t="s">
        <v>79</v>
      </c>
      <c r="AY614" s="234" t="s">
        <v>146</v>
      </c>
    </row>
    <row r="615" spans="2:51" s="13" customFormat="1">
      <c r="B615" s="224"/>
      <c r="C615" s="225"/>
      <c r="D615" s="226" t="s">
        <v>155</v>
      </c>
      <c r="E615" s="227" t="s">
        <v>1</v>
      </c>
      <c r="F615" s="228" t="s">
        <v>348</v>
      </c>
      <c r="G615" s="225"/>
      <c r="H615" s="227" t="s">
        <v>1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AT615" s="234" t="s">
        <v>155</v>
      </c>
      <c r="AU615" s="234" t="s">
        <v>89</v>
      </c>
      <c r="AV615" s="13" t="s">
        <v>87</v>
      </c>
      <c r="AW615" s="13" t="s">
        <v>36</v>
      </c>
      <c r="AX615" s="13" t="s">
        <v>79</v>
      </c>
      <c r="AY615" s="234" t="s">
        <v>146</v>
      </c>
    </row>
    <row r="616" spans="2:51" s="14" customFormat="1">
      <c r="B616" s="235"/>
      <c r="C616" s="236"/>
      <c r="D616" s="226" t="s">
        <v>155</v>
      </c>
      <c r="E616" s="237" t="s">
        <v>1</v>
      </c>
      <c r="F616" s="238" t="s">
        <v>456</v>
      </c>
      <c r="G616" s="236"/>
      <c r="H616" s="239">
        <v>4.05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AT616" s="245" t="s">
        <v>155</v>
      </c>
      <c r="AU616" s="245" t="s">
        <v>89</v>
      </c>
      <c r="AV616" s="14" t="s">
        <v>89</v>
      </c>
      <c r="AW616" s="14" t="s">
        <v>36</v>
      </c>
      <c r="AX616" s="14" t="s">
        <v>79</v>
      </c>
      <c r="AY616" s="245" t="s">
        <v>146</v>
      </c>
    </row>
    <row r="617" spans="2:51" s="13" customFormat="1">
      <c r="B617" s="224"/>
      <c r="C617" s="225"/>
      <c r="D617" s="226" t="s">
        <v>155</v>
      </c>
      <c r="E617" s="227" t="s">
        <v>1</v>
      </c>
      <c r="F617" s="228" t="s">
        <v>173</v>
      </c>
      <c r="G617" s="225"/>
      <c r="H617" s="227" t="s">
        <v>1</v>
      </c>
      <c r="I617" s="229"/>
      <c r="J617" s="225"/>
      <c r="K617" s="225"/>
      <c r="L617" s="230"/>
      <c r="M617" s="231"/>
      <c r="N617" s="232"/>
      <c r="O617" s="232"/>
      <c r="P617" s="232"/>
      <c r="Q617" s="232"/>
      <c r="R617" s="232"/>
      <c r="S617" s="232"/>
      <c r="T617" s="233"/>
      <c r="AT617" s="234" t="s">
        <v>155</v>
      </c>
      <c r="AU617" s="234" t="s">
        <v>89</v>
      </c>
      <c r="AV617" s="13" t="s">
        <v>87</v>
      </c>
      <c r="AW617" s="13" t="s">
        <v>36</v>
      </c>
      <c r="AX617" s="13" t="s">
        <v>79</v>
      </c>
      <c r="AY617" s="234" t="s">
        <v>146</v>
      </c>
    </row>
    <row r="618" spans="2:51" s="14" customFormat="1">
      <c r="B618" s="235"/>
      <c r="C618" s="236"/>
      <c r="D618" s="226" t="s">
        <v>155</v>
      </c>
      <c r="E618" s="237" t="s">
        <v>1</v>
      </c>
      <c r="F618" s="238" t="s">
        <v>457</v>
      </c>
      <c r="G618" s="236"/>
      <c r="H618" s="239">
        <v>1.2</v>
      </c>
      <c r="I618" s="240"/>
      <c r="J618" s="236"/>
      <c r="K618" s="236"/>
      <c r="L618" s="241"/>
      <c r="M618" s="242"/>
      <c r="N618" s="243"/>
      <c r="O618" s="243"/>
      <c r="P618" s="243"/>
      <c r="Q618" s="243"/>
      <c r="R618" s="243"/>
      <c r="S618" s="243"/>
      <c r="T618" s="244"/>
      <c r="AT618" s="245" t="s">
        <v>155</v>
      </c>
      <c r="AU618" s="245" t="s">
        <v>89</v>
      </c>
      <c r="AV618" s="14" t="s">
        <v>89</v>
      </c>
      <c r="AW618" s="14" t="s">
        <v>36</v>
      </c>
      <c r="AX618" s="14" t="s">
        <v>79</v>
      </c>
      <c r="AY618" s="245" t="s">
        <v>146</v>
      </c>
    </row>
    <row r="619" spans="2:51" s="13" customFormat="1">
      <c r="B619" s="224"/>
      <c r="C619" s="225"/>
      <c r="D619" s="226" t="s">
        <v>155</v>
      </c>
      <c r="E619" s="227" t="s">
        <v>1</v>
      </c>
      <c r="F619" s="228" t="s">
        <v>458</v>
      </c>
      <c r="G619" s="225"/>
      <c r="H619" s="227" t="s">
        <v>1</v>
      </c>
      <c r="I619" s="229"/>
      <c r="J619" s="225"/>
      <c r="K619" s="225"/>
      <c r="L619" s="230"/>
      <c r="M619" s="231"/>
      <c r="N619" s="232"/>
      <c r="O619" s="232"/>
      <c r="P619" s="232"/>
      <c r="Q619" s="232"/>
      <c r="R619" s="232"/>
      <c r="S619" s="232"/>
      <c r="T619" s="233"/>
      <c r="AT619" s="234" t="s">
        <v>155</v>
      </c>
      <c r="AU619" s="234" t="s">
        <v>89</v>
      </c>
      <c r="AV619" s="13" t="s">
        <v>87</v>
      </c>
      <c r="AW619" s="13" t="s">
        <v>36</v>
      </c>
      <c r="AX619" s="13" t="s">
        <v>79</v>
      </c>
      <c r="AY619" s="234" t="s">
        <v>146</v>
      </c>
    </row>
    <row r="620" spans="2:51" s="14" customFormat="1">
      <c r="B620" s="235"/>
      <c r="C620" s="236"/>
      <c r="D620" s="226" t="s">
        <v>155</v>
      </c>
      <c r="E620" s="237" t="s">
        <v>1</v>
      </c>
      <c r="F620" s="238" t="s">
        <v>459</v>
      </c>
      <c r="G620" s="236"/>
      <c r="H620" s="239">
        <v>8.9</v>
      </c>
      <c r="I620" s="240"/>
      <c r="J620" s="236"/>
      <c r="K620" s="236"/>
      <c r="L620" s="241"/>
      <c r="M620" s="242"/>
      <c r="N620" s="243"/>
      <c r="O620" s="243"/>
      <c r="P620" s="243"/>
      <c r="Q620" s="243"/>
      <c r="R620" s="243"/>
      <c r="S620" s="243"/>
      <c r="T620" s="244"/>
      <c r="AT620" s="245" t="s">
        <v>155</v>
      </c>
      <c r="AU620" s="245" t="s">
        <v>89</v>
      </c>
      <c r="AV620" s="14" t="s">
        <v>89</v>
      </c>
      <c r="AW620" s="14" t="s">
        <v>36</v>
      </c>
      <c r="AX620" s="14" t="s">
        <v>79</v>
      </c>
      <c r="AY620" s="245" t="s">
        <v>146</v>
      </c>
    </row>
    <row r="621" spans="2:51" s="13" customFormat="1">
      <c r="B621" s="224"/>
      <c r="C621" s="225"/>
      <c r="D621" s="226" t="s">
        <v>155</v>
      </c>
      <c r="E621" s="227" t="s">
        <v>1</v>
      </c>
      <c r="F621" s="228" t="s">
        <v>392</v>
      </c>
      <c r="G621" s="225"/>
      <c r="H621" s="227" t="s">
        <v>1</v>
      </c>
      <c r="I621" s="229"/>
      <c r="J621" s="225"/>
      <c r="K621" s="225"/>
      <c r="L621" s="230"/>
      <c r="M621" s="231"/>
      <c r="N621" s="232"/>
      <c r="O621" s="232"/>
      <c r="P621" s="232"/>
      <c r="Q621" s="232"/>
      <c r="R621" s="232"/>
      <c r="S621" s="232"/>
      <c r="T621" s="233"/>
      <c r="AT621" s="234" t="s">
        <v>155</v>
      </c>
      <c r="AU621" s="234" t="s">
        <v>89</v>
      </c>
      <c r="AV621" s="13" t="s">
        <v>87</v>
      </c>
      <c r="AW621" s="13" t="s">
        <v>36</v>
      </c>
      <c r="AX621" s="13" t="s">
        <v>79</v>
      </c>
      <c r="AY621" s="234" t="s">
        <v>146</v>
      </c>
    </row>
    <row r="622" spans="2:51" s="14" customFormat="1">
      <c r="B622" s="235"/>
      <c r="C622" s="236"/>
      <c r="D622" s="226" t="s">
        <v>155</v>
      </c>
      <c r="E622" s="237" t="s">
        <v>1</v>
      </c>
      <c r="F622" s="238" t="s">
        <v>460</v>
      </c>
      <c r="G622" s="236"/>
      <c r="H622" s="239">
        <v>15.1</v>
      </c>
      <c r="I622" s="240"/>
      <c r="J622" s="236"/>
      <c r="K622" s="236"/>
      <c r="L622" s="241"/>
      <c r="M622" s="242"/>
      <c r="N622" s="243"/>
      <c r="O622" s="243"/>
      <c r="P622" s="243"/>
      <c r="Q622" s="243"/>
      <c r="R622" s="243"/>
      <c r="S622" s="243"/>
      <c r="T622" s="244"/>
      <c r="AT622" s="245" t="s">
        <v>155</v>
      </c>
      <c r="AU622" s="245" t="s">
        <v>89</v>
      </c>
      <c r="AV622" s="14" t="s">
        <v>89</v>
      </c>
      <c r="AW622" s="14" t="s">
        <v>36</v>
      </c>
      <c r="AX622" s="14" t="s">
        <v>79</v>
      </c>
      <c r="AY622" s="245" t="s">
        <v>146</v>
      </c>
    </row>
    <row r="623" spans="2:51" s="13" customFormat="1">
      <c r="B623" s="224"/>
      <c r="C623" s="225"/>
      <c r="D623" s="226" t="s">
        <v>155</v>
      </c>
      <c r="E623" s="227" t="s">
        <v>1</v>
      </c>
      <c r="F623" s="228" t="s">
        <v>461</v>
      </c>
      <c r="G623" s="225"/>
      <c r="H623" s="227" t="s">
        <v>1</v>
      </c>
      <c r="I623" s="229"/>
      <c r="J623" s="225"/>
      <c r="K623" s="225"/>
      <c r="L623" s="230"/>
      <c r="M623" s="231"/>
      <c r="N623" s="232"/>
      <c r="O623" s="232"/>
      <c r="P623" s="232"/>
      <c r="Q623" s="232"/>
      <c r="R623" s="232"/>
      <c r="S623" s="232"/>
      <c r="T623" s="233"/>
      <c r="AT623" s="234" t="s">
        <v>155</v>
      </c>
      <c r="AU623" s="234" t="s">
        <v>89</v>
      </c>
      <c r="AV623" s="13" t="s">
        <v>87</v>
      </c>
      <c r="AW623" s="13" t="s">
        <v>36</v>
      </c>
      <c r="AX623" s="13" t="s">
        <v>79</v>
      </c>
      <c r="AY623" s="234" t="s">
        <v>146</v>
      </c>
    </row>
    <row r="624" spans="2:51" s="14" customFormat="1">
      <c r="B624" s="235"/>
      <c r="C624" s="236"/>
      <c r="D624" s="226" t="s">
        <v>155</v>
      </c>
      <c r="E624" s="237" t="s">
        <v>1</v>
      </c>
      <c r="F624" s="238" t="s">
        <v>444</v>
      </c>
      <c r="G624" s="236"/>
      <c r="H624" s="239">
        <v>14.8</v>
      </c>
      <c r="I624" s="240"/>
      <c r="J624" s="236"/>
      <c r="K624" s="236"/>
      <c r="L624" s="241"/>
      <c r="M624" s="242"/>
      <c r="N624" s="243"/>
      <c r="O624" s="243"/>
      <c r="P624" s="243"/>
      <c r="Q624" s="243"/>
      <c r="R624" s="243"/>
      <c r="S624" s="243"/>
      <c r="T624" s="244"/>
      <c r="AT624" s="245" t="s">
        <v>155</v>
      </c>
      <c r="AU624" s="245" t="s">
        <v>89</v>
      </c>
      <c r="AV624" s="14" t="s">
        <v>89</v>
      </c>
      <c r="AW624" s="14" t="s">
        <v>36</v>
      </c>
      <c r="AX624" s="14" t="s">
        <v>79</v>
      </c>
      <c r="AY624" s="245" t="s">
        <v>146</v>
      </c>
    </row>
    <row r="625" spans="2:51" s="13" customFormat="1">
      <c r="B625" s="224"/>
      <c r="C625" s="225"/>
      <c r="D625" s="226" t="s">
        <v>155</v>
      </c>
      <c r="E625" s="227" t="s">
        <v>1</v>
      </c>
      <c r="F625" s="228" t="s">
        <v>351</v>
      </c>
      <c r="G625" s="225"/>
      <c r="H625" s="227" t="s">
        <v>1</v>
      </c>
      <c r="I625" s="229"/>
      <c r="J625" s="225"/>
      <c r="K625" s="225"/>
      <c r="L625" s="230"/>
      <c r="M625" s="231"/>
      <c r="N625" s="232"/>
      <c r="O625" s="232"/>
      <c r="P625" s="232"/>
      <c r="Q625" s="232"/>
      <c r="R625" s="232"/>
      <c r="S625" s="232"/>
      <c r="T625" s="233"/>
      <c r="AT625" s="234" t="s">
        <v>155</v>
      </c>
      <c r="AU625" s="234" t="s">
        <v>89</v>
      </c>
      <c r="AV625" s="13" t="s">
        <v>87</v>
      </c>
      <c r="AW625" s="13" t="s">
        <v>36</v>
      </c>
      <c r="AX625" s="13" t="s">
        <v>79</v>
      </c>
      <c r="AY625" s="234" t="s">
        <v>146</v>
      </c>
    </row>
    <row r="626" spans="2:51" s="14" customFormat="1">
      <c r="B626" s="235"/>
      <c r="C626" s="236"/>
      <c r="D626" s="226" t="s">
        <v>155</v>
      </c>
      <c r="E626" s="237" t="s">
        <v>1</v>
      </c>
      <c r="F626" s="238" t="s">
        <v>462</v>
      </c>
      <c r="G626" s="236"/>
      <c r="H626" s="239">
        <v>5.7</v>
      </c>
      <c r="I626" s="240"/>
      <c r="J626" s="236"/>
      <c r="K626" s="236"/>
      <c r="L626" s="241"/>
      <c r="M626" s="242"/>
      <c r="N626" s="243"/>
      <c r="O626" s="243"/>
      <c r="P626" s="243"/>
      <c r="Q626" s="243"/>
      <c r="R626" s="243"/>
      <c r="S626" s="243"/>
      <c r="T626" s="244"/>
      <c r="AT626" s="245" t="s">
        <v>155</v>
      </c>
      <c r="AU626" s="245" t="s">
        <v>89</v>
      </c>
      <c r="AV626" s="14" t="s">
        <v>89</v>
      </c>
      <c r="AW626" s="14" t="s">
        <v>36</v>
      </c>
      <c r="AX626" s="14" t="s">
        <v>79</v>
      </c>
      <c r="AY626" s="245" t="s">
        <v>146</v>
      </c>
    </row>
    <row r="627" spans="2:51" s="13" customFormat="1">
      <c r="B627" s="224"/>
      <c r="C627" s="225"/>
      <c r="D627" s="226" t="s">
        <v>155</v>
      </c>
      <c r="E627" s="227" t="s">
        <v>1</v>
      </c>
      <c r="F627" s="228" t="s">
        <v>352</v>
      </c>
      <c r="G627" s="225"/>
      <c r="H627" s="227" t="s">
        <v>1</v>
      </c>
      <c r="I627" s="229"/>
      <c r="J627" s="225"/>
      <c r="K627" s="225"/>
      <c r="L627" s="230"/>
      <c r="M627" s="231"/>
      <c r="N627" s="232"/>
      <c r="O627" s="232"/>
      <c r="P627" s="232"/>
      <c r="Q627" s="232"/>
      <c r="R627" s="232"/>
      <c r="S627" s="232"/>
      <c r="T627" s="233"/>
      <c r="AT627" s="234" t="s">
        <v>155</v>
      </c>
      <c r="AU627" s="234" t="s">
        <v>89</v>
      </c>
      <c r="AV627" s="13" t="s">
        <v>87</v>
      </c>
      <c r="AW627" s="13" t="s">
        <v>36</v>
      </c>
      <c r="AX627" s="13" t="s">
        <v>79</v>
      </c>
      <c r="AY627" s="234" t="s">
        <v>146</v>
      </c>
    </row>
    <row r="628" spans="2:51" s="14" customFormat="1">
      <c r="B628" s="235"/>
      <c r="C628" s="236"/>
      <c r="D628" s="226" t="s">
        <v>155</v>
      </c>
      <c r="E628" s="237" t="s">
        <v>1</v>
      </c>
      <c r="F628" s="238" t="s">
        <v>89</v>
      </c>
      <c r="G628" s="236"/>
      <c r="H628" s="239">
        <v>2</v>
      </c>
      <c r="I628" s="240"/>
      <c r="J628" s="236"/>
      <c r="K628" s="236"/>
      <c r="L628" s="241"/>
      <c r="M628" s="242"/>
      <c r="N628" s="243"/>
      <c r="O628" s="243"/>
      <c r="P628" s="243"/>
      <c r="Q628" s="243"/>
      <c r="R628" s="243"/>
      <c r="S628" s="243"/>
      <c r="T628" s="244"/>
      <c r="AT628" s="245" t="s">
        <v>155</v>
      </c>
      <c r="AU628" s="245" t="s">
        <v>89</v>
      </c>
      <c r="AV628" s="14" t="s">
        <v>89</v>
      </c>
      <c r="AW628" s="14" t="s">
        <v>36</v>
      </c>
      <c r="AX628" s="14" t="s">
        <v>79</v>
      </c>
      <c r="AY628" s="245" t="s">
        <v>146</v>
      </c>
    </row>
    <row r="629" spans="2:51" s="13" customFormat="1">
      <c r="B629" s="224"/>
      <c r="C629" s="225"/>
      <c r="D629" s="226" t="s">
        <v>155</v>
      </c>
      <c r="E629" s="227" t="s">
        <v>1</v>
      </c>
      <c r="F629" s="228" t="s">
        <v>167</v>
      </c>
      <c r="G629" s="225"/>
      <c r="H629" s="227" t="s">
        <v>1</v>
      </c>
      <c r="I629" s="229"/>
      <c r="J629" s="225"/>
      <c r="K629" s="225"/>
      <c r="L629" s="230"/>
      <c r="M629" s="231"/>
      <c r="N629" s="232"/>
      <c r="O629" s="232"/>
      <c r="P629" s="232"/>
      <c r="Q629" s="232"/>
      <c r="R629" s="232"/>
      <c r="S629" s="232"/>
      <c r="T629" s="233"/>
      <c r="AT629" s="234" t="s">
        <v>155</v>
      </c>
      <c r="AU629" s="234" t="s">
        <v>89</v>
      </c>
      <c r="AV629" s="13" t="s">
        <v>87</v>
      </c>
      <c r="AW629" s="13" t="s">
        <v>36</v>
      </c>
      <c r="AX629" s="13" t="s">
        <v>79</v>
      </c>
      <c r="AY629" s="234" t="s">
        <v>146</v>
      </c>
    </row>
    <row r="630" spans="2:51" s="14" customFormat="1">
      <c r="B630" s="235"/>
      <c r="C630" s="236"/>
      <c r="D630" s="226" t="s">
        <v>155</v>
      </c>
      <c r="E630" s="237" t="s">
        <v>1</v>
      </c>
      <c r="F630" s="238" t="s">
        <v>450</v>
      </c>
      <c r="G630" s="236"/>
      <c r="H630" s="239">
        <v>7.6</v>
      </c>
      <c r="I630" s="240"/>
      <c r="J630" s="236"/>
      <c r="K630" s="236"/>
      <c r="L630" s="241"/>
      <c r="M630" s="242"/>
      <c r="N630" s="243"/>
      <c r="O630" s="243"/>
      <c r="P630" s="243"/>
      <c r="Q630" s="243"/>
      <c r="R630" s="243"/>
      <c r="S630" s="243"/>
      <c r="T630" s="244"/>
      <c r="AT630" s="245" t="s">
        <v>155</v>
      </c>
      <c r="AU630" s="245" t="s">
        <v>89</v>
      </c>
      <c r="AV630" s="14" t="s">
        <v>89</v>
      </c>
      <c r="AW630" s="14" t="s">
        <v>36</v>
      </c>
      <c r="AX630" s="14" t="s">
        <v>79</v>
      </c>
      <c r="AY630" s="245" t="s">
        <v>146</v>
      </c>
    </row>
    <row r="631" spans="2:51" s="13" customFormat="1">
      <c r="B631" s="224"/>
      <c r="C631" s="225"/>
      <c r="D631" s="226" t="s">
        <v>155</v>
      </c>
      <c r="E631" s="227" t="s">
        <v>1</v>
      </c>
      <c r="F631" s="228" t="s">
        <v>385</v>
      </c>
      <c r="G631" s="225"/>
      <c r="H631" s="227" t="s">
        <v>1</v>
      </c>
      <c r="I631" s="229"/>
      <c r="J631" s="225"/>
      <c r="K631" s="225"/>
      <c r="L631" s="230"/>
      <c r="M631" s="231"/>
      <c r="N631" s="232"/>
      <c r="O631" s="232"/>
      <c r="P631" s="232"/>
      <c r="Q631" s="232"/>
      <c r="R631" s="232"/>
      <c r="S631" s="232"/>
      <c r="T631" s="233"/>
      <c r="AT631" s="234" t="s">
        <v>155</v>
      </c>
      <c r="AU631" s="234" t="s">
        <v>89</v>
      </c>
      <c r="AV631" s="13" t="s">
        <v>87</v>
      </c>
      <c r="AW631" s="13" t="s">
        <v>36</v>
      </c>
      <c r="AX631" s="13" t="s">
        <v>79</v>
      </c>
      <c r="AY631" s="234" t="s">
        <v>146</v>
      </c>
    </row>
    <row r="632" spans="2:51" s="14" customFormat="1">
      <c r="B632" s="235"/>
      <c r="C632" s="236"/>
      <c r="D632" s="226" t="s">
        <v>155</v>
      </c>
      <c r="E632" s="237" t="s">
        <v>1</v>
      </c>
      <c r="F632" s="238" t="s">
        <v>370</v>
      </c>
      <c r="G632" s="236"/>
      <c r="H632" s="239">
        <v>8.1999999999999993</v>
      </c>
      <c r="I632" s="240"/>
      <c r="J632" s="236"/>
      <c r="K632" s="236"/>
      <c r="L632" s="241"/>
      <c r="M632" s="242"/>
      <c r="N632" s="243"/>
      <c r="O632" s="243"/>
      <c r="P632" s="243"/>
      <c r="Q632" s="243"/>
      <c r="R632" s="243"/>
      <c r="S632" s="243"/>
      <c r="T632" s="244"/>
      <c r="AT632" s="245" t="s">
        <v>155</v>
      </c>
      <c r="AU632" s="245" t="s">
        <v>89</v>
      </c>
      <c r="AV632" s="14" t="s">
        <v>89</v>
      </c>
      <c r="AW632" s="14" t="s">
        <v>36</v>
      </c>
      <c r="AX632" s="14" t="s">
        <v>79</v>
      </c>
      <c r="AY632" s="245" t="s">
        <v>146</v>
      </c>
    </row>
    <row r="633" spans="2:51" s="13" customFormat="1">
      <c r="B633" s="224"/>
      <c r="C633" s="225"/>
      <c r="D633" s="226" t="s">
        <v>155</v>
      </c>
      <c r="E633" s="227" t="s">
        <v>1</v>
      </c>
      <c r="F633" s="228" t="s">
        <v>387</v>
      </c>
      <c r="G633" s="225"/>
      <c r="H633" s="227" t="s">
        <v>1</v>
      </c>
      <c r="I633" s="229"/>
      <c r="J633" s="225"/>
      <c r="K633" s="225"/>
      <c r="L633" s="230"/>
      <c r="M633" s="231"/>
      <c r="N633" s="232"/>
      <c r="O633" s="232"/>
      <c r="P633" s="232"/>
      <c r="Q633" s="232"/>
      <c r="R633" s="232"/>
      <c r="S633" s="232"/>
      <c r="T633" s="233"/>
      <c r="AT633" s="234" t="s">
        <v>155</v>
      </c>
      <c r="AU633" s="234" t="s">
        <v>89</v>
      </c>
      <c r="AV633" s="13" t="s">
        <v>87</v>
      </c>
      <c r="AW633" s="13" t="s">
        <v>36</v>
      </c>
      <c r="AX633" s="13" t="s">
        <v>79</v>
      </c>
      <c r="AY633" s="234" t="s">
        <v>146</v>
      </c>
    </row>
    <row r="634" spans="2:51" s="14" customFormat="1">
      <c r="B634" s="235"/>
      <c r="C634" s="236"/>
      <c r="D634" s="226" t="s">
        <v>155</v>
      </c>
      <c r="E634" s="237" t="s">
        <v>1</v>
      </c>
      <c r="F634" s="238" t="s">
        <v>452</v>
      </c>
      <c r="G634" s="236"/>
      <c r="H634" s="239">
        <v>44.9</v>
      </c>
      <c r="I634" s="240"/>
      <c r="J634" s="236"/>
      <c r="K634" s="236"/>
      <c r="L634" s="241"/>
      <c r="M634" s="242"/>
      <c r="N634" s="243"/>
      <c r="O634" s="243"/>
      <c r="P634" s="243"/>
      <c r="Q634" s="243"/>
      <c r="R634" s="243"/>
      <c r="S634" s="243"/>
      <c r="T634" s="244"/>
      <c r="AT634" s="245" t="s">
        <v>155</v>
      </c>
      <c r="AU634" s="245" t="s">
        <v>89</v>
      </c>
      <c r="AV634" s="14" t="s">
        <v>89</v>
      </c>
      <c r="AW634" s="14" t="s">
        <v>36</v>
      </c>
      <c r="AX634" s="14" t="s">
        <v>79</v>
      </c>
      <c r="AY634" s="245" t="s">
        <v>146</v>
      </c>
    </row>
    <row r="635" spans="2:51" s="13" customFormat="1">
      <c r="B635" s="224"/>
      <c r="C635" s="225"/>
      <c r="D635" s="226" t="s">
        <v>155</v>
      </c>
      <c r="E635" s="227" t="s">
        <v>1</v>
      </c>
      <c r="F635" s="228" t="s">
        <v>398</v>
      </c>
      <c r="G635" s="225"/>
      <c r="H635" s="227" t="s">
        <v>1</v>
      </c>
      <c r="I635" s="229"/>
      <c r="J635" s="225"/>
      <c r="K635" s="225"/>
      <c r="L635" s="230"/>
      <c r="M635" s="231"/>
      <c r="N635" s="232"/>
      <c r="O635" s="232"/>
      <c r="P635" s="232"/>
      <c r="Q635" s="232"/>
      <c r="R635" s="232"/>
      <c r="S635" s="232"/>
      <c r="T635" s="233"/>
      <c r="AT635" s="234" t="s">
        <v>155</v>
      </c>
      <c r="AU635" s="234" t="s">
        <v>89</v>
      </c>
      <c r="AV635" s="13" t="s">
        <v>87</v>
      </c>
      <c r="AW635" s="13" t="s">
        <v>36</v>
      </c>
      <c r="AX635" s="13" t="s">
        <v>79</v>
      </c>
      <c r="AY635" s="234" t="s">
        <v>146</v>
      </c>
    </row>
    <row r="636" spans="2:51" s="14" customFormat="1">
      <c r="B636" s="235"/>
      <c r="C636" s="236"/>
      <c r="D636" s="226" t="s">
        <v>155</v>
      </c>
      <c r="E636" s="237" t="s">
        <v>1</v>
      </c>
      <c r="F636" s="238" t="s">
        <v>453</v>
      </c>
      <c r="G636" s="236"/>
      <c r="H636" s="239">
        <v>54.6</v>
      </c>
      <c r="I636" s="240"/>
      <c r="J636" s="236"/>
      <c r="K636" s="236"/>
      <c r="L636" s="241"/>
      <c r="M636" s="242"/>
      <c r="N636" s="243"/>
      <c r="O636" s="243"/>
      <c r="P636" s="243"/>
      <c r="Q636" s="243"/>
      <c r="R636" s="243"/>
      <c r="S636" s="243"/>
      <c r="T636" s="244"/>
      <c r="AT636" s="245" t="s">
        <v>155</v>
      </c>
      <c r="AU636" s="245" t="s">
        <v>89</v>
      </c>
      <c r="AV636" s="14" t="s">
        <v>89</v>
      </c>
      <c r="AW636" s="14" t="s">
        <v>36</v>
      </c>
      <c r="AX636" s="14" t="s">
        <v>79</v>
      </c>
      <c r="AY636" s="245" t="s">
        <v>146</v>
      </c>
    </row>
    <row r="637" spans="2:51" s="13" customFormat="1">
      <c r="B637" s="224"/>
      <c r="C637" s="225"/>
      <c r="D637" s="226" t="s">
        <v>155</v>
      </c>
      <c r="E637" s="227" t="s">
        <v>1</v>
      </c>
      <c r="F637" s="228" t="s">
        <v>396</v>
      </c>
      <c r="G637" s="225"/>
      <c r="H637" s="227" t="s">
        <v>1</v>
      </c>
      <c r="I637" s="229"/>
      <c r="J637" s="225"/>
      <c r="K637" s="225"/>
      <c r="L637" s="230"/>
      <c r="M637" s="231"/>
      <c r="N637" s="232"/>
      <c r="O637" s="232"/>
      <c r="P637" s="232"/>
      <c r="Q637" s="232"/>
      <c r="R637" s="232"/>
      <c r="S637" s="232"/>
      <c r="T637" s="233"/>
      <c r="AT637" s="234" t="s">
        <v>155</v>
      </c>
      <c r="AU637" s="234" t="s">
        <v>89</v>
      </c>
      <c r="AV637" s="13" t="s">
        <v>87</v>
      </c>
      <c r="AW637" s="13" t="s">
        <v>36</v>
      </c>
      <c r="AX637" s="13" t="s">
        <v>79</v>
      </c>
      <c r="AY637" s="234" t="s">
        <v>146</v>
      </c>
    </row>
    <row r="638" spans="2:51" s="14" customFormat="1">
      <c r="B638" s="235"/>
      <c r="C638" s="236"/>
      <c r="D638" s="226" t="s">
        <v>155</v>
      </c>
      <c r="E638" s="237" t="s">
        <v>1</v>
      </c>
      <c r="F638" s="238" t="s">
        <v>463</v>
      </c>
      <c r="G638" s="236"/>
      <c r="H638" s="239">
        <v>5.4</v>
      </c>
      <c r="I638" s="240"/>
      <c r="J638" s="236"/>
      <c r="K638" s="236"/>
      <c r="L638" s="241"/>
      <c r="M638" s="242"/>
      <c r="N638" s="243"/>
      <c r="O638" s="243"/>
      <c r="P638" s="243"/>
      <c r="Q638" s="243"/>
      <c r="R638" s="243"/>
      <c r="S638" s="243"/>
      <c r="T638" s="244"/>
      <c r="AT638" s="245" t="s">
        <v>155</v>
      </c>
      <c r="AU638" s="245" t="s">
        <v>89</v>
      </c>
      <c r="AV638" s="14" t="s">
        <v>89</v>
      </c>
      <c r="AW638" s="14" t="s">
        <v>36</v>
      </c>
      <c r="AX638" s="14" t="s">
        <v>79</v>
      </c>
      <c r="AY638" s="245" t="s">
        <v>146</v>
      </c>
    </row>
    <row r="639" spans="2:51" s="13" customFormat="1">
      <c r="B639" s="224"/>
      <c r="C639" s="225"/>
      <c r="D639" s="226" t="s">
        <v>155</v>
      </c>
      <c r="E639" s="227" t="s">
        <v>1</v>
      </c>
      <c r="F639" s="228" t="s">
        <v>395</v>
      </c>
      <c r="G639" s="225"/>
      <c r="H639" s="227" t="s">
        <v>1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AT639" s="234" t="s">
        <v>155</v>
      </c>
      <c r="AU639" s="234" t="s">
        <v>89</v>
      </c>
      <c r="AV639" s="13" t="s">
        <v>87</v>
      </c>
      <c r="AW639" s="13" t="s">
        <v>36</v>
      </c>
      <c r="AX639" s="13" t="s">
        <v>79</v>
      </c>
      <c r="AY639" s="234" t="s">
        <v>146</v>
      </c>
    </row>
    <row r="640" spans="2:51" s="14" customFormat="1">
      <c r="B640" s="235"/>
      <c r="C640" s="236"/>
      <c r="D640" s="226" t="s">
        <v>155</v>
      </c>
      <c r="E640" s="237" t="s">
        <v>1</v>
      </c>
      <c r="F640" s="238" t="s">
        <v>464</v>
      </c>
      <c r="G640" s="236"/>
      <c r="H640" s="239">
        <v>0.95</v>
      </c>
      <c r="I640" s="240"/>
      <c r="J640" s="236"/>
      <c r="K640" s="236"/>
      <c r="L640" s="241"/>
      <c r="M640" s="242"/>
      <c r="N640" s="243"/>
      <c r="O640" s="243"/>
      <c r="P640" s="243"/>
      <c r="Q640" s="243"/>
      <c r="R640" s="243"/>
      <c r="S640" s="243"/>
      <c r="T640" s="244"/>
      <c r="AT640" s="245" t="s">
        <v>155</v>
      </c>
      <c r="AU640" s="245" t="s">
        <v>89</v>
      </c>
      <c r="AV640" s="14" t="s">
        <v>89</v>
      </c>
      <c r="AW640" s="14" t="s">
        <v>36</v>
      </c>
      <c r="AX640" s="14" t="s">
        <v>79</v>
      </c>
      <c r="AY640" s="245" t="s">
        <v>146</v>
      </c>
    </row>
    <row r="641" spans="1:65" s="13" customFormat="1">
      <c r="B641" s="224"/>
      <c r="C641" s="225"/>
      <c r="D641" s="226" t="s">
        <v>155</v>
      </c>
      <c r="E641" s="227" t="s">
        <v>1</v>
      </c>
      <c r="F641" s="228" t="s">
        <v>393</v>
      </c>
      <c r="G641" s="225"/>
      <c r="H641" s="227" t="s">
        <v>1</v>
      </c>
      <c r="I641" s="229"/>
      <c r="J641" s="225"/>
      <c r="K641" s="225"/>
      <c r="L641" s="230"/>
      <c r="M641" s="231"/>
      <c r="N641" s="232"/>
      <c r="O641" s="232"/>
      <c r="P641" s="232"/>
      <c r="Q641" s="232"/>
      <c r="R641" s="232"/>
      <c r="S641" s="232"/>
      <c r="T641" s="233"/>
      <c r="AT641" s="234" t="s">
        <v>155</v>
      </c>
      <c r="AU641" s="234" t="s">
        <v>89</v>
      </c>
      <c r="AV641" s="13" t="s">
        <v>87</v>
      </c>
      <c r="AW641" s="13" t="s">
        <v>36</v>
      </c>
      <c r="AX641" s="13" t="s">
        <v>79</v>
      </c>
      <c r="AY641" s="234" t="s">
        <v>146</v>
      </c>
    </row>
    <row r="642" spans="1:65" s="14" customFormat="1">
      <c r="B642" s="235"/>
      <c r="C642" s="236"/>
      <c r="D642" s="226" t="s">
        <v>155</v>
      </c>
      <c r="E642" s="237" t="s">
        <v>1</v>
      </c>
      <c r="F642" s="238" t="s">
        <v>394</v>
      </c>
      <c r="G642" s="236"/>
      <c r="H642" s="239">
        <v>2.9</v>
      </c>
      <c r="I642" s="240"/>
      <c r="J642" s="236"/>
      <c r="K642" s="236"/>
      <c r="L642" s="241"/>
      <c r="M642" s="242"/>
      <c r="N642" s="243"/>
      <c r="O642" s="243"/>
      <c r="P642" s="243"/>
      <c r="Q642" s="243"/>
      <c r="R642" s="243"/>
      <c r="S642" s="243"/>
      <c r="T642" s="244"/>
      <c r="AT642" s="245" t="s">
        <v>155</v>
      </c>
      <c r="AU642" s="245" t="s">
        <v>89</v>
      </c>
      <c r="AV642" s="14" t="s">
        <v>89</v>
      </c>
      <c r="AW642" s="14" t="s">
        <v>36</v>
      </c>
      <c r="AX642" s="14" t="s">
        <v>79</v>
      </c>
      <c r="AY642" s="245" t="s">
        <v>146</v>
      </c>
    </row>
    <row r="643" spans="1:65" s="13" customFormat="1">
      <c r="B643" s="224"/>
      <c r="C643" s="225"/>
      <c r="D643" s="226" t="s">
        <v>155</v>
      </c>
      <c r="E643" s="227" t="s">
        <v>1</v>
      </c>
      <c r="F643" s="228" t="s">
        <v>455</v>
      </c>
      <c r="G643" s="225"/>
      <c r="H643" s="227" t="s">
        <v>1</v>
      </c>
      <c r="I643" s="229"/>
      <c r="J643" s="225"/>
      <c r="K643" s="225"/>
      <c r="L643" s="230"/>
      <c r="M643" s="231"/>
      <c r="N643" s="232"/>
      <c r="O643" s="232"/>
      <c r="P643" s="232"/>
      <c r="Q643" s="232"/>
      <c r="R643" s="232"/>
      <c r="S643" s="232"/>
      <c r="T643" s="233"/>
      <c r="AT643" s="234" t="s">
        <v>155</v>
      </c>
      <c r="AU643" s="234" t="s">
        <v>89</v>
      </c>
      <c r="AV643" s="13" t="s">
        <v>87</v>
      </c>
      <c r="AW643" s="13" t="s">
        <v>36</v>
      </c>
      <c r="AX643" s="13" t="s">
        <v>79</v>
      </c>
      <c r="AY643" s="234" t="s">
        <v>146</v>
      </c>
    </row>
    <row r="644" spans="1:65" s="14" customFormat="1">
      <c r="B644" s="235"/>
      <c r="C644" s="236"/>
      <c r="D644" s="226" t="s">
        <v>155</v>
      </c>
      <c r="E644" s="237" t="s">
        <v>1</v>
      </c>
      <c r="F644" s="238" t="s">
        <v>746</v>
      </c>
      <c r="G644" s="236"/>
      <c r="H644" s="239">
        <v>10.86</v>
      </c>
      <c r="I644" s="240"/>
      <c r="J644" s="236"/>
      <c r="K644" s="236"/>
      <c r="L644" s="241"/>
      <c r="M644" s="242"/>
      <c r="N644" s="243"/>
      <c r="O644" s="243"/>
      <c r="P644" s="243"/>
      <c r="Q644" s="243"/>
      <c r="R644" s="243"/>
      <c r="S644" s="243"/>
      <c r="T644" s="244"/>
      <c r="AT644" s="245" t="s">
        <v>155</v>
      </c>
      <c r="AU644" s="245" t="s">
        <v>89</v>
      </c>
      <c r="AV644" s="14" t="s">
        <v>89</v>
      </c>
      <c r="AW644" s="14" t="s">
        <v>36</v>
      </c>
      <c r="AX644" s="14" t="s">
        <v>79</v>
      </c>
      <c r="AY644" s="245" t="s">
        <v>146</v>
      </c>
    </row>
    <row r="645" spans="1:65" s="13" customFormat="1">
      <c r="B645" s="224"/>
      <c r="C645" s="225"/>
      <c r="D645" s="226" t="s">
        <v>155</v>
      </c>
      <c r="E645" s="227" t="s">
        <v>1</v>
      </c>
      <c r="F645" s="228" t="s">
        <v>157</v>
      </c>
      <c r="G645" s="225"/>
      <c r="H645" s="227" t="s">
        <v>1</v>
      </c>
      <c r="I645" s="229"/>
      <c r="J645" s="225"/>
      <c r="K645" s="225"/>
      <c r="L645" s="230"/>
      <c r="M645" s="231"/>
      <c r="N645" s="232"/>
      <c r="O645" s="232"/>
      <c r="P645" s="232"/>
      <c r="Q645" s="232"/>
      <c r="R645" s="232"/>
      <c r="S645" s="232"/>
      <c r="T645" s="233"/>
      <c r="AT645" s="234" t="s">
        <v>155</v>
      </c>
      <c r="AU645" s="234" t="s">
        <v>89</v>
      </c>
      <c r="AV645" s="13" t="s">
        <v>87</v>
      </c>
      <c r="AW645" s="13" t="s">
        <v>36</v>
      </c>
      <c r="AX645" s="13" t="s">
        <v>79</v>
      </c>
      <c r="AY645" s="234" t="s">
        <v>146</v>
      </c>
    </row>
    <row r="646" spans="1:65" s="14" customFormat="1">
      <c r="B646" s="235"/>
      <c r="C646" s="236"/>
      <c r="D646" s="226" t="s">
        <v>155</v>
      </c>
      <c r="E646" s="237" t="s">
        <v>1</v>
      </c>
      <c r="F646" s="238" t="s">
        <v>382</v>
      </c>
      <c r="G646" s="236"/>
      <c r="H646" s="239">
        <v>0.9</v>
      </c>
      <c r="I646" s="240"/>
      <c r="J646" s="236"/>
      <c r="K646" s="236"/>
      <c r="L646" s="241"/>
      <c r="M646" s="242"/>
      <c r="N646" s="243"/>
      <c r="O646" s="243"/>
      <c r="P646" s="243"/>
      <c r="Q646" s="243"/>
      <c r="R646" s="243"/>
      <c r="S646" s="243"/>
      <c r="T646" s="244"/>
      <c r="AT646" s="245" t="s">
        <v>155</v>
      </c>
      <c r="AU646" s="245" t="s">
        <v>89</v>
      </c>
      <c r="AV646" s="14" t="s">
        <v>89</v>
      </c>
      <c r="AW646" s="14" t="s">
        <v>36</v>
      </c>
      <c r="AX646" s="14" t="s">
        <v>79</v>
      </c>
      <c r="AY646" s="245" t="s">
        <v>146</v>
      </c>
    </row>
    <row r="647" spans="1:65" s="16" customFormat="1">
      <c r="B647" s="257"/>
      <c r="C647" s="258"/>
      <c r="D647" s="226" t="s">
        <v>155</v>
      </c>
      <c r="E647" s="259" t="s">
        <v>1</v>
      </c>
      <c r="F647" s="260" t="s">
        <v>346</v>
      </c>
      <c r="G647" s="258"/>
      <c r="H647" s="261">
        <v>188.06</v>
      </c>
      <c r="I647" s="262"/>
      <c r="J647" s="258"/>
      <c r="K647" s="258"/>
      <c r="L647" s="263"/>
      <c r="M647" s="264"/>
      <c r="N647" s="265"/>
      <c r="O647" s="265"/>
      <c r="P647" s="265"/>
      <c r="Q647" s="265"/>
      <c r="R647" s="265"/>
      <c r="S647" s="265"/>
      <c r="T647" s="266"/>
      <c r="AT647" s="267" t="s">
        <v>155</v>
      </c>
      <c r="AU647" s="267" t="s">
        <v>89</v>
      </c>
      <c r="AV647" s="16" t="s">
        <v>183</v>
      </c>
      <c r="AW647" s="16" t="s">
        <v>36</v>
      </c>
      <c r="AX647" s="16" t="s">
        <v>79</v>
      </c>
      <c r="AY647" s="267" t="s">
        <v>146</v>
      </c>
    </row>
    <row r="648" spans="1:65" s="15" customFormat="1">
      <c r="B648" s="246"/>
      <c r="C648" s="247"/>
      <c r="D648" s="226" t="s">
        <v>155</v>
      </c>
      <c r="E648" s="248" t="s">
        <v>1</v>
      </c>
      <c r="F648" s="249" t="s">
        <v>175</v>
      </c>
      <c r="G648" s="247"/>
      <c r="H648" s="250">
        <v>404.83</v>
      </c>
      <c r="I648" s="251"/>
      <c r="J648" s="247"/>
      <c r="K648" s="247"/>
      <c r="L648" s="252"/>
      <c r="M648" s="253"/>
      <c r="N648" s="254"/>
      <c r="O648" s="254"/>
      <c r="P648" s="254"/>
      <c r="Q648" s="254"/>
      <c r="R648" s="254"/>
      <c r="S648" s="254"/>
      <c r="T648" s="255"/>
      <c r="AT648" s="256" t="s">
        <v>155</v>
      </c>
      <c r="AU648" s="256" t="s">
        <v>89</v>
      </c>
      <c r="AV648" s="15" t="s">
        <v>153</v>
      </c>
      <c r="AW648" s="15" t="s">
        <v>36</v>
      </c>
      <c r="AX648" s="15" t="s">
        <v>87</v>
      </c>
      <c r="AY648" s="256" t="s">
        <v>146</v>
      </c>
    </row>
    <row r="649" spans="1:65" s="2" customFormat="1" ht="21.75" customHeight="1">
      <c r="A649" s="35"/>
      <c r="B649" s="36"/>
      <c r="C649" s="210" t="s">
        <v>748</v>
      </c>
      <c r="D649" s="210" t="s">
        <v>149</v>
      </c>
      <c r="E649" s="211" t="s">
        <v>749</v>
      </c>
      <c r="F649" s="212" t="s">
        <v>750</v>
      </c>
      <c r="G649" s="213" t="s">
        <v>152</v>
      </c>
      <c r="H649" s="214">
        <v>404.83</v>
      </c>
      <c r="I649" s="215"/>
      <c r="J649" s="216">
        <f>ROUND(I649*H649,2)</f>
        <v>0</v>
      </c>
      <c r="K649" s="217"/>
      <c r="L649" s="40"/>
      <c r="M649" s="218" t="s">
        <v>1</v>
      </c>
      <c r="N649" s="219" t="s">
        <v>44</v>
      </c>
      <c r="O649" s="72"/>
      <c r="P649" s="220">
        <f>O649*H649</f>
        <v>0</v>
      </c>
      <c r="Q649" s="220">
        <v>4.0000000000000003E-5</v>
      </c>
      <c r="R649" s="220">
        <f>Q649*H649</f>
        <v>1.6193200000000001E-2</v>
      </c>
      <c r="S649" s="220">
        <v>0</v>
      </c>
      <c r="T649" s="221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222" t="s">
        <v>153</v>
      </c>
      <c r="AT649" s="222" t="s">
        <v>149</v>
      </c>
      <c r="AU649" s="222" t="s">
        <v>89</v>
      </c>
      <c r="AY649" s="18" t="s">
        <v>146</v>
      </c>
      <c r="BE649" s="223">
        <f>IF(N649="základní",J649,0)</f>
        <v>0</v>
      </c>
      <c r="BF649" s="223">
        <f>IF(N649="snížená",J649,0)</f>
        <v>0</v>
      </c>
      <c r="BG649" s="223">
        <f>IF(N649="zákl. přenesená",J649,0)</f>
        <v>0</v>
      </c>
      <c r="BH649" s="223">
        <f>IF(N649="sníž. přenesená",J649,0)</f>
        <v>0</v>
      </c>
      <c r="BI649" s="223">
        <f>IF(N649="nulová",J649,0)</f>
        <v>0</v>
      </c>
      <c r="BJ649" s="18" t="s">
        <v>87</v>
      </c>
      <c r="BK649" s="223">
        <f>ROUND(I649*H649,2)</f>
        <v>0</v>
      </c>
      <c r="BL649" s="18" t="s">
        <v>153</v>
      </c>
      <c r="BM649" s="222" t="s">
        <v>751</v>
      </c>
    </row>
    <row r="650" spans="1:65" s="2" customFormat="1" ht="16.5" customHeight="1">
      <c r="A650" s="35"/>
      <c r="B650" s="36"/>
      <c r="C650" s="210" t="s">
        <v>752</v>
      </c>
      <c r="D650" s="210" t="s">
        <v>149</v>
      </c>
      <c r="E650" s="211" t="s">
        <v>753</v>
      </c>
      <c r="F650" s="212" t="s">
        <v>754</v>
      </c>
      <c r="G650" s="213" t="s">
        <v>259</v>
      </c>
      <c r="H650" s="214">
        <v>6</v>
      </c>
      <c r="I650" s="215"/>
      <c r="J650" s="216">
        <f>ROUND(I650*H650,2)</f>
        <v>0</v>
      </c>
      <c r="K650" s="217"/>
      <c r="L650" s="40"/>
      <c r="M650" s="218" t="s">
        <v>1</v>
      </c>
      <c r="N650" s="219" t="s">
        <v>44</v>
      </c>
      <c r="O650" s="72"/>
      <c r="P650" s="220">
        <f>O650*H650</f>
        <v>0</v>
      </c>
      <c r="Q650" s="220">
        <v>0</v>
      </c>
      <c r="R650" s="220">
        <f>Q650*H650</f>
        <v>0</v>
      </c>
      <c r="S650" s="220">
        <v>0</v>
      </c>
      <c r="T650" s="221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222" t="s">
        <v>153</v>
      </c>
      <c r="AT650" s="222" t="s">
        <v>149</v>
      </c>
      <c r="AU650" s="222" t="s">
        <v>89</v>
      </c>
      <c r="AY650" s="18" t="s">
        <v>146</v>
      </c>
      <c r="BE650" s="223">
        <f>IF(N650="základní",J650,0)</f>
        <v>0</v>
      </c>
      <c r="BF650" s="223">
        <f>IF(N650="snížená",J650,0)</f>
        <v>0</v>
      </c>
      <c r="BG650" s="223">
        <f>IF(N650="zákl. přenesená",J650,0)</f>
        <v>0</v>
      </c>
      <c r="BH650" s="223">
        <f>IF(N650="sníž. přenesená",J650,0)</f>
        <v>0</v>
      </c>
      <c r="BI650" s="223">
        <f>IF(N650="nulová",J650,0)</f>
        <v>0</v>
      </c>
      <c r="BJ650" s="18" t="s">
        <v>87</v>
      </c>
      <c r="BK650" s="223">
        <f>ROUND(I650*H650,2)</f>
        <v>0</v>
      </c>
      <c r="BL650" s="18" t="s">
        <v>153</v>
      </c>
      <c r="BM650" s="222" t="s">
        <v>755</v>
      </c>
    </row>
    <row r="651" spans="1:65" s="2" customFormat="1" ht="55.5" customHeight="1">
      <c r="A651" s="35"/>
      <c r="B651" s="36"/>
      <c r="C651" s="210" t="s">
        <v>756</v>
      </c>
      <c r="D651" s="210" t="s">
        <v>149</v>
      </c>
      <c r="E651" s="211" t="s">
        <v>757</v>
      </c>
      <c r="F651" s="212" t="s">
        <v>758</v>
      </c>
      <c r="G651" s="213" t="s">
        <v>259</v>
      </c>
      <c r="H651" s="214">
        <v>1</v>
      </c>
      <c r="I651" s="215"/>
      <c r="J651" s="216">
        <f>ROUND(I651*H651,2)</f>
        <v>0</v>
      </c>
      <c r="K651" s="217"/>
      <c r="L651" s="40"/>
      <c r="M651" s="218" t="s">
        <v>1</v>
      </c>
      <c r="N651" s="219" t="s">
        <v>44</v>
      </c>
      <c r="O651" s="72"/>
      <c r="P651" s="220">
        <f>O651*H651</f>
        <v>0</v>
      </c>
      <c r="Q651" s="220">
        <v>0</v>
      </c>
      <c r="R651" s="220">
        <f>Q651*H651</f>
        <v>0</v>
      </c>
      <c r="S651" s="220">
        <v>0</v>
      </c>
      <c r="T651" s="221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222" t="s">
        <v>153</v>
      </c>
      <c r="AT651" s="222" t="s">
        <v>149</v>
      </c>
      <c r="AU651" s="222" t="s">
        <v>89</v>
      </c>
      <c r="AY651" s="18" t="s">
        <v>146</v>
      </c>
      <c r="BE651" s="223">
        <f>IF(N651="základní",J651,0)</f>
        <v>0</v>
      </c>
      <c r="BF651" s="223">
        <f>IF(N651="snížená",J651,0)</f>
        <v>0</v>
      </c>
      <c r="BG651" s="223">
        <f>IF(N651="zákl. přenesená",J651,0)</f>
        <v>0</v>
      </c>
      <c r="BH651" s="223">
        <f>IF(N651="sníž. přenesená",J651,0)</f>
        <v>0</v>
      </c>
      <c r="BI651" s="223">
        <f>IF(N651="nulová",J651,0)</f>
        <v>0</v>
      </c>
      <c r="BJ651" s="18" t="s">
        <v>87</v>
      </c>
      <c r="BK651" s="223">
        <f>ROUND(I651*H651,2)</f>
        <v>0</v>
      </c>
      <c r="BL651" s="18" t="s">
        <v>153</v>
      </c>
      <c r="BM651" s="222" t="s">
        <v>759</v>
      </c>
    </row>
    <row r="652" spans="1:65" s="13" customFormat="1" ht="33.75">
      <c r="B652" s="224"/>
      <c r="C652" s="225"/>
      <c r="D652" s="226" t="s">
        <v>155</v>
      </c>
      <c r="E652" s="227" t="s">
        <v>1</v>
      </c>
      <c r="F652" s="228" t="s">
        <v>760</v>
      </c>
      <c r="G652" s="225"/>
      <c r="H652" s="227" t="s">
        <v>1</v>
      </c>
      <c r="I652" s="229"/>
      <c r="J652" s="225"/>
      <c r="K652" s="225"/>
      <c r="L652" s="230"/>
      <c r="M652" s="231"/>
      <c r="N652" s="232"/>
      <c r="O652" s="232"/>
      <c r="P652" s="232"/>
      <c r="Q652" s="232"/>
      <c r="R652" s="232"/>
      <c r="S652" s="232"/>
      <c r="T652" s="233"/>
      <c r="AT652" s="234" t="s">
        <v>155</v>
      </c>
      <c r="AU652" s="234" t="s">
        <v>89</v>
      </c>
      <c r="AV652" s="13" t="s">
        <v>87</v>
      </c>
      <c r="AW652" s="13" t="s">
        <v>36</v>
      </c>
      <c r="AX652" s="13" t="s">
        <v>79</v>
      </c>
      <c r="AY652" s="234" t="s">
        <v>146</v>
      </c>
    </row>
    <row r="653" spans="1:65" s="13" customFormat="1">
      <c r="B653" s="224"/>
      <c r="C653" s="225"/>
      <c r="D653" s="226" t="s">
        <v>155</v>
      </c>
      <c r="E653" s="227" t="s">
        <v>1</v>
      </c>
      <c r="F653" s="228" t="s">
        <v>761</v>
      </c>
      <c r="G653" s="225"/>
      <c r="H653" s="227" t="s">
        <v>1</v>
      </c>
      <c r="I653" s="229"/>
      <c r="J653" s="225"/>
      <c r="K653" s="225"/>
      <c r="L653" s="230"/>
      <c r="M653" s="231"/>
      <c r="N653" s="232"/>
      <c r="O653" s="232"/>
      <c r="P653" s="232"/>
      <c r="Q653" s="232"/>
      <c r="R653" s="232"/>
      <c r="S653" s="232"/>
      <c r="T653" s="233"/>
      <c r="AT653" s="234" t="s">
        <v>155</v>
      </c>
      <c r="AU653" s="234" t="s">
        <v>89</v>
      </c>
      <c r="AV653" s="13" t="s">
        <v>87</v>
      </c>
      <c r="AW653" s="13" t="s">
        <v>36</v>
      </c>
      <c r="AX653" s="13" t="s">
        <v>79</v>
      </c>
      <c r="AY653" s="234" t="s">
        <v>146</v>
      </c>
    </row>
    <row r="654" spans="1:65" s="14" customFormat="1">
      <c r="B654" s="235"/>
      <c r="C654" s="236"/>
      <c r="D654" s="226" t="s">
        <v>155</v>
      </c>
      <c r="E654" s="237" t="s">
        <v>1</v>
      </c>
      <c r="F654" s="238" t="s">
        <v>87</v>
      </c>
      <c r="G654" s="236"/>
      <c r="H654" s="239">
        <v>1</v>
      </c>
      <c r="I654" s="240"/>
      <c r="J654" s="236"/>
      <c r="K654" s="236"/>
      <c r="L654" s="241"/>
      <c r="M654" s="242"/>
      <c r="N654" s="243"/>
      <c r="O654" s="243"/>
      <c r="P654" s="243"/>
      <c r="Q654" s="243"/>
      <c r="R654" s="243"/>
      <c r="S654" s="243"/>
      <c r="T654" s="244"/>
      <c r="AT654" s="245" t="s">
        <v>155</v>
      </c>
      <c r="AU654" s="245" t="s">
        <v>89</v>
      </c>
      <c r="AV654" s="14" t="s">
        <v>89</v>
      </c>
      <c r="AW654" s="14" t="s">
        <v>36</v>
      </c>
      <c r="AX654" s="14" t="s">
        <v>87</v>
      </c>
      <c r="AY654" s="245" t="s">
        <v>146</v>
      </c>
    </row>
    <row r="655" spans="1:65" s="2" customFormat="1" ht="16.5" customHeight="1">
      <c r="A655" s="35"/>
      <c r="B655" s="36"/>
      <c r="C655" s="210" t="s">
        <v>762</v>
      </c>
      <c r="D655" s="210" t="s">
        <v>149</v>
      </c>
      <c r="E655" s="211" t="s">
        <v>763</v>
      </c>
      <c r="F655" s="212" t="s">
        <v>764</v>
      </c>
      <c r="G655" s="213" t="s">
        <v>259</v>
      </c>
      <c r="H655" s="214">
        <v>27</v>
      </c>
      <c r="I655" s="215"/>
      <c r="J655" s="216">
        <f>ROUND(I655*H655,2)</f>
        <v>0</v>
      </c>
      <c r="K655" s="217"/>
      <c r="L655" s="40"/>
      <c r="M655" s="218" t="s">
        <v>1</v>
      </c>
      <c r="N655" s="219" t="s">
        <v>44</v>
      </c>
      <c r="O655" s="72"/>
      <c r="P655" s="220">
        <f>O655*H655</f>
        <v>0</v>
      </c>
      <c r="Q655" s="220">
        <v>0</v>
      </c>
      <c r="R655" s="220">
        <f>Q655*H655</f>
        <v>0</v>
      </c>
      <c r="S655" s="220">
        <v>0</v>
      </c>
      <c r="T655" s="221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222" t="s">
        <v>153</v>
      </c>
      <c r="AT655" s="222" t="s">
        <v>149</v>
      </c>
      <c r="AU655" s="222" t="s">
        <v>89</v>
      </c>
      <c r="AY655" s="18" t="s">
        <v>146</v>
      </c>
      <c r="BE655" s="223">
        <f>IF(N655="základní",J655,0)</f>
        <v>0</v>
      </c>
      <c r="BF655" s="223">
        <f>IF(N655="snížená",J655,0)</f>
        <v>0</v>
      </c>
      <c r="BG655" s="223">
        <f>IF(N655="zákl. přenesená",J655,0)</f>
        <v>0</v>
      </c>
      <c r="BH655" s="223">
        <f>IF(N655="sníž. přenesená",J655,0)</f>
        <v>0</v>
      </c>
      <c r="BI655" s="223">
        <f>IF(N655="nulová",J655,0)</f>
        <v>0</v>
      </c>
      <c r="BJ655" s="18" t="s">
        <v>87</v>
      </c>
      <c r="BK655" s="223">
        <f>ROUND(I655*H655,2)</f>
        <v>0</v>
      </c>
      <c r="BL655" s="18" t="s">
        <v>153</v>
      </c>
      <c r="BM655" s="222" t="s">
        <v>765</v>
      </c>
    </row>
    <row r="656" spans="1:65" s="13" customFormat="1">
      <c r="B656" s="224"/>
      <c r="C656" s="225"/>
      <c r="D656" s="226" t="s">
        <v>155</v>
      </c>
      <c r="E656" s="227" t="s">
        <v>1</v>
      </c>
      <c r="F656" s="228" t="s">
        <v>156</v>
      </c>
      <c r="G656" s="225"/>
      <c r="H656" s="227" t="s">
        <v>1</v>
      </c>
      <c r="I656" s="229"/>
      <c r="J656" s="225"/>
      <c r="K656" s="225"/>
      <c r="L656" s="230"/>
      <c r="M656" s="231"/>
      <c r="N656" s="232"/>
      <c r="O656" s="232"/>
      <c r="P656" s="232"/>
      <c r="Q656" s="232"/>
      <c r="R656" s="232"/>
      <c r="S656" s="232"/>
      <c r="T656" s="233"/>
      <c r="AT656" s="234" t="s">
        <v>155</v>
      </c>
      <c r="AU656" s="234" t="s">
        <v>89</v>
      </c>
      <c r="AV656" s="13" t="s">
        <v>87</v>
      </c>
      <c r="AW656" s="13" t="s">
        <v>36</v>
      </c>
      <c r="AX656" s="13" t="s">
        <v>79</v>
      </c>
      <c r="AY656" s="234" t="s">
        <v>146</v>
      </c>
    </row>
    <row r="657" spans="1:65" s="14" customFormat="1">
      <c r="B657" s="235"/>
      <c r="C657" s="236"/>
      <c r="D657" s="226" t="s">
        <v>155</v>
      </c>
      <c r="E657" s="237" t="s">
        <v>1</v>
      </c>
      <c r="F657" s="238" t="s">
        <v>287</v>
      </c>
      <c r="G657" s="236"/>
      <c r="H657" s="239">
        <v>14</v>
      </c>
      <c r="I657" s="240"/>
      <c r="J657" s="236"/>
      <c r="K657" s="236"/>
      <c r="L657" s="241"/>
      <c r="M657" s="242"/>
      <c r="N657" s="243"/>
      <c r="O657" s="243"/>
      <c r="P657" s="243"/>
      <c r="Q657" s="243"/>
      <c r="R657" s="243"/>
      <c r="S657" s="243"/>
      <c r="T657" s="244"/>
      <c r="AT657" s="245" t="s">
        <v>155</v>
      </c>
      <c r="AU657" s="245" t="s">
        <v>89</v>
      </c>
      <c r="AV657" s="14" t="s">
        <v>89</v>
      </c>
      <c r="AW657" s="14" t="s">
        <v>36</v>
      </c>
      <c r="AX657" s="14" t="s">
        <v>79</v>
      </c>
      <c r="AY657" s="245" t="s">
        <v>146</v>
      </c>
    </row>
    <row r="658" spans="1:65" s="13" customFormat="1">
      <c r="B658" s="224"/>
      <c r="C658" s="225"/>
      <c r="D658" s="226" t="s">
        <v>155</v>
      </c>
      <c r="E658" s="227" t="s">
        <v>1</v>
      </c>
      <c r="F658" s="228" t="s">
        <v>166</v>
      </c>
      <c r="G658" s="225"/>
      <c r="H658" s="227" t="s">
        <v>1</v>
      </c>
      <c r="I658" s="229"/>
      <c r="J658" s="225"/>
      <c r="K658" s="225"/>
      <c r="L658" s="230"/>
      <c r="M658" s="231"/>
      <c r="N658" s="232"/>
      <c r="O658" s="232"/>
      <c r="P658" s="232"/>
      <c r="Q658" s="232"/>
      <c r="R658" s="232"/>
      <c r="S658" s="232"/>
      <c r="T658" s="233"/>
      <c r="AT658" s="234" t="s">
        <v>155</v>
      </c>
      <c r="AU658" s="234" t="s">
        <v>89</v>
      </c>
      <c r="AV658" s="13" t="s">
        <v>87</v>
      </c>
      <c r="AW658" s="13" t="s">
        <v>36</v>
      </c>
      <c r="AX658" s="13" t="s">
        <v>79</v>
      </c>
      <c r="AY658" s="234" t="s">
        <v>146</v>
      </c>
    </row>
    <row r="659" spans="1:65" s="14" customFormat="1">
      <c r="B659" s="235"/>
      <c r="C659" s="236"/>
      <c r="D659" s="226" t="s">
        <v>155</v>
      </c>
      <c r="E659" s="237" t="s">
        <v>1</v>
      </c>
      <c r="F659" s="238" t="s">
        <v>274</v>
      </c>
      <c r="G659" s="236"/>
      <c r="H659" s="239">
        <v>13</v>
      </c>
      <c r="I659" s="240"/>
      <c r="J659" s="236"/>
      <c r="K659" s="236"/>
      <c r="L659" s="241"/>
      <c r="M659" s="242"/>
      <c r="N659" s="243"/>
      <c r="O659" s="243"/>
      <c r="P659" s="243"/>
      <c r="Q659" s="243"/>
      <c r="R659" s="243"/>
      <c r="S659" s="243"/>
      <c r="T659" s="244"/>
      <c r="AT659" s="245" t="s">
        <v>155</v>
      </c>
      <c r="AU659" s="245" t="s">
        <v>89</v>
      </c>
      <c r="AV659" s="14" t="s">
        <v>89</v>
      </c>
      <c r="AW659" s="14" t="s">
        <v>36</v>
      </c>
      <c r="AX659" s="14" t="s">
        <v>79</v>
      </c>
      <c r="AY659" s="245" t="s">
        <v>146</v>
      </c>
    </row>
    <row r="660" spans="1:65" s="15" customFormat="1">
      <c r="B660" s="246"/>
      <c r="C660" s="247"/>
      <c r="D660" s="226" t="s">
        <v>155</v>
      </c>
      <c r="E660" s="248" t="s">
        <v>1</v>
      </c>
      <c r="F660" s="249" t="s">
        <v>175</v>
      </c>
      <c r="G660" s="247"/>
      <c r="H660" s="250">
        <v>27</v>
      </c>
      <c r="I660" s="251"/>
      <c r="J660" s="247"/>
      <c r="K660" s="247"/>
      <c r="L660" s="252"/>
      <c r="M660" s="253"/>
      <c r="N660" s="254"/>
      <c r="O660" s="254"/>
      <c r="P660" s="254"/>
      <c r="Q660" s="254"/>
      <c r="R660" s="254"/>
      <c r="S660" s="254"/>
      <c r="T660" s="255"/>
      <c r="AT660" s="256" t="s">
        <v>155</v>
      </c>
      <c r="AU660" s="256" t="s">
        <v>89</v>
      </c>
      <c r="AV660" s="15" t="s">
        <v>153</v>
      </c>
      <c r="AW660" s="15" t="s">
        <v>36</v>
      </c>
      <c r="AX660" s="15" t="s">
        <v>87</v>
      </c>
      <c r="AY660" s="256" t="s">
        <v>146</v>
      </c>
    </row>
    <row r="661" spans="1:65" s="2" customFormat="1" ht="16.5" customHeight="1">
      <c r="A661" s="35"/>
      <c r="B661" s="36"/>
      <c r="C661" s="210" t="s">
        <v>766</v>
      </c>
      <c r="D661" s="210" t="s">
        <v>149</v>
      </c>
      <c r="E661" s="211" t="s">
        <v>767</v>
      </c>
      <c r="F661" s="212" t="s">
        <v>768</v>
      </c>
      <c r="G661" s="213" t="s">
        <v>259</v>
      </c>
      <c r="H661" s="214">
        <v>33</v>
      </c>
      <c r="I661" s="215"/>
      <c r="J661" s="216">
        <f>ROUND(I661*H661,2)</f>
        <v>0</v>
      </c>
      <c r="K661" s="217"/>
      <c r="L661" s="40"/>
      <c r="M661" s="218" t="s">
        <v>1</v>
      </c>
      <c r="N661" s="219" t="s">
        <v>44</v>
      </c>
      <c r="O661" s="72"/>
      <c r="P661" s="220">
        <f>O661*H661</f>
        <v>0</v>
      </c>
      <c r="Q661" s="220">
        <v>0</v>
      </c>
      <c r="R661" s="220">
        <f>Q661*H661</f>
        <v>0</v>
      </c>
      <c r="S661" s="220">
        <v>0</v>
      </c>
      <c r="T661" s="221">
        <f>S661*H661</f>
        <v>0</v>
      </c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R661" s="222" t="s">
        <v>153</v>
      </c>
      <c r="AT661" s="222" t="s">
        <v>149</v>
      </c>
      <c r="AU661" s="222" t="s">
        <v>89</v>
      </c>
      <c r="AY661" s="18" t="s">
        <v>146</v>
      </c>
      <c r="BE661" s="223">
        <f>IF(N661="základní",J661,0)</f>
        <v>0</v>
      </c>
      <c r="BF661" s="223">
        <f>IF(N661="snížená",J661,0)</f>
        <v>0</v>
      </c>
      <c r="BG661" s="223">
        <f>IF(N661="zákl. přenesená",J661,0)</f>
        <v>0</v>
      </c>
      <c r="BH661" s="223">
        <f>IF(N661="sníž. přenesená",J661,0)</f>
        <v>0</v>
      </c>
      <c r="BI661" s="223">
        <f>IF(N661="nulová",J661,0)</f>
        <v>0</v>
      </c>
      <c r="BJ661" s="18" t="s">
        <v>87</v>
      </c>
      <c r="BK661" s="223">
        <f>ROUND(I661*H661,2)</f>
        <v>0</v>
      </c>
      <c r="BL661" s="18" t="s">
        <v>153</v>
      </c>
      <c r="BM661" s="222" t="s">
        <v>769</v>
      </c>
    </row>
    <row r="662" spans="1:65" s="2" customFormat="1" ht="21.75" customHeight="1">
      <c r="A662" s="35"/>
      <c r="B662" s="36"/>
      <c r="C662" s="210" t="s">
        <v>770</v>
      </c>
      <c r="D662" s="210" t="s">
        <v>149</v>
      </c>
      <c r="E662" s="211" t="s">
        <v>771</v>
      </c>
      <c r="F662" s="212" t="s">
        <v>772</v>
      </c>
      <c r="G662" s="213" t="s">
        <v>259</v>
      </c>
      <c r="H662" s="214">
        <v>2</v>
      </c>
      <c r="I662" s="215"/>
      <c r="J662" s="216">
        <f>ROUND(I662*H662,2)</f>
        <v>0</v>
      </c>
      <c r="K662" s="217"/>
      <c r="L662" s="40"/>
      <c r="M662" s="218" t="s">
        <v>1</v>
      </c>
      <c r="N662" s="219" t="s">
        <v>44</v>
      </c>
      <c r="O662" s="72"/>
      <c r="P662" s="220">
        <f>O662*H662</f>
        <v>0</v>
      </c>
      <c r="Q662" s="220">
        <v>0</v>
      </c>
      <c r="R662" s="220">
        <f>Q662*H662</f>
        <v>0</v>
      </c>
      <c r="S662" s="220">
        <v>0</v>
      </c>
      <c r="T662" s="221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222" t="s">
        <v>153</v>
      </c>
      <c r="AT662" s="222" t="s">
        <v>149</v>
      </c>
      <c r="AU662" s="222" t="s">
        <v>89</v>
      </c>
      <c r="AY662" s="18" t="s">
        <v>146</v>
      </c>
      <c r="BE662" s="223">
        <f>IF(N662="základní",J662,0)</f>
        <v>0</v>
      </c>
      <c r="BF662" s="223">
        <f>IF(N662="snížená",J662,0)</f>
        <v>0</v>
      </c>
      <c r="BG662" s="223">
        <f>IF(N662="zákl. přenesená",J662,0)</f>
        <v>0</v>
      </c>
      <c r="BH662" s="223">
        <f>IF(N662="sníž. přenesená",J662,0)</f>
        <v>0</v>
      </c>
      <c r="BI662" s="223">
        <f>IF(N662="nulová",J662,0)</f>
        <v>0</v>
      </c>
      <c r="BJ662" s="18" t="s">
        <v>87</v>
      </c>
      <c r="BK662" s="223">
        <f>ROUND(I662*H662,2)</f>
        <v>0</v>
      </c>
      <c r="BL662" s="18" t="s">
        <v>153</v>
      </c>
      <c r="BM662" s="222" t="s">
        <v>773</v>
      </c>
    </row>
    <row r="663" spans="1:65" s="13" customFormat="1">
      <c r="B663" s="224"/>
      <c r="C663" s="225"/>
      <c r="D663" s="226" t="s">
        <v>155</v>
      </c>
      <c r="E663" s="227" t="s">
        <v>1</v>
      </c>
      <c r="F663" s="228" t="s">
        <v>156</v>
      </c>
      <c r="G663" s="225"/>
      <c r="H663" s="227" t="s">
        <v>1</v>
      </c>
      <c r="I663" s="229"/>
      <c r="J663" s="225"/>
      <c r="K663" s="225"/>
      <c r="L663" s="230"/>
      <c r="M663" s="231"/>
      <c r="N663" s="232"/>
      <c r="O663" s="232"/>
      <c r="P663" s="232"/>
      <c r="Q663" s="232"/>
      <c r="R663" s="232"/>
      <c r="S663" s="232"/>
      <c r="T663" s="233"/>
      <c r="AT663" s="234" t="s">
        <v>155</v>
      </c>
      <c r="AU663" s="234" t="s">
        <v>89</v>
      </c>
      <c r="AV663" s="13" t="s">
        <v>87</v>
      </c>
      <c r="AW663" s="13" t="s">
        <v>36</v>
      </c>
      <c r="AX663" s="13" t="s">
        <v>79</v>
      </c>
      <c r="AY663" s="234" t="s">
        <v>146</v>
      </c>
    </row>
    <row r="664" spans="1:65" s="13" customFormat="1">
      <c r="B664" s="224"/>
      <c r="C664" s="225"/>
      <c r="D664" s="226" t="s">
        <v>155</v>
      </c>
      <c r="E664" s="227" t="s">
        <v>1</v>
      </c>
      <c r="F664" s="228" t="s">
        <v>159</v>
      </c>
      <c r="G664" s="225"/>
      <c r="H664" s="227" t="s">
        <v>1</v>
      </c>
      <c r="I664" s="229"/>
      <c r="J664" s="225"/>
      <c r="K664" s="225"/>
      <c r="L664" s="230"/>
      <c r="M664" s="231"/>
      <c r="N664" s="232"/>
      <c r="O664" s="232"/>
      <c r="P664" s="232"/>
      <c r="Q664" s="232"/>
      <c r="R664" s="232"/>
      <c r="S664" s="232"/>
      <c r="T664" s="233"/>
      <c r="AT664" s="234" t="s">
        <v>155</v>
      </c>
      <c r="AU664" s="234" t="s">
        <v>89</v>
      </c>
      <c r="AV664" s="13" t="s">
        <v>87</v>
      </c>
      <c r="AW664" s="13" t="s">
        <v>36</v>
      </c>
      <c r="AX664" s="13" t="s">
        <v>79</v>
      </c>
      <c r="AY664" s="234" t="s">
        <v>146</v>
      </c>
    </row>
    <row r="665" spans="1:65" s="14" customFormat="1">
      <c r="B665" s="235"/>
      <c r="C665" s="236"/>
      <c r="D665" s="226" t="s">
        <v>155</v>
      </c>
      <c r="E665" s="237" t="s">
        <v>1</v>
      </c>
      <c r="F665" s="238" t="s">
        <v>87</v>
      </c>
      <c r="G665" s="236"/>
      <c r="H665" s="239">
        <v>1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AT665" s="245" t="s">
        <v>155</v>
      </c>
      <c r="AU665" s="245" t="s">
        <v>89</v>
      </c>
      <c r="AV665" s="14" t="s">
        <v>89</v>
      </c>
      <c r="AW665" s="14" t="s">
        <v>36</v>
      </c>
      <c r="AX665" s="14" t="s">
        <v>79</v>
      </c>
      <c r="AY665" s="245" t="s">
        <v>146</v>
      </c>
    </row>
    <row r="666" spans="1:65" s="13" customFormat="1">
      <c r="B666" s="224"/>
      <c r="C666" s="225"/>
      <c r="D666" s="226" t="s">
        <v>155</v>
      </c>
      <c r="E666" s="227" t="s">
        <v>1</v>
      </c>
      <c r="F666" s="228" t="s">
        <v>166</v>
      </c>
      <c r="G666" s="225"/>
      <c r="H666" s="227" t="s">
        <v>1</v>
      </c>
      <c r="I666" s="229"/>
      <c r="J666" s="225"/>
      <c r="K666" s="225"/>
      <c r="L666" s="230"/>
      <c r="M666" s="231"/>
      <c r="N666" s="232"/>
      <c r="O666" s="232"/>
      <c r="P666" s="232"/>
      <c r="Q666" s="232"/>
      <c r="R666" s="232"/>
      <c r="S666" s="232"/>
      <c r="T666" s="233"/>
      <c r="AT666" s="234" t="s">
        <v>155</v>
      </c>
      <c r="AU666" s="234" t="s">
        <v>89</v>
      </c>
      <c r="AV666" s="13" t="s">
        <v>87</v>
      </c>
      <c r="AW666" s="13" t="s">
        <v>36</v>
      </c>
      <c r="AX666" s="13" t="s">
        <v>79</v>
      </c>
      <c r="AY666" s="234" t="s">
        <v>146</v>
      </c>
    </row>
    <row r="667" spans="1:65" s="13" customFormat="1">
      <c r="B667" s="224"/>
      <c r="C667" s="225"/>
      <c r="D667" s="226" t="s">
        <v>155</v>
      </c>
      <c r="E667" s="227" t="s">
        <v>1</v>
      </c>
      <c r="F667" s="228" t="s">
        <v>173</v>
      </c>
      <c r="G667" s="225"/>
      <c r="H667" s="227" t="s">
        <v>1</v>
      </c>
      <c r="I667" s="229"/>
      <c r="J667" s="225"/>
      <c r="K667" s="225"/>
      <c r="L667" s="230"/>
      <c r="M667" s="231"/>
      <c r="N667" s="232"/>
      <c r="O667" s="232"/>
      <c r="P667" s="232"/>
      <c r="Q667" s="232"/>
      <c r="R667" s="232"/>
      <c r="S667" s="232"/>
      <c r="T667" s="233"/>
      <c r="AT667" s="234" t="s">
        <v>155</v>
      </c>
      <c r="AU667" s="234" t="s">
        <v>89</v>
      </c>
      <c r="AV667" s="13" t="s">
        <v>87</v>
      </c>
      <c r="AW667" s="13" t="s">
        <v>36</v>
      </c>
      <c r="AX667" s="13" t="s">
        <v>79</v>
      </c>
      <c r="AY667" s="234" t="s">
        <v>146</v>
      </c>
    </row>
    <row r="668" spans="1:65" s="14" customFormat="1">
      <c r="B668" s="235"/>
      <c r="C668" s="236"/>
      <c r="D668" s="226" t="s">
        <v>155</v>
      </c>
      <c r="E668" s="237" t="s">
        <v>1</v>
      </c>
      <c r="F668" s="238" t="s">
        <v>87</v>
      </c>
      <c r="G668" s="236"/>
      <c r="H668" s="239">
        <v>1</v>
      </c>
      <c r="I668" s="240"/>
      <c r="J668" s="236"/>
      <c r="K668" s="236"/>
      <c r="L668" s="241"/>
      <c r="M668" s="242"/>
      <c r="N668" s="243"/>
      <c r="O668" s="243"/>
      <c r="P668" s="243"/>
      <c r="Q668" s="243"/>
      <c r="R668" s="243"/>
      <c r="S668" s="243"/>
      <c r="T668" s="244"/>
      <c r="AT668" s="245" t="s">
        <v>155</v>
      </c>
      <c r="AU668" s="245" t="s">
        <v>89</v>
      </c>
      <c r="AV668" s="14" t="s">
        <v>89</v>
      </c>
      <c r="AW668" s="14" t="s">
        <v>36</v>
      </c>
      <c r="AX668" s="14" t="s">
        <v>79</v>
      </c>
      <c r="AY668" s="245" t="s">
        <v>146</v>
      </c>
    </row>
    <row r="669" spans="1:65" s="15" customFormat="1">
      <c r="B669" s="246"/>
      <c r="C669" s="247"/>
      <c r="D669" s="226" t="s">
        <v>155</v>
      </c>
      <c r="E669" s="248" t="s">
        <v>1</v>
      </c>
      <c r="F669" s="249" t="s">
        <v>175</v>
      </c>
      <c r="G669" s="247"/>
      <c r="H669" s="250">
        <v>2</v>
      </c>
      <c r="I669" s="251"/>
      <c r="J669" s="247"/>
      <c r="K669" s="247"/>
      <c r="L669" s="252"/>
      <c r="M669" s="253"/>
      <c r="N669" s="254"/>
      <c r="O669" s="254"/>
      <c r="P669" s="254"/>
      <c r="Q669" s="254"/>
      <c r="R669" s="254"/>
      <c r="S669" s="254"/>
      <c r="T669" s="255"/>
      <c r="AT669" s="256" t="s">
        <v>155</v>
      </c>
      <c r="AU669" s="256" t="s">
        <v>89</v>
      </c>
      <c r="AV669" s="15" t="s">
        <v>153</v>
      </c>
      <c r="AW669" s="15" t="s">
        <v>36</v>
      </c>
      <c r="AX669" s="15" t="s">
        <v>87</v>
      </c>
      <c r="AY669" s="256" t="s">
        <v>146</v>
      </c>
    </row>
    <row r="670" spans="1:65" s="2" customFormat="1" ht="16.5" customHeight="1">
      <c r="A670" s="35"/>
      <c r="B670" s="36"/>
      <c r="C670" s="210" t="s">
        <v>774</v>
      </c>
      <c r="D670" s="210" t="s">
        <v>149</v>
      </c>
      <c r="E670" s="211" t="s">
        <v>775</v>
      </c>
      <c r="F670" s="212" t="s">
        <v>776</v>
      </c>
      <c r="G670" s="213" t="s">
        <v>259</v>
      </c>
      <c r="H670" s="214">
        <v>33</v>
      </c>
      <c r="I670" s="215"/>
      <c r="J670" s="216">
        <f>ROUND(I670*H670,2)</f>
        <v>0</v>
      </c>
      <c r="K670" s="217"/>
      <c r="L670" s="40"/>
      <c r="M670" s="218" t="s">
        <v>1</v>
      </c>
      <c r="N670" s="219" t="s">
        <v>44</v>
      </c>
      <c r="O670" s="72"/>
      <c r="P670" s="220">
        <f>O670*H670</f>
        <v>0</v>
      </c>
      <c r="Q670" s="220">
        <v>0</v>
      </c>
      <c r="R670" s="220">
        <f>Q670*H670</f>
        <v>0</v>
      </c>
      <c r="S670" s="220">
        <v>0</v>
      </c>
      <c r="T670" s="221">
        <f>S670*H670</f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222" t="s">
        <v>153</v>
      </c>
      <c r="AT670" s="222" t="s">
        <v>149</v>
      </c>
      <c r="AU670" s="222" t="s">
        <v>89</v>
      </c>
      <c r="AY670" s="18" t="s">
        <v>146</v>
      </c>
      <c r="BE670" s="223">
        <f>IF(N670="základní",J670,0)</f>
        <v>0</v>
      </c>
      <c r="BF670" s="223">
        <f>IF(N670="snížená",J670,0)</f>
        <v>0</v>
      </c>
      <c r="BG670" s="223">
        <f>IF(N670="zákl. přenesená",J670,0)</f>
        <v>0</v>
      </c>
      <c r="BH670" s="223">
        <f>IF(N670="sníž. přenesená",J670,0)</f>
        <v>0</v>
      </c>
      <c r="BI670" s="223">
        <f>IF(N670="nulová",J670,0)</f>
        <v>0</v>
      </c>
      <c r="BJ670" s="18" t="s">
        <v>87</v>
      </c>
      <c r="BK670" s="223">
        <f>ROUND(I670*H670,2)</f>
        <v>0</v>
      </c>
      <c r="BL670" s="18" t="s">
        <v>153</v>
      </c>
      <c r="BM670" s="222" t="s">
        <v>777</v>
      </c>
    </row>
    <row r="671" spans="1:65" s="13" customFormat="1">
      <c r="B671" s="224"/>
      <c r="C671" s="225"/>
      <c r="D671" s="226" t="s">
        <v>155</v>
      </c>
      <c r="E671" s="227" t="s">
        <v>1</v>
      </c>
      <c r="F671" s="228" t="s">
        <v>156</v>
      </c>
      <c r="G671" s="225"/>
      <c r="H671" s="227" t="s">
        <v>1</v>
      </c>
      <c r="I671" s="229"/>
      <c r="J671" s="225"/>
      <c r="K671" s="225"/>
      <c r="L671" s="230"/>
      <c r="M671" s="231"/>
      <c r="N671" s="232"/>
      <c r="O671" s="232"/>
      <c r="P671" s="232"/>
      <c r="Q671" s="232"/>
      <c r="R671" s="232"/>
      <c r="S671" s="232"/>
      <c r="T671" s="233"/>
      <c r="AT671" s="234" t="s">
        <v>155</v>
      </c>
      <c r="AU671" s="234" t="s">
        <v>89</v>
      </c>
      <c r="AV671" s="13" t="s">
        <v>87</v>
      </c>
      <c r="AW671" s="13" t="s">
        <v>36</v>
      </c>
      <c r="AX671" s="13" t="s">
        <v>79</v>
      </c>
      <c r="AY671" s="234" t="s">
        <v>146</v>
      </c>
    </row>
    <row r="672" spans="1:65" s="14" customFormat="1">
      <c r="B672" s="235"/>
      <c r="C672" s="236"/>
      <c r="D672" s="226" t="s">
        <v>155</v>
      </c>
      <c r="E672" s="237" t="s">
        <v>1</v>
      </c>
      <c r="F672" s="238" t="s">
        <v>308</v>
      </c>
      <c r="G672" s="236"/>
      <c r="H672" s="239">
        <v>18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AT672" s="245" t="s">
        <v>155</v>
      </c>
      <c r="AU672" s="245" t="s">
        <v>89</v>
      </c>
      <c r="AV672" s="14" t="s">
        <v>89</v>
      </c>
      <c r="AW672" s="14" t="s">
        <v>36</v>
      </c>
      <c r="AX672" s="14" t="s">
        <v>79</v>
      </c>
      <c r="AY672" s="245" t="s">
        <v>146</v>
      </c>
    </row>
    <row r="673" spans="1:65" s="13" customFormat="1">
      <c r="B673" s="224"/>
      <c r="C673" s="225"/>
      <c r="D673" s="226" t="s">
        <v>155</v>
      </c>
      <c r="E673" s="227" t="s">
        <v>1</v>
      </c>
      <c r="F673" s="228" t="s">
        <v>166</v>
      </c>
      <c r="G673" s="225"/>
      <c r="H673" s="227" t="s">
        <v>1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AT673" s="234" t="s">
        <v>155</v>
      </c>
      <c r="AU673" s="234" t="s">
        <v>89</v>
      </c>
      <c r="AV673" s="13" t="s">
        <v>87</v>
      </c>
      <c r="AW673" s="13" t="s">
        <v>36</v>
      </c>
      <c r="AX673" s="13" t="s">
        <v>79</v>
      </c>
      <c r="AY673" s="234" t="s">
        <v>146</v>
      </c>
    </row>
    <row r="674" spans="1:65" s="14" customFormat="1">
      <c r="B674" s="235"/>
      <c r="C674" s="236"/>
      <c r="D674" s="226" t="s">
        <v>155</v>
      </c>
      <c r="E674" s="237" t="s">
        <v>1</v>
      </c>
      <c r="F674" s="238" t="s">
        <v>8</v>
      </c>
      <c r="G674" s="236"/>
      <c r="H674" s="239">
        <v>15</v>
      </c>
      <c r="I674" s="240"/>
      <c r="J674" s="236"/>
      <c r="K674" s="236"/>
      <c r="L674" s="241"/>
      <c r="M674" s="242"/>
      <c r="N674" s="243"/>
      <c r="O674" s="243"/>
      <c r="P674" s="243"/>
      <c r="Q674" s="243"/>
      <c r="R674" s="243"/>
      <c r="S674" s="243"/>
      <c r="T674" s="244"/>
      <c r="AT674" s="245" t="s">
        <v>155</v>
      </c>
      <c r="AU674" s="245" t="s">
        <v>89</v>
      </c>
      <c r="AV674" s="14" t="s">
        <v>89</v>
      </c>
      <c r="AW674" s="14" t="s">
        <v>36</v>
      </c>
      <c r="AX674" s="14" t="s">
        <v>79</v>
      </c>
      <c r="AY674" s="245" t="s">
        <v>146</v>
      </c>
    </row>
    <row r="675" spans="1:65" s="15" customFormat="1">
      <c r="B675" s="246"/>
      <c r="C675" s="247"/>
      <c r="D675" s="226" t="s">
        <v>155</v>
      </c>
      <c r="E675" s="248" t="s">
        <v>1</v>
      </c>
      <c r="F675" s="249" t="s">
        <v>175</v>
      </c>
      <c r="G675" s="247"/>
      <c r="H675" s="250">
        <v>33</v>
      </c>
      <c r="I675" s="251"/>
      <c r="J675" s="247"/>
      <c r="K675" s="247"/>
      <c r="L675" s="252"/>
      <c r="M675" s="253"/>
      <c r="N675" s="254"/>
      <c r="O675" s="254"/>
      <c r="P675" s="254"/>
      <c r="Q675" s="254"/>
      <c r="R675" s="254"/>
      <c r="S675" s="254"/>
      <c r="T675" s="255"/>
      <c r="AT675" s="256" t="s">
        <v>155</v>
      </c>
      <c r="AU675" s="256" t="s">
        <v>89</v>
      </c>
      <c r="AV675" s="15" t="s">
        <v>153</v>
      </c>
      <c r="AW675" s="15" t="s">
        <v>36</v>
      </c>
      <c r="AX675" s="15" t="s">
        <v>87</v>
      </c>
      <c r="AY675" s="256" t="s">
        <v>146</v>
      </c>
    </row>
    <row r="676" spans="1:65" s="2" customFormat="1" ht="16.5" customHeight="1">
      <c r="A676" s="35"/>
      <c r="B676" s="36"/>
      <c r="C676" s="210" t="s">
        <v>778</v>
      </c>
      <c r="D676" s="210" t="s">
        <v>149</v>
      </c>
      <c r="E676" s="211" t="s">
        <v>779</v>
      </c>
      <c r="F676" s="212" t="s">
        <v>780</v>
      </c>
      <c r="G676" s="213" t="s">
        <v>152</v>
      </c>
      <c r="H676" s="214">
        <v>97</v>
      </c>
      <c r="I676" s="215"/>
      <c r="J676" s="216">
        <f>ROUND(I676*H676,2)</f>
        <v>0</v>
      </c>
      <c r="K676" s="217"/>
      <c r="L676" s="40"/>
      <c r="M676" s="218" t="s">
        <v>1</v>
      </c>
      <c r="N676" s="219" t="s">
        <v>44</v>
      </c>
      <c r="O676" s="72"/>
      <c r="P676" s="220">
        <f>O676*H676</f>
        <v>0</v>
      </c>
      <c r="Q676" s="220">
        <v>0</v>
      </c>
      <c r="R676" s="220">
        <f>Q676*H676</f>
        <v>0</v>
      </c>
      <c r="S676" s="220">
        <v>0</v>
      </c>
      <c r="T676" s="221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222" t="s">
        <v>153</v>
      </c>
      <c r="AT676" s="222" t="s">
        <v>149</v>
      </c>
      <c r="AU676" s="222" t="s">
        <v>89</v>
      </c>
      <c r="AY676" s="18" t="s">
        <v>146</v>
      </c>
      <c r="BE676" s="223">
        <f>IF(N676="základní",J676,0)</f>
        <v>0</v>
      </c>
      <c r="BF676" s="223">
        <f>IF(N676="snížená",J676,0)</f>
        <v>0</v>
      </c>
      <c r="BG676" s="223">
        <f>IF(N676="zákl. přenesená",J676,0)</f>
        <v>0</v>
      </c>
      <c r="BH676" s="223">
        <f>IF(N676="sníž. přenesená",J676,0)</f>
        <v>0</v>
      </c>
      <c r="BI676" s="223">
        <f>IF(N676="nulová",J676,0)</f>
        <v>0</v>
      </c>
      <c r="BJ676" s="18" t="s">
        <v>87</v>
      </c>
      <c r="BK676" s="223">
        <f>ROUND(I676*H676,2)</f>
        <v>0</v>
      </c>
      <c r="BL676" s="18" t="s">
        <v>153</v>
      </c>
      <c r="BM676" s="222" t="s">
        <v>781</v>
      </c>
    </row>
    <row r="677" spans="1:65" s="2" customFormat="1" ht="21.75" customHeight="1">
      <c r="A677" s="35"/>
      <c r="B677" s="36"/>
      <c r="C677" s="210" t="s">
        <v>782</v>
      </c>
      <c r="D677" s="210" t="s">
        <v>149</v>
      </c>
      <c r="E677" s="211" t="s">
        <v>783</v>
      </c>
      <c r="F677" s="212" t="s">
        <v>784</v>
      </c>
      <c r="G677" s="213" t="s">
        <v>259</v>
      </c>
      <c r="H677" s="214">
        <v>1</v>
      </c>
      <c r="I677" s="215"/>
      <c r="J677" s="216">
        <f>ROUND(I677*H677,2)</f>
        <v>0</v>
      </c>
      <c r="K677" s="217"/>
      <c r="L677" s="40"/>
      <c r="M677" s="218" t="s">
        <v>1</v>
      </c>
      <c r="N677" s="219" t="s">
        <v>44</v>
      </c>
      <c r="O677" s="72"/>
      <c r="P677" s="220">
        <f>O677*H677</f>
        <v>0</v>
      </c>
      <c r="Q677" s="220">
        <v>0</v>
      </c>
      <c r="R677" s="220">
        <f>Q677*H677</f>
        <v>0</v>
      </c>
      <c r="S677" s="220">
        <v>0</v>
      </c>
      <c r="T677" s="221">
        <f>S677*H677</f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222" t="s">
        <v>153</v>
      </c>
      <c r="AT677" s="222" t="s">
        <v>149</v>
      </c>
      <c r="AU677" s="222" t="s">
        <v>89</v>
      </c>
      <c r="AY677" s="18" t="s">
        <v>146</v>
      </c>
      <c r="BE677" s="223">
        <f>IF(N677="základní",J677,0)</f>
        <v>0</v>
      </c>
      <c r="BF677" s="223">
        <f>IF(N677="snížená",J677,0)</f>
        <v>0</v>
      </c>
      <c r="BG677" s="223">
        <f>IF(N677="zákl. přenesená",J677,0)</f>
        <v>0</v>
      </c>
      <c r="BH677" s="223">
        <f>IF(N677="sníž. přenesená",J677,0)</f>
        <v>0</v>
      </c>
      <c r="BI677" s="223">
        <f>IF(N677="nulová",J677,0)</f>
        <v>0</v>
      </c>
      <c r="BJ677" s="18" t="s">
        <v>87</v>
      </c>
      <c r="BK677" s="223">
        <f>ROUND(I677*H677,2)</f>
        <v>0</v>
      </c>
      <c r="BL677" s="18" t="s">
        <v>153</v>
      </c>
      <c r="BM677" s="222" t="s">
        <v>785</v>
      </c>
    </row>
    <row r="678" spans="1:65" s="12" customFormat="1" ht="22.9" customHeight="1">
      <c r="B678" s="194"/>
      <c r="C678" s="195"/>
      <c r="D678" s="196" t="s">
        <v>78</v>
      </c>
      <c r="E678" s="208" t="s">
        <v>786</v>
      </c>
      <c r="F678" s="208" t="s">
        <v>787</v>
      </c>
      <c r="G678" s="195"/>
      <c r="H678" s="195"/>
      <c r="I678" s="198"/>
      <c r="J678" s="209">
        <f>BK678</f>
        <v>0</v>
      </c>
      <c r="K678" s="195"/>
      <c r="L678" s="200"/>
      <c r="M678" s="201"/>
      <c r="N678" s="202"/>
      <c r="O678" s="202"/>
      <c r="P678" s="203">
        <f>P679</f>
        <v>0</v>
      </c>
      <c r="Q678" s="202"/>
      <c r="R678" s="203">
        <f>R679</f>
        <v>0</v>
      </c>
      <c r="S678" s="202"/>
      <c r="T678" s="204">
        <f>T679</f>
        <v>0</v>
      </c>
      <c r="AR678" s="205" t="s">
        <v>87</v>
      </c>
      <c r="AT678" s="206" t="s">
        <v>78</v>
      </c>
      <c r="AU678" s="206" t="s">
        <v>87</v>
      </c>
      <c r="AY678" s="205" t="s">
        <v>146</v>
      </c>
      <c r="BK678" s="207">
        <f>BK679</f>
        <v>0</v>
      </c>
    </row>
    <row r="679" spans="1:65" s="2" customFormat="1" ht="16.5" customHeight="1">
      <c r="A679" s="35"/>
      <c r="B679" s="36"/>
      <c r="C679" s="210" t="s">
        <v>788</v>
      </c>
      <c r="D679" s="210" t="s">
        <v>149</v>
      </c>
      <c r="E679" s="211" t="s">
        <v>789</v>
      </c>
      <c r="F679" s="212" t="s">
        <v>790</v>
      </c>
      <c r="G679" s="213" t="s">
        <v>302</v>
      </c>
      <c r="H679" s="214">
        <v>25.672999999999998</v>
      </c>
      <c r="I679" s="215"/>
      <c r="J679" s="216">
        <f>ROUND(I679*H679,2)</f>
        <v>0</v>
      </c>
      <c r="K679" s="217"/>
      <c r="L679" s="40"/>
      <c r="M679" s="218" t="s">
        <v>1</v>
      </c>
      <c r="N679" s="219" t="s">
        <v>44</v>
      </c>
      <c r="O679" s="72"/>
      <c r="P679" s="220">
        <f>O679*H679</f>
        <v>0</v>
      </c>
      <c r="Q679" s="220">
        <v>0</v>
      </c>
      <c r="R679" s="220">
        <f>Q679*H679</f>
        <v>0</v>
      </c>
      <c r="S679" s="220">
        <v>0</v>
      </c>
      <c r="T679" s="221">
        <f>S679*H679</f>
        <v>0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222" t="s">
        <v>153</v>
      </c>
      <c r="AT679" s="222" t="s">
        <v>149</v>
      </c>
      <c r="AU679" s="222" t="s">
        <v>89</v>
      </c>
      <c r="AY679" s="18" t="s">
        <v>146</v>
      </c>
      <c r="BE679" s="223">
        <f>IF(N679="základní",J679,0)</f>
        <v>0</v>
      </c>
      <c r="BF679" s="223">
        <f>IF(N679="snížená",J679,0)</f>
        <v>0</v>
      </c>
      <c r="BG679" s="223">
        <f>IF(N679="zákl. přenesená",J679,0)</f>
        <v>0</v>
      </c>
      <c r="BH679" s="223">
        <f>IF(N679="sníž. přenesená",J679,0)</f>
        <v>0</v>
      </c>
      <c r="BI679" s="223">
        <f>IF(N679="nulová",J679,0)</f>
        <v>0</v>
      </c>
      <c r="BJ679" s="18" t="s">
        <v>87</v>
      </c>
      <c r="BK679" s="223">
        <f>ROUND(I679*H679,2)</f>
        <v>0</v>
      </c>
      <c r="BL679" s="18" t="s">
        <v>153</v>
      </c>
      <c r="BM679" s="222" t="s">
        <v>791</v>
      </c>
    </row>
    <row r="680" spans="1:65" s="12" customFormat="1" ht="25.9" customHeight="1">
      <c r="B680" s="194"/>
      <c r="C680" s="195"/>
      <c r="D680" s="196" t="s">
        <v>78</v>
      </c>
      <c r="E680" s="197" t="s">
        <v>329</v>
      </c>
      <c r="F680" s="197" t="s">
        <v>330</v>
      </c>
      <c r="G680" s="195"/>
      <c r="H680" s="195"/>
      <c r="I680" s="198"/>
      <c r="J680" s="199">
        <f>BK680</f>
        <v>0</v>
      </c>
      <c r="K680" s="195"/>
      <c r="L680" s="200"/>
      <c r="M680" s="201"/>
      <c r="N680" s="202"/>
      <c r="O680" s="202"/>
      <c r="P680" s="203">
        <f>P681+P689+P724+P817+P994+P1102</f>
        <v>0</v>
      </c>
      <c r="Q680" s="202"/>
      <c r="R680" s="203">
        <f>R681+R689+R724+R817+R994+R1102</f>
        <v>10.964839090000002</v>
      </c>
      <c r="S680" s="202"/>
      <c r="T680" s="204">
        <f>T681+T689+T724+T817+T994+T1102</f>
        <v>0</v>
      </c>
      <c r="AR680" s="205" t="s">
        <v>89</v>
      </c>
      <c r="AT680" s="206" t="s">
        <v>78</v>
      </c>
      <c r="AU680" s="206" t="s">
        <v>79</v>
      </c>
      <c r="AY680" s="205" t="s">
        <v>146</v>
      </c>
      <c r="BK680" s="207">
        <f>BK681+BK689+BK724+BK817+BK994+BK1102</f>
        <v>0</v>
      </c>
    </row>
    <row r="681" spans="1:65" s="12" customFormat="1" ht="22.9" customHeight="1">
      <c r="B681" s="194"/>
      <c r="C681" s="195"/>
      <c r="D681" s="196" t="s">
        <v>78</v>
      </c>
      <c r="E681" s="208" t="s">
        <v>792</v>
      </c>
      <c r="F681" s="208" t="s">
        <v>793</v>
      </c>
      <c r="G681" s="195"/>
      <c r="H681" s="195"/>
      <c r="I681" s="198"/>
      <c r="J681" s="209">
        <f>BK681</f>
        <v>0</v>
      </c>
      <c r="K681" s="195"/>
      <c r="L681" s="200"/>
      <c r="M681" s="201"/>
      <c r="N681" s="202"/>
      <c r="O681" s="202"/>
      <c r="P681" s="203">
        <f>SUM(P682:P688)</f>
        <v>0</v>
      </c>
      <c r="Q681" s="202"/>
      <c r="R681" s="203">
        <f>SUM(R682:R688)</f>
        <v>2.64E-2</v>
      </c>
      <c r="S681" s="202"/>
      <c r="T681" s="204">
        <f>SUM(T682:T688)</f>
        <v>0</v>
      </c>
      <c r="AR681" s="205" t="s">
        <v>89</v>
      </c>
      <c r="AT681" s="206" t="s">
        <v>78</v>
      </c>
      <c r="AU681" s="206" t="s">
        <v>87</v>
      </c>
      <c r="AY681" s="205" t="s">
        <v>146</v>
      </c>
      <c r="BK681" s="207">
        <f>SUM(BK682:BK688)</f>
        <v>0</v>
      </c>
    </row>
    <row r="682" spans="1:65" s="2" customFormat="1" ht="21.75" customHeight="1">
      <c r="A682" s="35"/>
      <c r="B682" s="36"/>
      <c r="C682" s="210" t="s">
        <v>794</v>
      </c>
      <c r="D682" s="210" t="s">
        <v>149</v>
      </c>
      <c r="E682" s="211" t="s">
        <v>795</v>
      </c>
      <c r="F682" s="212" t="s">
        <v>796</v>
      </c>
      <c r="G682" s="213" t="s">
        <v>152</v>
      </c>
      <c r="H682" s="214">
        <v>13.2</v>
      </c>
      <c r="I682" s="215"/>
      <c r="J682" s="216">
        <f>ROUND(I682*H682,2)</f>
        <v>0</v>
      </c>
      <c r="K682" s="217"/>
      <c r="L682" s="40"/>
      <c r="M682" s="218" t="s">
        <v>1</v>
      </c>
      <c r="N682" s="219" t="s">
        <v>44</v>
      </c>
      <c r="O682" s="72"/>
      <c r="P682" s="220">
        <f>O682*H682</f>
        <v>0</v>
      </c>
      <c r="Q682" s="220">
        <v>0</v>
      </c>
      <c r="R682" s="220">
        <f>Q682*H682</f>
        <v>0</v>
      </c>
      <c r="S682" s="220">
        <v>0</v>
      </c>
      <c r="T682" s="221">
        <f>S682*H682</f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222" t="s">
        <v>299</v>
      </c>
      <c r="AT682" s="222" t="s">
        <v>149</v>
      </c>
      <c r="AU682" s="222" t="s">
        <v>89</v>
      </c>
      <c r="AY682" s="18" t="s">
        <v>146</v>
      </c>
      <c r="BE682" s="223">
        <f>IF(N682="základní",J682,0)</f>
        <v>0</v>
      </c>
      <c r="BF682" s="223">
        <f>IF(N682="snížená",J682,0)</f>
        <v>0</v>
      </c>
      <c r="BG682" s="223">
        <f>IF(N682="zákl. přenesená",J682,0)</f>
        <v>0</v>
      </c>
      <c r="BH682" s="223">
        <f>IF(N682="sníž. přenesená",J682,0)</f>
        <v>0</v>
      </c>
      <c r="BI682" s="223">
        <f>IF(N682="nulová",J682,0)</f>
        <v>0</v>
      </c>
      <c r="BJ682" s="18" t="s">
        <v>87</v>
      </c>
      <c r="BK682" s="223">
        <f>ROUND(I682*H682,2)</f>
        <v>0</v>
      </c>
      <c r="BL682" s="18" t="s">
        <v>299</v>
      </c>
      <c r="BM682" s="222" t="s">
        <v>797</v>
      </c>
    </row>
    <row r="683" spans="1:65" s="13" customFormat="1">
      <c r="B683" s="224"/>
      <c r="C683" s="225"/>
      <c r="D683" s="226" t="s">
        <v>155</v>
      </c>
      <c r="E683" s="227" t="s">
        <v>1</v>
      </c>
      <c r="F683" s="228" t="s">
        <v>798</v>
      </c>
      <c r="G683" s="225"/>
      <c r="H683" s="227" t="s">
        <v>1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AT683" s="234" t="s">
        <v>155</v>
      </c>
      <c r="AU683" s="234" t="s">
        <v>89</v>
      </c>
      <c r="AV683" s="13" t="s">
        <v>87</v>
      </c>
      <c r="AW683" s="13" t="s">
        <v>36</v>
      </c>
      <c r="AX683" s="13" t="s">
        <v>79</v>
      </c>
      <c r="AY683" s="234" t="s">
        <v>146</v>
      </c>
    </row>
    <row r="684" spans="1:65" s="14" customFormat="1">
      <c r="B684" s="235"/>
      <c r="C684" s="236"/>
      <c r="D684" s="226" t="s">
        <v>155</v>
      </c>
      <c r="E684" s="237" t="s">
        <v>1</v>
      </c>
      <c r="F684" s="238" t="s">
        <v>799</v>
      </c>
      <c r="G684" s="236"/>
      <c r="H684" s="239">
        <v>13.2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AT684" s="245" t="s">
        <v>155</v>
      </c>
      <c r="AU684" s="245" t="s">
        <v>89</v>
      </c>
      <c r="AV684" s="14" t="s">
        <v>89</v>
      </c>
      <c r="AW684" s="14" t="s">
        <v>36</v>
      </c>
      <c r="AX684" s="14" t="s">
        <v>87</v>
      </c>
      <c r="AY684" s="245" t="s">
        <v>146</v>
      </c>
    </row>
    <row r="685" spans="1:65" s="2" customFormat="1" ht="21.75" customHeight="1">
      <c r="A685" s="35"/>
      <c r="B685" s="36"/>
      <c r="C685" s="271" t="s">
        <v>800</v>
      </c>
      <c r="D685" s="271" t="s">
        <v>515</v>
      </c>
      <c r="E685" s="272" t="s">
        <v>801</v>
      </c>
      <c r="F685" s="273" t="s">
        <v>802</v>
      </c>
      <c r="G685" s="274" t="s">
        <v>803</v>
      </c>
      <c r="H685" s="275">
        <v>26.4</v>
      </c>
      <c r="I685" s="276"/>
      <c r="J685" s="277">
        <f>ROUND(I685*H685,2)</f>
        <v>0</v>
      </c>
      <c r="K685" s="278"/>
      <c r="L685" s="279"/>
      <c r="M685" s="280" t="s">
        <v>1</v>
      </c>
      <c r="N685" s="281" t="s">
        <v>44</v>
      </c>
      <c r="O685" s="72"/>
      <c r="P685" s="220">
        <f>O685*H685</f>
        <v>0</v>
      </c>
      <c r="Q685" s="220">
        <v>1E-3</v>
      </c>
      <c r="R685" s="220">
        <f>Q685*H685</f>
        <v>2.64E-2</v>
      </c>
      <c r="S685" s="220">
        <v>0</v>
      </c>
      <c r="T685" s="221">
        <f>S685*H685</f>
        <v>0</v>
      </c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R685" s="222" t="s">
        <v>689</v>
      </c>
      <c r="AT685" s="222" t="s">
        <v>515</v>
      </c>
      <c r="AU685" s="222" t="s">
        <v>89</v>
      </c>
      <c r="AY685" s="18" t="s">
        <v>146</v>
      </c>
      <c r="BE685" s="223">
        <f>IF(N685="základní",J685,0)</f>
        <v>0</v>
      </c>
      <c r="BF685" s="223">
        <f>IF(N685="snížená",J685,0)</f>
        <v>0</v>
      </c>
      <c r="BG685" s="223">
        <f>IF(N685="zákl. přenesená",J685,0)</f>
        <v>0</v>
      </c>
      <c r="BH685" s="223">
        <f>IF(N685="sníž. přenesená",J685,0)</f>
        <v>0</v>
      </c>
      <c r="BI685" s="223">
        <f>IF(N685="nulová",J685,0)</f>
        <v>0</v>
      </c>
      <c r="BJ685" s="18" t="s">
        <v>87</v>
      </c>
      <c r="BK685" s="223">
        <f>ROUND(I685*H685,2)</f>
        <v>0</v>
      </c>
      <c r="BL685" s="18" t="s">
        <v>299</v>
      </c>
      <c r="BM685" s="222" t="s">
        <v>804</v>
      </c>
    </row>
    <row r="686" spans="1:65" s="14" customFormat="1">
      <c r="B686" s="235"/>
      <c r="C686" s="236"/>
      <c r="D686" s="226" t="s">
        <v>155</v>
      </c>
      <c r="E686" s="236"/>
      <c r="F686" s="238" t="s">
        <v>805</v>
      </c>
      <c r="G686" s="236"/>
      <c r="H686" s="239">
        <v>26.4</v>
      </c>
      <c r="I686" s="240"/>
      <c r="J686" s="236"/>
      <c r="K686" s="236"/>
      <c r="L686" s="241"/>
      <c r="M686" s="242"/>
      <c r="N686" s="243"/>
      <c r="O686" s="243"/>
      <c r="P686" s="243"/>
      <c r="Q686" s="243"/>
      <c r="R686" s="243"/>
      <c r="S686" s="243"/>
      <c r="T686" s="244"/>
      <c r="AT686" s="245" t="s">
        <v>155</v>
      </c>
      <c r="AU686" s="245" t="s">
        <v>89</v>
      </c>
      <c r="AV686" s="14" t="s">
        <v>89</v>
      </c>
      <c r="AW686" s="14" t="s">
        <v>4</v>
      </c>
      <c r="AX686" s="14" t="s">
        <v>87</v>
      </c>
      <c r="AY686" s="245" t="s">
        <v>146</v>
      </c>
    </row>
    <row r="687" spans="1:65" s="2" customFormat="1" ht="21.75" customHeight="1">
      <c r="A687" s="35"/>
      <c r="B687" s="36"/>
      <c r="C687" s="210" t="s">
        <v>806</v>
      </c>
      <c r="D687" s="210" t="s">
        <v>149</v>
      </c>
      <c r="E687" s="211" t="s">
        <v>807</v>
      </c>
      <c r="F687" s="212" t="s">
        <v>808</v>
      </c>
      <c r="G687" s="213" t="s">
        <v>302</v>
      </c>
      <c r="H687" s="214">
        <v>2.5999999999999999E-2</v>
      </c>
      <c r="I687" s="215"/>
      <c r="J687" s="216">
        <f>ROUND(I687*H687,2)</f>
        <v>0</v>
      </c>
      <c r="K687" s="217"/>
      <c r="L687" s="40"/>
      <c r="M687" s="218" t="s">
        <v>1</v>
      </c>
      <c r="N687" s="219" t="s">
        <v>44</v>
      </c>
      <c r="O687" s="72"/>
      <c r="P687" s="220">
        <f>O687*H687</f>
        <v>0</v>
      </c>
      <c r="Q687" s="220">
        <v>0</v>
      </c>
      <c r="R687" s="220">
        <f>Q687*H687</f>
        <v>0</v>
      </c>
      <c r="S687" s="220">
        <v>0</v>
      </c>
      <c r="T687" s="22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222" t="s">
        <v>299</v>
      </c>
      <c r="AT687" s="222" t="s">
        <v>149</v>
      </c>
      <c r="AU687" s="222" t="s">
        <v>89</v>
      </c>
      <c r="AY687" s="18" t="s">
        <v>146</v>
      </c>
      <c r="BE687" s="223">
        <f>IF(N687="základní",J687,0)</f>
        <v>0</v>
      </c>
      <c r="BF687" s="223">
        <f>IF(N687="snížená",J687,0)</f>
        <v>0</v>
      </c>
      <c r="BG687" s="223">
        <f>IF(N687="zákl. přenesená",J687,0)</f>
        <v>0</v>
      </c>
      <c r="BH687" s="223">
        <f>IF(N687="sníž. přenesená",J687,0)</f>
        <v>0</v>
      </c>
      <c r="BI687" s="223">
        <f>IF(N687="nulová",J687,0)</f>
        <v>0</v>
      </c>
      <c r="BJ687" s="18" t="s">
        <v>87</v>
      </c>
      <c r="BK687" s="223">
        <f>ROUND(I687*H687,2)</f>
        <v>0</v>
      </c>
      <c r="BL687" s="18" t="s">
        <v>299</v>
      </c>
      <c r="BM687" s="222" t="s">
        <v>809</v>
      </c>
    </row>
    <row r="688" spans="1:65" s="2" customFormat="1" ht="21.75" customHeight="1">
      <c r="A688" s="35"/>
      <c r="B688" s="36"/>
      <c r="C688" s="210" t="s">
        <v>810</v>
      </c>
      <c r="D688" s="210" t="s">
        <v>149</v>
      </c>
      <c r="E688" s="211" t="s">
        <v>811</v>
      </c>
      <c r="F688" s="212" t="s">
        <v>812</v>
      </c>
      <c r="G688" s="213" t="s">
        <v>302</v>
      </c>
      <c r="H688" s="214">
        <v>2.5999999999999999E-2</v>
      </c>
      <c r="I688" s="215"/>
      <c r="J688" s="216">
        <f>ROUND(I688*H688,2)</f>
        <v>0</v>
      </c>
      <c r="K688" s="217"/>
      <c r="L688" s="40"/>
      <c r="M688" s="218" t="s">
        <v>1</v>
      </c>
      <c r="N688" s="219" t="s">
        <v>44</v>
      </c>
      <c r="O688" s="72"/>
      <c r="P688" s="220">
        <f>O688*H688</f>
        <v>0</v>
      </c>
      <c r="Q688" s="220">
        <v>0</v>
      </c>
      <c r="R688" s="220">
        <f>Q688*H688</f>
        <v>0</v>
      </c>
      <c r="S688" s="220">
        <v>0</v>
      </c>
      <c r="T688" s="221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222" t="s">
        <v>299</v>
      </c>
      <c r="AT688" s="222" t="s">
        <v>149</v>
      </c>
      <c r="AU688" s="222" t="s">
        <v>89</v>
      </c>
      <c r="AY688" s="18" t="s">
        <v>146</v>
      </c>
      <c r="BE688" s="223">
        <f>IF(N688="základní",J688,0)</f>
        <v>0</v>
      </c>
      <c r="BF688" s="223">
        <f>IF(N688="snížená",J688,0)</f>
        <v>0</v>
      </c>
      <c r="BG688" s="223">
        <f>IF(N688="zákl. přenesená",J688,0)</f>
        <v>0</v>
      </c>
      <c r="BH688" s="223">
        <f>IF(N688="sníž. přenesená",J688,0)</f>
        <v>0</v>
      </c>
      <c r="BI688" s="223">
        <f>IF(N688="nulová",J688,0)</f>
        <v>0</v>
      </c>
      <c r="BJ688" s="18" t="s">
        <v>87</v>
      </c>
      <c r="BK688" s="223">
        <f>ROUND(I688*H688,2)</f>
        <v>0</v>
      </c>
      <c r="BL688" s="18" t="s">
        <v>299</v>
      </c>
      <c r="BM688" s="222" t="s">
        <v>813</v>
      </c>
    </row>
    <row r="689" spans="1:65" s="12" customFormat="1" ht="22.9" customHeight="1">
      <c r="B689" s="194"/>
      <c r="C689" s="195"/>
      <c r="D689" s="196" t="s">
        <v>78</v>
      </c>
      <c r="E689" s="208" t="s">
        <v>814</v>
      </c>
      <c r="F689" s="208" t="s">
        <v>815</v>
      </c>
      <c r="G689" s="195"/>
      <c r="H689" s="195"/>
      <c r="I689" s="198"/>
      <c r="J689" s="209">
        <f>BK689</f>
        <v>0</v>
      </c>
      <c r="K689" s="195"/>
      <c r="L689" s="200"/>
      <c r="M689" s="201"/>
      <c r="N689" s="202"/>
      <c r="O689" s="202"/>
      <c r="P689" s="203">
        <f>SUM(P690:P723)</f>
        <v>0</v>
      </c>
      <c r="Q689" s="202"/>
      <c r="R689" s="203">
        <f>SUM(R690:R723)</f>
        <v>0.32352900000000001</v>
      </c>
      <c r="S689" s="202"/>
      <c r="T689" s="204">
        <f>SUM(T690:T723)</f>
        <v>0</v>
      </c>
      <c r="AR689" s="205" t="s">
        <v>89</v>
      </c>
      <c r="AT689" s="206" t="s">
        <v>78</v>
      </c>
      <c r="AU689" s="206" t="s">
        <v>87</v>
      </c>
      <c r="AY689" s="205" t="s">
        <v>146</v>
      </c>
      <c r="BK689" s="207">
        <f>SUM(BK690:BK723)</f>
        <v>0</v>
      </c>
    </row>
    <row r="690" spans="1:65" s="2" customFormat="1" ht="21.75" customHeight="1">
      <c r="A690" s="35"/>
      <c r="B690" s="36"/>
      <c r="C690" s="210" t="s">
        <v>816</v>
      </c>
      <c r="D690" s="210" t="s">
        <v>149</v>
      </c>
      <c r="E690" s="211" t="s">
        <v>817</v>
      </c>
      <c r="F690" s="212" t="s">
        <v>818</v>
      </c>
      <c r="G690" s="213" t="s">
        <v>152</v>
      </c>
      <c r="H690" s="214">
        <v>20.5</v>
      </c>
      <c r="I690" s="215"/>
      <c r="J690" s="216">
        <f>ROUND(I690*H690,2)</f>
        <v>0</v>
      </c>
      <c r="K690" s="217"/>
      <c r="L690" s="40"/>
      <c r="M690" s="218" t="s">
        <v>1</v>
      </c>
      <c r="N690" s="219" t="s">
        <v>44</v>
      </c>
      <c r="O690" s="72"/>
      <c r="P690" s="220">
        <f>O690*H690</f>
        <v>0</v>
      </c>
      <c r="Q690" s="220">
        <v>1.2200000000000001E-2</v>
      </c>
      <c r="R690" s="220">
        <f>Q690*H690</f>
        <v>0.25009999999999999</v>
      </c>
      <c r="S690" s="220">
        <v>0</v>
      </c>
      <c r="T690" s="221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222" t="s">
        <v>299</v>
      </c>
      <c r="AT690" s="222" t="s">
        <v>149</v>
      </c>
      <c r="AU690" s="222" t="s">
        <v>89</v>
      </c>
      <c r="AY690" s="18" t="s">
        <v>146</v>
      </c>
      <c r="BE690" s="223">
        <f>IF(N690="základní",J690,0)</f>
        <v>0</v>
      </c>
      <c r="BF690" s="223">
        <f>IF(N690="snížená",J690,0)</f>
        <v>0</v>
      </c>
      <c r="BG690" s="223">
        <f>IF(N690="zákl. přenesená",J690,0)</f>
        <v>0</v>
      </c>
      <c r="BH690" s="223">
        <f>IF(N690="sníž. přenesená",J690,0)</f>
        <v>0</v>
      </c>
      <c r="BI690" s="223">
        <f>IF(N690="nulová",J690,0)</f>
        <v>0</v>
      </c>
      <c r="BJ690" s="18" t="s">
        <v>87</v>
      </c>
      <c r="BK690" s="223">
        <f>ROUND(I690*H690,2)</f>
        <v>0</v>
      </c>
      <c r="BL690" s="18" t="s">
        <v>299</v>
      </c>
      <c r="BM690" s="222" t="s">
        <v>819</v>
      </c>
    </row>
    <row r="691" spans="1:65" s="13" customFormat="1">
      <c r="B691" s="224"/>
      <c r="C691" s="225"/>
      <c r="D691" s="226" t="s">
        <v>155</v>
      </c>
      <c r="E691" s="227" t="s">
        <v>1</v>
      </c>
      <c r="F691" s="228" t="s">
        <v>156</v>
      </c>
      <c r="G691" s="225"/>
      <c r="H691" s="227" t="s">
        <v>1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AT691" s="234" t="s">
        <v>155</v>
      </c>
      <c r="AU691" s="234" t="s">
        <v>89</v>
      </c>
      <c r="AV691" s="13" t="s">
        <v>87</v>
      </c>
      <c r="AW691" s="13" t="s">
        <v>36</v>
      </c>
      <c r="AX691" s="13" t="s">
        <v>79</v>
      </c>
      <c r="AY691" s="234" t="s">
        <v>146</v>
      </c>
    </row>
    <row r="692" spans="1:65" s="13" customFormat="1">
      <c r="B692" s="224"/>
      <c r="C692" s="225"/>
      <c r="D692" s="226" t="s">
        <v>155</v>
      </c>
      <c r="E692" s="227" t="s">
        <v>1</v>
      </c>
      <c r="F692" s="228" t="s">
        <v>442</v>
      </c>
      <c r="G692" s="225"/>
      <c r="H692" s="227" t="s">
        <v>1</v>
      </c>
      <c r="I692" s="229"/>
      <c r="J692" s="225"/>
      <c r="K692" s="225"/>
      <c r="L692" s="230"/>
      <c r="M692" s="231"/>
      <c r="N692" s="232"/>
      <c r="O692" s="232"/>
      <c r="P692" s="232"/>
      <c r="Q692" s="232"/>
      <c r="R692" s="232"/>
      <c r="S692" s="232"/>
      <c r="T692" s="233"/>
      <c r="AT692" s="234" t="s">
        <v>155</v>
      </c>
      <c r="AU692" s="234" t="s">
        <v>89</v>
      </c>
      <c r="AV692" s="13" t="s">
        <v>87</v>
      </c>
      <c r="AW692" s="13" t="s">
        <v>36</v>
      </c>
      <c r="AX692" s="13" t="s">
        <v>79</v>
      </c>
      <c r="AY692" s="234" t="s">
        <v>146</v>
      </c>
    </row>
    <row r="693" spans="1:65" s="14" customFormat="1">
      <c r="B693" s="235"/>
      <c r="C693" s="236"/>
      <c r="D693" s="226" t="s">
        <v>155</v>
      </c>
      <c r="E693" s="237" t="s">
        <v>1</v>
      </c>
      <c r="F693" s="238" t="s">
        <v>153</v>
      </c>
      <c r="G693" s="236"/>
      <c r="H693" s="239">
        <v>4</v>
      </c>
      <c r="I693" s="240"/>
      <c r="J693" s="236"/>
      <c r="K693" s="236"/>
      <c r="L693" s="241"/>
      <c r="M693" s="242"/>
      <c r="N693" s="243"/>
      <c r="O693" s="243"/>
      <c r="P693" s="243"/>
      <c r="Q693" s="243"/>
      <c r="R693" s="243"/>
      <c r="S693" s="243"/>
      <c r="T693" s="244"/>
      <c r="AT693" s="245" t="s">
        <v>155</v>
      </c>
      <c r="AU693" s="245" t="s">
        <v>89</v>
      </c>
      <c r="AV693" s="14" t="s">
        <v>89</v>
      </c>
      <c r="AW693" s="14" t="s">
        <v>36</v>
      </c>
      <c r="AX693" s="14" t="s">
        <v>79</v>
      </c>
      <c r="AY693" s="245" t="s">
        <v>146</v>
      </c>
    </row>
    <row r="694" spans="1:65" s="13" customFormat="1">
      <c r="B694" s="224"/>
      <c r="C694" s="225"/>
      <c r="D694" s="226" t="s">
        <v>155</v>
      </c>
      <c r="E694" s="227" t="s">
        <v>1</v>
      </c>
      <c r="F694" s="228" t="s">
        <v>337</v>
      </c>
      <c r="G694" s="225"/>
      <c r="H694" s="227" t="s">
        <v>1</v>
      </c>
      <c r="I694" s="229"/>
      <c r="J694" s="225"/>
      <c r="K694" s="225"/>
      <c r="L694" s="230"/>
      <c r="M694" s="231"/>
      <c r="N694" s="232"/>
      <c r="O694" s="232"/>
      <c r="P694" s="232"/>
      <c r="Q694" s="232"/>
      <c r="R694" s="232"/>
      <c r="S694" s="232"/>
      <c r="T694" s="233"/>
      <c r="AT694" s="234" t="s">
        <v>155</v>
      </c>
      <c r="AU694" s="234" t="s">
        <v>89</v>
      </c>
      <c r="AV694" s="13" t="s">
        <v>87</v>
      </c>
      <c r="AW694" s="13" t="s">
        <v>36</v>
      </c>
      <c r="AX694" s="13" t="s">
        <v>79</v>
      </c>
      <c r="AY694" s="234" t="s">
        <v>146</v>
      </c>
    </row>
    <row r="695" spans="1:65" s="14" customFormat="1">
      <c r="B695" s="235"/>
      <c r="C695" s="236"/>
      <c r="D695" s="226" t="s">
        <v>155</v>
      </c>
      <c r="E695" s="237" t="s">
        <v>1</v>
      </c>
      <c r="F695" s="238" t="s">
        <v>450</v>
      </c>
      <c r="G695" s="236"/>
      <c r="H695" s="239">
        <v>7.6</v>
      </c>
      <c r="I695" s="240"/>
      <c r="J695" s="236"/>
      <c r="K695" s="236"/>
      <c r="L695" s="241"/>
      <c r="M695" s="242"/>
      <c r="N695" s="243"/>
      <c r="O695" s="243"/>
      <c r="P695" s="243"/>
      <c r="Q695" s="243"/>
      <c r="R695" s="243"/>
      <c r="S695" s="243"/>
      <c r="T695" s="244"/>
      <c r="AT695" s="245" t="s">
        <v>155</v>
      </c>
      <c r="AU695" s="245" t="s">
        <v>89</v>
      </c>
      <c r="AV695" s="14" t="s">
        <v>89</v>
      </c>
      <c r="AW695" s="14" t="s">
        <v>36</v>
      </c>
      <c r="AX695" s="14" t="s">
        <v>79</v>
      </c>
      <c r="AY695" s="245" t="s">
        <v>146</v>
      </c>
    </row>
    <row r="696" spans="1:65" s="13" customFormat="1">
      <c r="B696" s="224"/>
      <c r="C696" s="225"/>
      <c r="D696" s="226" t="s">
        <v>155</v>
      </c>
      <c r="E696" s="227" t="s">
        <v>1</v>
      </c>
      <c r="F696" s="228" t="s">
        <v>166</v>
      </c>
      <c r="G696" s="225"/>
      <c r="H696" s="227" t="s">
        <v>1</v>
      </c>
      <c r="I696" s="229"/>
      <c r="J696" s="225"/>
      <c r="K696" s="225"/>
      <c r="L696" s="230"/>
      <c r="M696" s="231"/>
      <c r="N696" s="232"/>
      <c r="O696" s="232"/>
      <c r="P696" s="232"/>
      <c r="Q696" s="232"/>
      <c r="R696" s="232"/>
      <c r="S696" s="232"/>
      <c r="T696" s="233"/>
      <c r="AT696" s="234" t="s">
        <v>155</v>
      </c>
      <c r="AU696" s="234" t="s">
        <v>89</v>
      </c>
      <c r="AV696" s="13" t="s">
        <v>87</v>
      </c>
      <c r="AW696" s="13" t="s">
        <v>36</v>
      </c>
      <c r="AX696" s="13" t="s">
        <v>79</v>
      </c>
      <c r="AY696" s="234" t="s">
        <v>146</v>
      </c>
    </row>
    <row r="697" spans="1:65" s="13" customFormat="1">
      <c r="B697" s="224"/>
      <c r="C697" s="225"/>
      <c r="D697" s="226" t="s">
        <v>155</v>
      </c>
      <c r="E697" s="227" t="s">
        <v>1</v>
      </c>
      <c r="F697" s="228" t="s">
        <v>458</v>
      </c>
      <c r="G697" s="225"/>
      <c r="H697" s="227" t="s">
        <v>1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AT697" s="234" t="s">
        <v>155</v>
      </c>
      <c r="AU697" s="234" t="s">
        <v>89</v>
      </c>
      <c r="AV697" s="13" t="s">
        <v>87</v>
      </c>
      <c r="AW697" s="13" t="s">
        <v>36</v>
      </c>
      <c r="AX697" s="13" t="s">
        <v>79</v>
      </c>
      <c r="AY697" s="234" t="s">
        <v>146</v>
      </c>
    </row>
    <row r="698" spans="1:65" s="14" customFormat="1">
      <c r="B698" s="235"/>
      <c r="C698" s="236"/>
      <c r="D698" s="226" t="s">
        <v>155</v>
      </c>
      <c r="E698" s="237" t="s">
        <v>1</v>
      </c>
      <c r="F698" s="238" t="s">
        <v>459</v>
      </c>
      <c r="G698" s="236"/>
      <c r="H698" s="239">
        <v>8.9</v>
      </c>
      <c r="I698" s="240"/>
      <c r="J698" s="236"/>
      <c r="K698" s="236"/>
      <c r="L698" s="241"/>
      <c r="M698" s="242"/>
      <c r="N698" s="243"/>
      <c r="O698" s="243"/>
      <c r="P698" s="243"/>
      <c r="Q698" s="243"/>
      <c r="R698" s="243"/>
      <c r="S698" s="243"/>
      <c r="T698" s="244"/>
      <c r="AT698" s="245" t="s">
        <v>155</v>
      </c>
      <c r="AU698" s="245" t="s">
        <v>89</v>
      </c>
      <c r="AV698" s="14" t="s">
        <v>89</v>
      </c>
      <c r="AW698" s="14" t="s">
        <v>36</v>
      </c>
      <c r="AX698" s="14" t="s">
        <v>79</v>
      </c>
      <c r="AY698" s="245" t="s">
        <v>146</v>
      </c>
    </row>
    <row r="699" spans="1:65" s="15" customFormat="1">
      <c r="B699" s="246"/>
      <c r="C699" s="247"/>
      <c r="D699" s="226" t="s">
        <v>155</v>
      </c>
      <c r="E699" s="248" t="s">
        <v>1</v>
      </c>
      <c r="F699" s="249" t="s">
        <v>175</v>
      </c>
      <c r="G699" s="247"/>
      <c r="H699" s="250">
        <v>20.5</v>
      </c>
      <c r="I699" s="251"/>
      <c r="J699" s="247"/>
      <c r="K699" s="247"/>
      <c r="L699" s="252"/>
      <c r="M699" s="253"/>
      <c r="N699" s="254"/>
      <c r="O699" s="254"/>
      <c r="P699" s="254"/>
      <c r="Q699" s="254"/>
      <c r="R699" s="254"/>
      <c r="S699" s="254"/>
      <c r="T699" s="255"/>
      <c r="AT699" s="256" t="s">
        <v>155</v>
      </c>
      <c r="AU699" s="256" t="s">
        <v>89</v>
      </c>
      <c r="AV699" s="15" t="s">
        <v>153</v>
      </c>
      <c r="AW699" s="15" t="s">
        <v>36</v>
      </c>
      <c r="AX699" s="15" t="s">
        <v>87</v>
      </c>
      <c r="AY699" s="256" t="s">
        <v>146</v>
      </c>
    </row>
    <row r="700" spans="1:65" s="2" customFormat="1" ht="21.75" customHeight="1">
      <c r="A700" s="35"/>
      <c r="B700" s="36"/>
      <c r="C700" s="210" t="s">
        <v>820</v>
      </c>
      <c r="D700" s="210" t="s">
        <v>149</v>
      </c>
      <c r="E700" s="211" t="s">
        <v>821</v>
      </c>
      <c r="F700" s="212" t="s">
        <v>822</v>
      </c>
      <c r="G700" s="213" t="s">
        <v>152</v>
      </c>
      <c r="H700" s="214">
        <v>3.3</v>
      </c>
      <c r="I700" s="215"/>
      <c r="J700" s="216">
        <f>ROUND(I700*H700,2)</f>
        <v>0</v>
      </c>
      <c r="K700" s="217"/>
      <c r="L700" s="40"/>
      <c r="M700" s="218" t="s">
        <v>1</v>
      </c>
      <c r="N700" s="219" t="s">
        <v>44</v>
      </c>
      <c r="O700" s="72"/>
      <c r="P700" s="220">
        <f>O700*H700</f>
        <v>0</v>
      </c>
      <c r="Q700" s="220">
        <v>1.259E-2</v>
      </c>
      <c r="R700" s="220">
        <f>Q700*H700</f>
        <v>4.1547000000000001E-2</v>
      </c>
      <c r="S700" s="220">
        <v>0</v>
      </c>
      <c r="T700" s="221">
        <f>S700*H700</f>
        <v>0</v>
      </c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R700" s="222" t="s">
        <v>299</v>
      </c>
      <c r="AT700" s="222" t="s">
        <v>149</v>
      </c>
      <c r="AU700" s="222" t="s">
        <v>89</v>
      </c>
      <c r="AY700" s="18" t="s">
        <v>146</v>
      </c>
      <c r="BE700" s="223">
        <f>IF(N700="základní",J700,0)</f>
        <v>0</v>
      </c>
      <c r="BF700" s="223">
        <f>IF(N700="snížená",J700,0)</f>
        <v>0</v>
      </c>
      <c r="BG700" s="223">
        <f>IF(N700="zákl. přenesená",J700,0)</f>
        <v>0</v>
      </c>
      <c r="BH700" s="223">
        <f>IF(N700="sníž. přenesená",J700,0)</f>
        <v>0</v>
      </c>
      <c r="BI700" s="223">
        <f>IF(N700="nulová",J700,0)</f>
        <v>0</v>
      </c>
      <c r="BJ700" s="18" t="s">
        <v>87</v>
      </c>
      <c r="BK700" s="223">
        <f>ROUND(I700*H700,2)</f>
        <v>0</v>
      </c>
      <c r="BL700" s="18" t="s">
        <v>299</v>
      </c>
      <c r="BM700" s="222" t="s">
        <v>823</v>
      </c>
    </row>
    <row r="701" spans="1:65" s="13" customFormat="1">
      <c r="B701" s="224"/>
      <c r="C701" s="225"/>
      <c r="D701" s="226" t="s">
        <v>155</v>
      </c>
      <c r="E701" s="227" t="s">
        <v>1</v>
      </c>
      <c r="F701" s="228" t="s">
        <v>156</v>
      </c>
      <c r="G701" s="225"/>
      <c r="H701" s="227" t="s">
        <v>1</v>
      </c>
      <c r="I701" s="229"/>
      <c r="J701" s="225"/>
      <c r="K701" s="225"/>
      <c r="L701" s="230"/>
      <c r="M701" s="231"/>
      <c r="N701" s="232"/>
      <c r="O701" s="232"/>
      <c r="P701" s="232"/>
      <c r="Q701" s="232"/>
      <c r="R701" s="232"/>
      <c r="S701" s="232"/>
      <c r="T701" s="233"/>
      <c r="AT701" s="234" t="s">
        <v>155</v>
      </c>
      <c r="AU701" s="234" t="s">
        <v>89</v>
      </c>
      <c r="AV701" s="13" t="s">
        <v>87</v>
      </c>
      <c r="AW701" s="13" t="s">
        <v>36</v>
      </c>
      <c r="AX701" s="13" t="s">
        <v>79</v>
      </c>
      <c r="AY701" s="234" t="s">
        <v>146</v>
      </c>
    </row>
    <row r="702" spans="1:65" s="13" customFormat="1">
      <c r="B702" s="224"/>
      <c r="C702" s="225"/>
      <c r="D702" s="226" t="s">
        <v>155</v>
      </c>
      <c r="E702" s="227" t="s">
        <v>1</v>
      </c>
      <c r="F702" s="228" t="s">
        <v>159</v>
      </c>
      <c r="G702" s="225"/>
      <c r="H702" s="227" t="s">
        <v>1</v>
      </c>
      <c r="I702" s="229"/>
      <c r="J702" s="225"/>
      <c r="K702" s="225"/>
      <c r="L702" s="230"/>
      <c r="M702" s="231"/>
      <c r="N702" s="232"/>
      <c r="O702" s="232"/>
      <c r="P702" s="232"/>
      <c r="Q702" s="232"/>
      <c r="R702" s="232"/>
      <c r="S702" s="232"/>
      <c r="T702" s="233"/>
      <c r="AT702" s="234" t="s">
        <v>155</v>
      </c>
      <c r="AU702" s="234" t="s">
        <v>89</v>
      </c>
      <c r="AV702" s="13" t="s">
        <v>87</v>
      </c>
      <c r="AW702" s="13" t="s">
        <v>36</v>
      </c>
      <c r="AX702" s="13" t="s">
        <v>79</v>
      </c>
      <c r="AY702" s="234" t="s">
        <v>146</v>
      </c>
    </row>
    <row r="703" spans="1:65" s="14" customFormat="1">
      <c r="B703" s="235"/>
      <c r="C703" s="236"/>
      <c r="D703" s="226" t="s">
        <v>155</v>
      </c>
      <c r="E703" s="237" t="s">
        <v>1</v>
      </c>
      <c r="F703" s="238" t="s">
        <v>443</v>
      </c>
      <c r="G703" s="236"/>
      <c r="H703" s="239">
        <v>1.1000000000000001</v>
      </c>
      <c r="I703" s="240"/>
      <c r="J703" s="236"/>
      <c r="K703" s="236"/>
      <c r="L703" s="241"/>
      <c r="M703" s="242"/>
      <c r="N703" s="243"/>
      <c r="O703" s="243"/>
      <c r="P703" s="243"/>
      <c r="Q703" s="243"/>
      <c r="R703" s="243"/>
      <c r="S703" s="243"/>
      <c r="T703" s="244"/>
      <c r="AT703" s="245" t="s">
        <v>155</v>
      </c>
      <c r="AU703" s="245" t="s">
        <v>89</v>
      </c>
      <c r="AV703" s="14" t="s">
        <v>89</v>
      </c>
      <c r="AW703" s="14" t="s">
        <v>36</v>
      </c>
      <c r="AX703" s="14" t="s">
        <v>79</v>
      </c>
      <c r="AY703" s="245" t="s">
        <v>146</v>
      </c>
    </row>
    <row r="704" spans="1:65" s="13" customFormat="1">
      <c r="B704" s="224"/>
      <c r="C704" s="225"/>
      <c r="D704" s="226" t="s">
        <v>155</v>
      </c>
      <c r="E704" s="227" t="s">
        <v>1</v>
      </c>
      <c r="F704" s="228" t="s">
        <v>824</v>
      </c>
      <c r="G704" s="225"/>
      <c r="H704" s="227" t="s">
        <v>1</v>
      </c>
      <c r="I704" s="229"/>
      <c r="J704" s="225"/>
      <c r="K704" s="225"/>
      <c r="L704" s="230"/>
      <c r="M704" s="231"/>
      <c r="N704" s="232"/>
      <c r="O704" s="232"/>
      <c r="P704" s="232"/>
      <c r="Q704" s="232"/>
      <c r="R704" s="232"/>
      <c r="S704" s="232"/>
      <c r="T704" s="233"/>
      <c r="AT704" s="234" t="s">
        <v>155</v>
      </c>
      <c r="AU704" s="234" t="s">
        <v>89</v>
      </c>
      <c r="AV704" s="13" t="s">
        <v>87</v>
      </c>
      <c r="AW704" s="13" t="s">
        <v>36</v>
      </c>
      <c r="AX704" s="13" t="s">
        <v>79</v>
      </c>
      <c r="AY704" s="234" t="s">
        <v>146</v>
      </c>
    </row>
    <row r="705" spans="1:65" s="14" customFormat="1">
      <c r="B705" s="235"/>
      <c r="C705" s="236"/>
      <c r="D705" s="226" t="s">
        <v>155</v>
      </c>
      <c r="E705" s="237" t="s">
        <v>1</v>
      </c>
      <c r="F705" s="238" t="s">
        <v>87</v>
      </c>
      <c r="G705" s="236"/>
      <c r="H705" s="239">
        <v>1</v>
      </c>
      <c r="I705" s="240"/>
      <c r="J705" s="236"/>
      <c r="K705" s="236"/>
      <c r="L705" s="241"/>
      <c r="M705" s="242"/>
      <c r="N705" s="243"/>
      <c r="O705" s="243"/>
      <c r="P705" s="243"/>
      <c r="Q705" s="243"/>
      <c r="R705" s="243"/>
      <c r="S705" s="243"/>
      <c r="T705" s="244"/>
      <c r="AT705" s="245" t="s">
        <v>155</v>
      </c>
      <c r="AU705" s="245" t="s">
        <v>89</v>
      </c>
      <c r="AV705" s="14" t="s">
        <v>89</v>
      </c>
      <c r="AW705" s="14" t="s">
        <v>36</v>
      </c>
      <c r="AX705" s="14" t="s">
        <v>79</v>
      </c>
      <c r="AY705" s="245" t="s">
        <v>146</v>
      </c>
    </row>
    <row r="706" spans="1:65" s="13" customFormat="1">
      <c r="B706" s="224"/>
      <c r="C706" s="225"/>
      <c r="D706" s="226" t="s">
        <v>155</v>
      </c>
      <c r="E706" s="227" t="s">
        <v>1</v>
      </c>
      <c r="F706" s="228" t="s">
        <v>166</v>
      </c>
      <c r="G706" s="225"/>
      <c r="H706" s="227" t="s">
        <v>1</v>
      </c>
      <c r="I706" s="229"/>
      <c r="J706" s="225"/>
      <c r="K706" s="225"/>
      <c r="L706" s="230"/>
      <c r="M706" s="231"/>
      <c r="N706" s="232"/>
      <c r="O706" s="232"/>
      <c r="P706" s="232"/>
      <c r="Q706" s="232"/>
      <c r="R706" s="232"/>
      <c r="S706" s="232"/>
      <c r="T706" s="233"/>
      <c r="AT706" s="234" t="s">
        <v>155</v>
      </c>
      <c r="AU706" s="234" t="s">
        <v>89</v>
      </c>
      <c r="AV706" s="13" t="s">
        <v>87</v>
      </c>
      <c r="AW706" s="13" t="s">
        <v>36</v>
      </c>
      <c r="AX706" s="13" t="s">
        <v>79</v>
      </c>
      <c r="AY706" s="234" t="s">
        <v>146</v>
      </c>
    </row>
    <row r="707" spans="1:65" s="13" customFormat="1">
      <c r="B707" s="224"/>
      <c r="C707" s="225"/>
      <c r="D707" s="226" t="s">
        <v>155</v>
      </c>
      <c r="E707" s="227" t="s">
        <v>1</v>
      </c>
      <c r="F707" s="228" t="s">
        <v>173</v>
      </c>
      <c r="G707" s="225"/>
      <c r="H707" s="227" t="s">
        <v>1</v>
      </c>
      <c r="I707" s="229"/>
      <c r="J707" s="225"/>
      <c r="K707" s="225"/>
      <c r="L707" s="230"/>
      <c r="M707" s="231"/>
      <c r="N707" s="232"/>
      <c r="O707" s="232"/>
      <c r="P707" s="232"/>
      <c r="Q707" s="232"/>
      <c r="R707" s="232"/>
      <c r="S707" s="232"/>
      <c r="T707" s="233"/>
      <c r="AT707" s="234" t="s">
        <v>155</v>
      </c>
      <c r="AU707" s="234" t="s">
        <v>89</v>
      </c>
      <c r="AV707" s="13" t="s">
        <v>87</v>
      </c>
      <c r="AW707" s="13" t="s">
        <v>36</v>
      </c>
      <c r="AX707" s="13" t="s">
        <v>79</v>
      </c>
      <c r="AY707" s="234" t="s">
        <v>146</v>
      </c>
    </row>
    <row r="708" spans="1:65" s="14" customFormat="1">
      <c r="B708" s="235"/>
      <c r="C708" s="236"/>
      <c r="D708" s="226" t="s">
        <v>155</v>
      </c>
      <c r="E708" s="237" t="s">
        <v>1</v>
      </c>
      <c r="F708" s="238" t="s">
        <v>457</v>
      </c>
      <c r="G708" s="236"/>
      <c r="H708" s="239">
        <v>1.2</v>
      </c>
      <c r="I708" s="240"/>
      <c r="J708" s="236"/>
      <c r="K708" s="236"/>
      <c r="L708" s="241"/>
      <c r="M708" s="242"/>
      <c r="N708" s="243"/>
      <c r="O708" s="243"/>
      <c r="P708" s="243"/>
      <c r="Q708" s="243"/>
      <c r="R708" s="243"/>
      <c r="S708" s="243"/>
      <c r="T708" s="244"/>
      <c r="AT708" s="245" t="s">
        <v>155</v>
      </c>
      <c r="AU708" s="245" t="s">
        <v>89</v>
      </c>
      <c r="AV708" s="14" t="s">
        <v>89</v>
      </c>
      <c r="AW708" s="14" t="s">
        <v>36</v>
      </c>
      <c r="AX708" s="14" t="s">
        <v>79</v>
      </c>
      <c r="AY708" s="245" t="s">
        <v>146</v>
      </c>
    </row>
    <row r="709" spans="1:65" s="15" customFormat="1">
      <c r="B709" s="246"/>
      <c r="C709" s="247"/>
      <c r="D709" s="226" t="s">
        <v>155</v>
      </c>
      <c r="E709" s="248" t="s">
        <v>1</v>
      </c>
      <c r="F709" s="249" t="s">
        <v>175</v>
      </c>
      <c r="G709" s="247"/>
      <c r="H709" s="250">
        <v>3.3</v>
      </c>
      <c r="I709" s="251"/>
      <c r="J709" s="247"/>
      <c r="K709" s="247"/>
      <c r="L709" s="252"/>
      <c r="M709" s="253"/>
      <c r="N709" s="254"/>
      <c r="O709" s="254"/>
      <c r="P709" s="254"/>
      <c r="Q709" s="254"/>
      <c r="R709" s="254"/>
      <c r="S709" s="254"/>
      <c r="T709" s="255"/>
      <c r="AT709" s="256" t="s">
        <v>155</v>
      </c>
      <c r="AU709" s="256" t="s">
        <v>89</v>
      </c>
      <c r="AV709" s="15" t="s">
        <v>153</v>
      </c>
      <c r="AW709" s="15" t="s">
        <v>36</v>
      </c>
      <c r="AX709" s="15" t="s">
        <v>87</v>
      </c>
      <c r="AY709" s="256" t="s">
        <v>146</v>
      </c>
    </row>
    <row r="710" spans="1:65" s="2" customFormat="1" ht="16.5" customHeight="1">
      <c r="A710" s="35"/>
      <c r="B710" s="36"/>
      <c r="C710" s="210" t="s">
        <v>825</v>
      </c>
      <c r="D710" s="210" t="s">
        <v>149</v>
      </c>
      <c r="E710" s="211" t="s">
        <v>826</v>
      </c>
      <c r="F710" s="212" t="s">
        <v>827</v>
      </c>
      <c r="G710" s="213" t="s">
        <v>270</v>
      </c>
      <c r="H710" s="214">
        <v>3.4</v>
      </c>
      <c r="I710" s="215"/>
      <c r="J710" s="216">
        <f>ROUND(I710*H710,2)</f>
        <v>0</v>
      </c>
      <c r="K710" s="217"/>
      <c r="L710" s="40"/>
      <c r="M710" s="218" t="s">
        <v>1</v>
      </c>
      <c r="N710" s="219" t="s">
        <v>44</v>
      </c>
      <c r="O710" s="72"/>
      <c r="P710" s="220">
        <f>O710*H710</f>
        <v>0</v>
      </c>
      <c r="Q710" s="220">
        <v>5.0299999999999997E-3</v>
      </c>
      <c r="R710" s="220">
        <f>Q710*H710</f>
        <v>1.7101999999999999E-2</v>
      </c>
      <c r="S710" s="220">
        <v>0</v>
      </c>
      <c r="T710" s="221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222" t="s">
        <v>299</v>
      </c>
      <c r="AT710" s="222" t="s">
        <v>149</v>
      </c>
      <c r="AU710" s="222" t="s">
        <v>89</v>
      </c>
      <c r="AY710" s="18" t="s">
        <v>146</v>
      </c>
      <c r="BE710" s="223">
        <f>IF(N710="základní",J710,0)</f>
        <v>0</v>
      </c>
      <c r="BF710" s="223">
        <f>IF(N710="snížená",J710,0)</f>
        <v>0</v>
      </c>
      <c r="BG710" s="223">
        <f>IF(N710="zákl. přenesená",J710,0)</f>
        <v>0</v>
      </c>
      <c r="BH710" s="223">
        <f>IF(N710="sníž. přenesená",J710,0)</f>
        <v>0</v>
      </c>
      <c r="BI710" s="223">
        <f>IF(N710="nulová",J710,0)</f>
        <v>0</v>
      </c>
      <c r="BJ710" s="18" t="s">
        <v>87</v>
      </c>
      <c r="BK710" s="223">
        <f>ROUND(I710*H710,2)</f>
        <v>0</v>
      </c>
      <c r="BL710" s="18" t="s">
        <v>299</v>
      </c>
      <c r="BM710" s="222" t="s">
        <v>828</v>
      </c>
    </row>
    <row r="711" spans="1:65" s="13" customFormat="1" ht="22.5">
      <c r="B711" s="224"/>
      <c r="C711" s="225"/>
      <c r="D711" s="226" t="s">
        <v>155</v>
      </c>
      <c r="E711" s="227" t="s">
        <v>1</v>
      </c>
      <c r="F711" s="228" t="s">
        <v>829</v>
      </c>
      <c r="G711" s="225"/>
      <c r="H711" s="227" t="s">
        <v>1</v>
      </c>
      <c r="I711" s="229"/>
      <c r="J711" s="225"/>
      <c r="K711" s="225"/>
      <c r="L711" s="230"/>
      <c r="M711" s="231"/>
      <c r="N711" s="232"/>
      <c r="O711" s="232"/>
      <c r="P711" s="232"/>
      <c r="Q711" s="232"/>
      <c r="R711" s="232"/>
      <c r="S711" s="232"/>
      <c r="T711" s="233"/>
      <c r="AT711" s="234" t="s">
        <v>155</v>
      </c>
      <c r="AU711" s="234" t="s">
        <v>89</v>
      </c>
      <c r="AV711" s="13" t="s">
        <v>87</v>
      </c>
      <c r="AW711" s="13" t="s">
        <v>36</v>
      </c>
      <c r="AX711" s="13" t="s">
        <v>79</v>
      </c>
      <c r="AY711" s="234" t="s">
        <v>146</v>
      </c>
    </row>
    <row r="712" spans="1:65" s="13" customFormat="1">
      <c r="B712" s="224"/>
      <c r="C712" s="225"/>
      <c r="D712" s="226" t="s">
        <v>155</v>
      </c>
      <c r="E712" s="227" t="s">
        <v>1</v>
      </c>
      <c r="F712" s="228" t="s">
        <v>440</v>
      </c>
      <c r="G712" s="225"/>
      <c r="H712" s="227" t="s">
        <v>1</v>
      </c>
      <c r="I712" s="229"/>
      <c r="J712" s="225"/>
      <c r="K712" s="225"/>
      <c r="L712" s="230"/>
      <c r="M712" s="231"/>
      <c r="N712" s="232"/>
      <c r="O712" s="232"/>
      <c r="P712" s="232"/>
      <c r="Q712" s="232"/>
      <c r="R712" s="232"/>
      <c r="S712" s="232"/>
      <c r="T712" s="233"/>
      <c r="AT712" s="234" t="s">
        <v>155</v>
      </c>
      <c r="AU712" s="234" t="s">
        <v>89</v>
      </c>
      <c r="AV712" s="13" t="s">
        <v>87</v>
      </c>
      <c r="AW712" s="13" t="s">
        <v>36</v>
      </c>
      <c r="AX712" s="13" t="s">
        <v>79</v>
      </c>
      <c r="AY712" s="234" t="s">
        <v>146</v>
      </c>
    </row>
    <row r="713" spans="1:65" s="14" customFormat="1">
      <c r="B713" s="235"/>
      <c r="C713" s="236"/>
      <c r="D713" s="226" t="s">
        <v>155</v>
      </c>
      <c r="E713" s="237" t="s">
        <v>1</v>
      </c>
      <c r="F713" s="238" t="s">
        <v>830</v>
      </c>
      <c r="G713" s="236"/>
      <c r="H713" s="239">
        <v>1.5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AT713" s="245" t="s">
        <v>155</v>
      </c>
      <c r="AU713" s="245" t="s">
        <v>89</v>
      </c>
      <c r="AV713" s="14" t="s">
        <v>89</v>
      </c>
      <c r="AW713" s="14" t="s">
        <v>36</v>
      </c>
      <c r="AX713" s="14" t="s">
        <v>79</v>
      </c>
      <c r="AY713" s="245" t="s">
        <v>146</v>
      </c>
    </row>
    <row r="714" spans="1:65" s="13" customFormat="1" ht="22.5">
      <c r="B714" s="224"/>
      <c r="C714" s="225"/>
      <c r="D714" s="226" t="s">
        <v>155</v>
      </c>
      <c r="E714" s="227" t="s">
        <v>1</v>
      </c>
      <c r="F714" s="228" t="s">
        <v>831</v>
      </c>
      <c r="G714" s="225"/>
      <c r="H714" s="227" t="s">
        <v>1</v>
      </c>
      <c r="I714" s="229"/>
      <c r="J714" s="225"/>
      <c r="K714" s="225"/>
      <c r="L714" s="230"/>
      <c r="M714" s="231"/>
      <c r="N714" s="232"/>
      <c r="O714" s="232"/>
      <c r="P714" s="232"/>
      <c r="Q714" s="232"/>
      <c r="R714" s="232"/>
      <c r="S714" s="232"/>
      <c r="T714" s="233"/>
      <c r="AT714" s="234" t="s">
        <v>155</v>
      </c>
      <c r="AU714" s="234" t="s">
        <v>89</v>
      </c>
      <c r="AV714" s="13" t="s">
        <v>87</v>
      </c>
      <c r="AW714" s="13" t="s">
        <v>36</v>
      </c>
      <c r="AX714" s="13" t="s">
        <v>79</v>
      </c>
      <c r="AY714" s="234" t="s">
        <v>146</v>
      </c>
    </row>
    <row r="715" spans="1:65" s="13" customFormat="1">
      <c r="B715" s="224"/>
      <c r="C715" s="225"/>
      <c r="D715" s="226" t="s">
        <v>155</v>
      </c>
      <c r="E715" s="227" t="s">
        <v>1</v>
      </c>
      <c r="F715" s="228" t="s">
        <v>458</v>
      </c>
      <c r="G715" s="225"/>
      <c r="H715" s="227" t="s">
        <v>1</v>
      </c>
      <c r="I715" s="229"/>
      <c r="J715" s="225"/>
      <c r="K715" s="225"/>
      <c r="L715" s="230"/>
      <c r="M715" s="231"/>
      <c r="N715" s="232"/>
      <c r="O715" s="232"/>
      <c r="P715" s="232"/>
      <c r="Q715" s="232"/>
      <c r="R715" s="232"/>
      <c r="S715" s="232"/>
      <c r="T715" s="233"/>
      <c r="AT715" s="234" t="s">
        <v>155</v>
      </c>
      <c r="AU715" s="234" t="s">
        <v>89</v>
      </c>
      <c r="AV715" s="13" t="s">
        <v>87</v>
      </c>
      <c r="AW715" s="13" t="s">
        <v>36</v>
      </c>
      <c r="AX715" s="13" t="s">
        <v>79</v>
      </c>
      <c r="AY715" s="234" t="s">
        <v>146</v>
      </c>
    </row>
    <row r="716" spans="1:65" s="14" customFormat="1">
      <c r="B716" s="235"/>
      <c r="C716" s="236"/>
      <c r="D716" s="226" t="s">
        <v>155</v>
      </c>
      <c r="E716" s="237" t="s">
        <v>1</v>
      </c>
      <c r="F716" s="238" t="s">
        <v>832</v>
      </c>
      <c r="G716" s="236"/>
      <c r="H716" s="239">
        <v>1.9</v>
      </c>
      <c r="I716" s="240"/>
      <c r="J716" s="236"/>
      <c r="K716" s="236"/>
      <c r="L716" s="241"/>
      <c r="M716" s="242"/>
      <c r="N716" s="243"/>
      <c r="O716" s="243"/>
      <c r="P716" s="243"/>
      <c r="Q716" s="243"/>
      <c r="R716" s="243"/>
      <c r="S716" s="243"/>
      <c r="T716" s="244"/>
      <c r="AT716" s="245" t="s">
        <v>155</v>
      </c>
      <c r="AU716" s="245" t="s">
        <v>89</v>
      </c>
      <c r="AV716" s="14" t="s">
        <v>89</v>
      </c>
      <c r="AW716" s="14" t="s">
        <v>36</v>
      </c>
      <c r="AX716" s="14" t="s">
        <v>79</v>
      </c>
      <c r="AY716" s="245" t="s">
        <v>146</v>
      </c>
    </row>
    <row r="717" spans="1:65" s="15" customFormat="1">
      <c r="B717" s="246"/>
      <c r="C717" s="247"/>
      <c r="D717" s="226" t="s">
        <v>155</v>
      </c>
      <c r="E717" s="248" t="s">
        <v>1</v>
      </c>
      <c r="F717" s="249" t="s">
        <v>175</v>
      </c>
      <c r="G717" s="247"/>
      <c r="H717" s="250">
        <v>3.4</v>
      </c>
      <c r="I717" s="251"/>
      <c r="J717" s="247"/>
      <c r="K717" s="247"/>
      <c r="L717" s="252"/>
      <c r="M717" s="253"/>
      <c r="N717" s="254"/>
      <c r="O717" s="254"/>
      <c r="P717" s="254"/>
      <c r="Q717" s="254"/>
      <c r="R717" s="254"/>
      <c r="S717" s="254"/>
      <c r="T717" s="255"/>
      <c r="AT717" s="256" t="s">
        <v>155</v>
      </c>
      <c r="AU717" s="256" t="s">
        <v>89</v>
      </c>
      <c r="AV717" s="15" t="s">
        <v>153</v>
      </c>
      <c r="AW717" s="15" t="s">
        <v>36</v>
      </c>
      <c r="AX717" s="15" t="s">
        <v>87</v>
      </c>
      <c r="AY717" s="256" t="s">
        <v>146</v>
      </c>
    </row>
    <row r="718" spans="1:65" s="2" customFormat="1" ht="16.5" customHeight="1">
      <c r="A718" s="35"/>
      <c r="B718" s="36"/>
      <c r="C718" s="210" t="s">
        <v>833</v>
      </c>
      <c r="D718" s="210" t="s">
        <v>149</v>
      </c>
      <c r="E718" s="211" t="s">
        <v>834</v>
      </c>
      <c r="F718" s="212" t="s">
        <v>835</v>
      </c>
      <c r="G718" s="213" t="s">
        <v>270</v>
      </c>
      <c r="H718" s="214">
        <v>2</v>
      </c>
      <c r="I718" s="215"/>
      <c r="J718" s="216">
        <f>ROUND(I718*H718,2)</f>
        <v>0</v>
      </c>
      <c r="K718" s="217"/>
      <c r="L718" s="40"/>
      <c r="M718" s="218" t="s">
        <v>1</v>
      </c>
      <c r="N718" s="219" t="s">
        <v>44</v>
      </c>
      <c r="O718" s="72"/>
      <c r="P718" s="220">
        <f>O718*H718</f>
        <v>0</v>
      </c>
      <c r="Q718" s="220">
        <v>7.3899999999999999E-3</v>
      </c>
      <c r="R718" s="220">
        <f>Q718*H718</f>
        <v>1.478E-2</v>
      </c>
      <c r="S718" s="220">
        <v>0</v>
      </c>
      <c r="T718" s="221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22" t="s">
        <v>299</v>
      </c>
      <c r="AT718" s="222" t="s">
        <v>149</v>
      </c>
      <c r="AU718" s="222" t="s">
        <v>89</v>
      </c>
      <c r="AY718" s="18" t="s">
        <v>146</v>
      </c>
      <c r="BE718" s="223">
        <f>IF(N718="základní",J718,0)</f>
        <v>0</v>
      </c>
      <c r="BF718" s="223">
        <f>IF(N718="snížená",J718,0)</f>
        <v>0</v>
      </c>
      <c r="BG718" s="223">
        <f>IF(N718="zákl. přenesená",J718,0)</f>
        <v>0</v>
      </c>
      <c r="BH718" s="223">
        <f>IF(N718="sníž. přenesená",J718,0)</f>
        <v>0</v>
      </c>
      <c r="BI718" s="223">
        <f>IF(N718="nulová",J718,0)</f>
        <v>0</v>
      </c>
      <c r="BJ718" s="18" t="s">
        <v>87</v>
      </c>
      <c r="BK718" s="223">
        <f>ROUND(I718*H718,2)</f>
        <v>0</v>
      </c>
      <c r="BL718" s="18" t="s">
        <v>299</v>
      </c>
      <c r="BM718" s="222" t="s">
        <v>836</v>
      </c>
    </row>
    <row r="719" spans="1:65" s="13" customFormat="1">
      <c r="B719" s="224"/>
      <c r="C719" s="225"/>
      <c r="D719" s="226" t="s">
        <v>155</v>
      </c>
      <c r="E719" s="227" t="s">
        <v>1</v>
      </c>
      <c r="F719" s="228" t="s">
        <v>489</v>
      </c>
      <c r="G719" s="225"/>
      <c r="H719" s="227" t="s">
        <v>1</v>
      </c>
      <c r="I719" s="229"/>
      <c r="J719" s="225"/>
      <c r="K719" s="225"/>
      <c r="L719" s="230"/>
      <c r="M719" s="231"/>
      <c r="N719" s="232"/>
      <c r="O719" s="232"/>
      <c r="P719" s="232"/>
      <c r="Q719" s="232"/>
      <c r="R719" s="232"/>
      <c r="S719" s="232"/>
      <c r="T719" s="233"/>
      <c r="AT719" s="234" t="s">
        <v>155</v>
      </c>
      <c r="AU719" s="234" t="s">
        <v>89</v>
      </c>
      <c r="AV719" s="13" t="s">
        <v>87</v>
      </c>
      <c r="AW719" s="13" t="s">
        <v>36</v>
      </c>
      <c r="AX719" s="13" t="s">
        <v>79</v>
      </c>
      <c r="AY719" s="234" t="s">
        <v>146</v>
      </c>
    </row>
    <row r="720" spans="1:65" s="13" customFormat="1">
      <c r="B720" s="224"/>
      <c r="C720" s="225"/>
      <c r="D720" s="226" t="s">
        <v>155</v>
      </c>
      <c r="E720" s="227" t="s">
        <v>1</v>
      </c>
      <c r="F720" s="228" t="s">
        <v>837</v>
      </c>
      <c r="G720" s="225"/>
      <c r="H720" s="227" t="s">
        <v>1</v>
      </c>
      <c r="I720" s="229"/>
      <c r="J720" s="225"/>
      <c r="K720" s="225"/>
      <c r="L720" s="230"/>
      <c r="M720" s="231"/>
      <c r="N720" s="232"/>
      <c r="O720" s="232"/>
      <c r="P720" s="232"/>
      <c r="Q720" s="232"/>
      <c r="R720" s="232"/>
      <c r="S720" s="232"/>
      <c r="T720" s="233"/>
      <c r="AT720" s="234" t="s">
        <v>155</v>
      </c>
      <c r="AU720" s="234" t="s">
        <v>89</v>
      </c>
      <c r="AV720" s="13" t="s">
        <v>87</v>
      </c>
      <c r="AW720" s="13" t="s">
        <v>36</v>
      </c>
      <c r="AX720" s="13" t="s">
        <v>79</v>
      </c>
      <c r="AY720" s="234" t="s">
        <v>146</v>
      </c>
    </row>
    <row r="721" spans="1:65" s="14" customFormat="1">
      <c r="B721" s="235"/>
      <c r="C721" s="236"/>
      <c r="D721" s="226" t="s">
        <v>155</v>
      </c>
      <c r="E721" s="237" t="s">
        <v>1</v>
      </c>
      <c r="F721" s="238" t="s">
        <v>89</v>
      </c>
      <c r="G721" s="236"/>
      <c r="H721" s="239">
        <v>2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AT721" s="245" t="s">
        <v>155</v>
      </c>
      <c r="AU721" s="245" t="s">
        <v>89</v>
      </c>
      <c r="AV721" s="14" t="s">
        <v>89</v>
      </c>
      <c r="AW721" s="14" t="s">
        <v>36</v>
      </c>
      <c r="AX721" s="14" t="s">
        <v>87</v>
      </c>
      <c r="AY721" s="245" t="s">
        <v>146</v>
      </c>
    </row>
    <row r="722" spans="1:65" s="2" customFormat="1" ht="21.75" customHeight="1">
      <c r="A722" s="35"/>
      <c r="B722" s="36"/>
      <c r="C722" s="210" t="s">
        <v>838</v>
      </c>
      <c r="D722" s="210" t="s">
        <v>149</v>
      </c>
      <c r="E722" s="211" t="s">
        <v>839</v>
      </c>
      <c r="F722" s="212" t="s">
        <v>840</v>
      </c>
      <c r="G722" s="213" t="s">
        <v>302</v>
      </c>
      <c r="H722" s="214">
        <v>0.32400000000000001</v>
      </c>
      <c r="I722" s="215"/>
      <c r="J722" s="216">
        <f>ROUND(I722*H722,2)</f>
        <v>0</v>
      </c>
      <c r="K722" s="217"/>
      <c r="L722" s="40"/>
      <c r="M722" s="218" t="s">
        <v>1</v>
      </c>
      <c r="N722" s="219" t="s">
        <v>44</v>
      </c>
      <c r="O722" s="72"/>
      <c r="P722" s="220">
        <f>O722*H722</f>
        <v>0</v>
      </c>
      <c r="Q722" s="220">
        <v>0</v>
      </c>
      <c r="R722" s="220">
        <f>Q722*H722</f>
        <v>0</v>
      </c>
      <c r="S722" s="220">
        <v>0</v>
      </c>
      <c r="T722" s="221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222" t="s">
        <v>299</v>
      </c>
      <c r="AT722" s="222" t="s">
        <v>149</v>
      </c>
      <c r="AU722" s="222" t="s">
        <v>89</v>
      </c>
      <c r="AY722" s="18" t="s">
        <v>146</v>
      </c>
      <c r="BE722" s="223">
        <f>IF(N722="základní",J722,0)</f>
        <v>0</v>
      </c>
      <c r="BF722" s="223">
        <f>IF(N722="snížená",J722,0)</f>
        <v>0</v>
      </c>
      <c r="BG722" s="223">
        <f>IF(N722="zákl. přenesená",J722,0)</f>
        <v>0</v>
      </c>
      <c r="BH722" s="223">
        <f>IF(N722="sníž. přenesená",J722,0)</f>
        <v>0</v>
      </c>
      <c r="BI722" s="223">
        <f>IF(N722="nulová",J722,0)</f>
        <v>0</v>
      </c>
      <c r="BJ722" s="18" t="s">
        <v>87</v>
      </c>
      <c r="BK722" s="223">
        <f>ROUND(I722*H722,2)</f>
        <v>0</v>
      </c>
      <c r="BL722" s="18" t="s">
        <v>299</v>
      </c>
      <c r="BM722" s="222" t="s">
        <v>841</v>
      </c>
    </row>
    <row r="723" spans="1:65" s="2" customFormat="1" ht="21.75" customHeight="1">
      <c r="A723" s="35"/>
      <c r="B723" s="36"/>
      <c r="C723" s="210" t="s">
        <v>842</v>
      </c>
      <c r="D723" s="210" t="s">
        <v>149</v>
      </c>
      <c r="E723" s="211" t="s">
        <v>843</v>
      </c>
      <c r="F723" s="212" t="s">
        <v>844</v>
      </c>
      <c r="G723" s="213" t="s">
        <v>302</v>
      </c>
      <c r="H723" s="214">
        <v>0.32400000000000001</v>
      </c>
      <c r="I723" s="215"/>
      <c r="J723" s="216">
        <f>ROUND(I723*H723,2)</f>
        <v>0</v>
      </c>
      <c r="K723" s="217"/>
      <c r="L723" s="40"/>
      <c r="M723" s="218" t="s">
        <v>1</v>
      </c>
      <c r="N723" s="219" t="s">
        <v>44</v>
      </c>
      <c r="O723" s="72"/>
      <c r="P723" s="220">
        <f>O723*H723</f>
        <v>0</v>
      </c>
      <c r="Q723" s="220">
        <v>0</v>
      </c>
      <c r="R723" s="220">
        <f>Q723*H723</f>
        <v>0</v>
      </c>
      <c r="S723" s="220">
        <v>0</v>
      </c>
      <c r="T723" s="221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22" t="s">
        <v>299</v>
      </c>
      <c r="AT723" s="222" t="s">
        <v>149</v>
      </c>
      <c r="AU723" s="222" t="s">
        <v>89</v>
      </c>
      <c r="AY723" s="18" t="s">
        <v>146</v>
      </c>
      <c r="BE723" s="223">
        <f>IF(N723="základní",J723,0)</f>
        <v>0</v>
      </c>
      <c r="BF723" s="223">
        <f>IF(N723="snížená",J723,0)</f>
        <v>0</v>
      </c>
      <c r="BG723" s="223">
        <f>IF(N723="zákl. přenesená",J723,0)</f>
        <v>0</v>
      </c>
      <c r="BH723" s="223">
        <f>IF(N723="sníž. přenesená",J723,0)</f>
        <v>0</v>
      </c>
      <c r="BI723" s="223">
        <f>IF(N723="nulová",J723,0)</f>
        <v>0</v>
      </c>
      <c r="BJ723" s="18" t="s">
        <v>87</v>
      </c>
      <c r="BK723" s="223">
        <f>ROUND(I723*H723,2)</f>
        <v>0</v>
      </c>
      <c r="BL723" s="18" t="s">
        <v>299</v>
      </c>
      <c r="BM723" s="222" t="s">
        <v>845</v>
      </c>
    </row>
    <row r="724" spans="1:65" s="12" customFormat="1" ht="22.9" customHeight="1">
      <c r="B724" s="194"/>
      <c r="C724" s="195"/>
      <c r="D724" s="196" t="s">
        <v>78</v>
      </c>
      <c r="E724" s="208" t="s">
        <v>331</v>
      </c>
      <c r="F724" s="208" t="s">
        <v>332</v>
      </c>
      <c r="G724" s="195"/>
      <c r="H724" s="195"/>
      <c r="I724" s="198"/>
      <c r="J724" s="209">
        <f>BK724</f>
        <v>0</v>
      </c>
      <c r="K724" s="195"/>
      <c r="L724" s="200"/>
      <c r="M724" s="201"/>
      <c r="N724" s="202"/>
      <c r="O724" s="202"/>
      <c r="P724" s="203">
        <f>SUM(P725:P816)</f>
        <v>0</v>
      </c>
      <c r="Q724" s="202"/>
      <c r="R724" s="203">
        <f>SUM(R725:R816)</f>
        <v>4.1612518999999999</v>
      </c>
      <c r="S724" s="202"/>
      <c r="T724" s="204">
        <f>SUM(T725:T816)</f>
        <v>0</v>
      </c>
      <c r="AR724" s="205" t="s">
        <v>89</v>
      </c>
      <c r="AT724" s="206" t="s">
        <v>78</v>
      </c>
      <c r="AU724" s="206" t="s">
        <v>87</v>
      </c>
      <c r="AY724" s="205" t="s">
        <v>146</v>
      </c>
      <c r="BK724" s="207">
        <f>SUM(BK725:BK816)</f>
        <v>0</v>
      </c>
    </row>
    <row r="725" spans="1:65" s="2" customFormat="1" ht="16.5" customHeight="1">
      <c r="A725" s="35"/>
      <c r="B725" s="36"/>
      <c r="C725" s="210" t="s">
        <v>846</v>
      </c>
      <c r="D725" s="210" t="s">
        <v>149</v>
      </c>
      <c r="E725" s="211" t="s">
        <v>847</v>
      </c>
      <c r="F725" s="212" t="s">
        <v>848</v>
      </c>
      <c r="G725" s="213" t="s">
        <v>152</v>
      </c>
      <c r="H725" s="214">
        <v>82.21</v>
      </c>
      <c r="I725" s="215"/>
      <c r="J725" s="216">
        <f>ROUND(I725*H725,2)</f>
        <v>0</v>
      </c>
      <c r="K725" s="217"/>
      <c r="L725" s="40"/>
      <c r="M725" s="218" t="s">
        <v>1</v>
      </c>
      <c r="N725" s="219" t="s">
        <v>44</v>
      </c>
      <c r="O725" s="72"/>
      <c r="P725" s="220">
        <f>O725*H725</f>
        <v>0</v>
      </c>
      <c r="Q725" s="220">
        <v>2.9999999999999997E-4</v>
      </c>
      <c r="R725" s="220">
        <f>Q725*H725</f>
        <v>2.4662999999999997E-2</v>
      </c>
      <c r="S725" s="220">
        <v>0</v>
      </c>
      <c r="T725" s="221">
        <f>S725*H725</f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222" t="s">
        <v>299</v>
      </c>
      <c r="AT725" s="222" t="s">
        <v>149</v>
      </c>
      <c r="AU725" s="222" t="s">
        <v>89</v>
      </c>
      <c r="AY725" s="18" t="s">
        <v>146</v>
      </c>
      <c r="BE725" s="223">
        <f>IF(N725="základní",J725,0)</f>
        <v>0</v>
      </c>
      <c r="BF725" s="223">
        <f>IF(N725="snížená",J725,0)</f>
        <v>0</v>
      </c>
      <c r="BG725" s="223">
        <f>IF(N725="zákl. přenesená",J725,0)</f>
        <v>0</v>
      </c>
      <c r="BH725" s="223">
        <f>IF(N725="sníž. přenesená",J725,0)</f>
        <v>0</v>
      </c>
      <c r="BI725" s="223">
        <f>IF(N725="nulová",J725,0)</f>
        <v>0</v>
      </c>
      <c r="BJ725" s="18" t="s">
        <v>87</v>
      </c>
      <c r="BK725" s="223">
        <f>ROUND(I725*H725,2)</f>
        <v>0</v>
      </c>
      <c r="BL725" s="18" t="s">
        <v>299</v>
      </c>
      <c r="BM725" s="222" t="s">
        <v>849</v>
      </c>
    </row>
    <row r="726" spans="1:65" s="2" customFormat="1" ht="16.5" customHeight="1">
      <c r="A726" s="35"/>
      <c r="B726" s="36"/>
      <c r="C726" s="210" t="s">
        <v>850</v>
      </c>
      <c r="D726" s="210" t="s">
        <v>149</v>
      </c>
      <c r="E726" s="211" t="s">
        <v>851</v>
      </c>
      <c r="F726" s="212" t="s">
        <v>852</v>
      </c>
      <c r="G726" s="213" t="s">
        <v>152</v>
      </c>
      <c r="H726" s="214">
        <v>82.21</v>
      </c>
      <c r="I726" s="215"/>
      <c r="J726" s="216">
        <f>ROUND(I726*H726,2)</f>
        <v>0</v>
      </c>
      <c r="K726" s="217"/>
      <c r="L726" s="40"/>
      <c r="M726" s="218" t="s">
        <v>1</v>
      </c>
      <c r="N726" s="219" t="s">
        <v>44</v>
      </c>
      <c r="O726" s="72"/>
      <c r="P726" s="220">
        <f>O726*H726</f>
        <v>0</v>
      </c>
      <c r="Q726" s="220">
        <v>4.5500000000000002E-3</v>
      </c>
      <c r="R726" s="220">
        <f>Q726*H726</f>
        <v>0.37405549999999999</v>
      </c>
      <c r="S726" s="220">
        <v>0</v>
      </c>
      <c r="T726" s="221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222" t="s">
        <v>299</v>
      </c>
      <c r="AT726" s="222" t="s">
        <v>149</v>
      </c>
      <c r="AU726" s="222" t="s">
        <v>89</v>
      </c>
      <c r="AY726" s="18" t="s">
        <v>146</v>
      </c>
      <c r="BE726" s="223">
        <f>IF(N726="základní",J726,0)</f>
        <v>0</v>
      </c>
      <c r="BF726" s="223">
        <f>IF(N726="snížená",J726,0)</f>
        <v>0</v>
      </c>
      <c r="BG726" s="223">
        <f>IF(N726="zákl. přenesená",J726,0)</f>
        <v>0</v>
      </c>
      <c r="BH726" s="223">
        <f>IF(N726="sníž. přenesená",J726,0)</f>
        <v>0</v>
      </c>
      <c r="BI726" s="223">
        <f>IF(N726="nulová",J726,0)</f>
        <v>0</v>
      </c>
      <c r="BJ726" s="18" t="s">
        <v>87</v>
      </c>
      <c r="BK726" s="223">
        <f>ROUND(I726*H726,2)</f>
        <v>0</v>
      </c>
      <c r="BL726" s="18" t="s">
        <v>299</v>
      </c>
      <c r="BM726" s="222" t="s">
        <v>853</v>
      </c>
    </row>
    <row r="727" spans="1:65" s="2" customFormat="1" ht="21.75" customHeight="1">
      <c r="A727" s="35"/>
      <c r="B727" s="36"/>
      <c r="C727" s="210" t="s">
        <v>854</v>
      </c>
      <c r="D727" s="210" t="s">
        <v>149</v>
      </c>
      <c r="E727" s="211" t="s">
        <v>855</v>
      </c>
      <c r="F727" s="212" t="s">
        <v>856</v>
      </c>
      <c r="G727" s="213" t="s">
        <v>270</v>
      </c>
      <c r="H727" s="214">
        <v>22.8</v>
      </c>
      <c r="I727" s="215"/>
      <c r="J727" s="216">
        <f>ROUND(I727*H727,2)</f>
        <v>0</v>
      </c>
      <c r="K727" s="217"/>
      <c r="L727" s="40"/>
      <c r="M727" s="218" t="s">
        <v>1</v>
      </c>
      <c r="N727" s="219" t="s">
        <v>44</v>
      </c>
      <c r="O727" s="72"/>
      <c r="P727" s="220">
        <f>O727*H727</f>
        <v>0</v>
      </c>
      <c r="Q727" s="220">
        <v>1.5299999999999999E-3</v>
      </c>
      <c r="R727" s="220">
        <f>Q727*H727</f>
        <v>3.4883999999999998E-2</v>
      </c>
      <c r="S727" s="220">
        <v>0</v>
      </c>
      <c r="T727" s="221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222" t="s">
        <v>299</v>
      </c>
      <c r="AT727" s="222" t="s">
        <v>149</v>
      </c>
      <c r="AU727" s="222" t="s">
        <v>89</v>
      </c>
      <c r="AY727" s="18" t="s">
        <v>146</v>
      </c>
      <c r="BE727" s="223">
        <f>IF(N727="základní",J727,0)</f>
        <v>0</v>
      </c>
      <c r="BF727" s="223">
        <f>IF(N727="snížená",J727,0)</f>
        <v>0</v>
      </c>
      <c r="BG727" s="223">
        <f>IF(N727="zákl. přenesená",J727,0)</f>
        <v>0</v>
      </c>
      <c r="BH727" s="223">
        <f>IF(N727="sníž. přenesená",J727,0)</f>
        <v>0</v>
      </c>
      <c r="BI727" s="223">
        <f>IF(N727="nulová",J727,0)</f>
        <v>0</v>
      </c>
      <c r="BJ727" s="18" t="s">
        <v>87</v>
      </c>
      <c r="BK727" s="223">
        <f>ROUND(I727*H727,2)</f>
        <v>0</v>
      </c>
      <c r="BL727" s="18" t="s">
        <v>299</v>
      </c>
      <c r="BM727" s="222" t="s">
        <v>857</v>
      </c>
    </row>
    <row r="728" spans="1:65" s="14" customFormat="1">
      <c r="B728" s="235"/>
      <c r="C728" s="236"/>
      <c r="D728" s="226" t="s">
        <v>155</v>
      </c>
      <c r="E728" s="237" t="s">
        <v>1</v>
      </c>
      <c r="F728" s="238" t="s">
        <v>408</v>
      </c>
      <c r="G728" s="236"/>
      <c r="H728" s="239">
        <v>22.8</v>
      </c>
      <c r="I728" s="240"/>
      <c r="J728" s="236"/>
      <c r="K728" s="236"/>
      <c r="L728" s="241"/>
      <c r="M728" s="242"/>
      <c r="N728" s="243"/>
      <c r="O728" s="243"/>
      <c r="P728" s="243"/>
      <c r="Q728" s="243"/>
      <c r="R728" s="243"/>
      <c r="S728" s="243"/>
      <c r="T728" s="244"/>
      <c r="AT728" s="245" t="s">
        <v>155</v>
      </c>
      <c r="AU728" s="245" t="s">
        <v>89</v>
      </c>
      <c r="AV728" s="14" t="s">
        <v>89</v>
      </c>
      <c r="AW728" s="14" t="s">
        <v>36</v>
      </c>
      <c r="AX728" s="14" t="s">
        <v>87</v>
      </c>
      <c r="AY728" s="245" t="s">
        <v>146</v>
      </c>
    </row>
    <row r="729" spans="1:65" s="2" customFormat="1" ht="21.75" customHeight="1">
      <c r="A729" s="35"/>
      <c r="B729" s="36"/>
      <c r="C729" s="271" t="s">
        <v>858</v>
      </c>
      <c r="D729" s="271" t="s">
        <v>515</v>
      </c>
      <c r="E729" s="272" t="s">
        <v>859</v>
      </c>
      <c r="F729" s="273" t="s">
        <v>860</v>
      </c>
      <c r="G729" s="274" t="s">
        <v>513</v>
      </c>
      <c r="H729" s="275">
        <v>41.04</v>
      </c>
      <c r="I729" s="276"/>
      <c r="J729" s="277">
        <f>ROUND(I729*H729,2)</f>
        <v>0</v>
      </c>
      <c r="K729" s="278"/>
      <c r="L729" s="279"/>
      <c r="M729" s="280" t="s">
        <v>1</v>
      </c>
      <c r="N729" s="281" t="s">
        <v>44</v>
      </c>
      <c r="O729" s="72"/>
      <c r="P729" s="220">
        <f>O729*H729</f>
        <v>0</v>
      </c>
      <c r="Q729" s="220">
        <v>4.0000000000000001E-3</v>
      </c>
      <c r="R729" s="220">
        <f>Q729*H729</f>
        <v>0.16416</v>
      </c>
      <c r="S729" s="220">
        <v>0</v>
      </c>
      <c r="T729" s="221">
        <f>S729*H729</f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222" t="s">
        <v>689</v>
      </c>
      <c r="AT729" s="222" t="s">
        <v>515</v>
      </c>
      <c r="AU729" s="222" t="s">
        <v>89</v>
      </c>
      <c r="AY729" s="18" t="s">
        <v>146</v>
      </c>
      <c r="BE729" s="223">
        <f>IF(N729="základní",J729,0)</f>
        <v>0</v>
      </c>
      <c r="BF729" s="223">
        <f>IF(N729="snížená",J729,0)</f>
        <v>0</v>
      </c>
      <c r="BG729" s="223">
        <f>IF(N729="zákl. přenesená",J729,0)</f>
        <v>0</v>
      </c>
      <c r="BH729" s="223">
        <f>IF(N729="sníž. přenesená",J729,0)</f>
        <v>0</v>
      </c>
      <c r="BI729" s="223">
        <f>IF(N729="nulová",J729,0)</f>
        <v>0</v>
      </c>
      <c r="BJ729" s="18" t="s">
        <v>87</v>
      </c>
      <c r="BK729" s="223">
        <f>ROUND(I729*H729,2)</f>
        <v>0</v>
      </c>
      <c r="BL729" s="18" t="s">
        <v>299</v>
      </c>
      <c r="BM729" s="222" t="s">
        <v>861</v>
      </c>
    </row>
    <row r="730" spans="1:65" s="14" customFormat="1">
      <c r="B730" s="235"/>
      <c r="C730" s="236"/>
      <c r="D730" s="226" t="s">
        <v>155</v>
      </c>
      <c r="E730" s="236"/>
      <c r="F730" s="238" t="s">
        <v>862</v>
      </c>
      <c r="G730" s="236"/>
      <c r="H730" s="239">
        <v>41.04</v>
      </c>
      <c r="I730" s="240"/>
      <c r="J730" s="236"/>
      <c r="K730" s="236"/>
      <c r="L730" s="241"/>
      <c r="M730" s="242"/>
      <c r="N730" s="243"/>
      <c r="O730" s="243"/>
      <c r="P730" s="243"/>
      <c r="Q730" s="243"/>
      <c r="R730" s="243"/>
      <c r="S730" s="243"/>
      <c r="T730" s="244"/>
      <c r="AT730" s="245" t="s">
        <v>155</v>
      </c>
      <c r="AU730" s="245" t="s">
        <v>89</v>
      </c>
      <c r="AV730" s="14" t="s">
        <v>89</v>
      </c>
      <c r="AW730" s="14" t="s">
        <v>4</v>
      </c>
      <c r="AX730" s="14" t="s">
        <v>87</v>
      </c>
      <c r="AY730" s="245" t="s">
        <v>146</v>
      </c>
    </row>
    <row r="731" spans="1:65" s="2" customFormat="1" ht="21.75" customHeight="1">
      <c r="A731" s="35"/>
      <c r="B731" s="36"/>
      <c r="C731" s="210" t="s">
        <v>863</v>
      </c>
      <c r="D731" s="210" t="s">
        <v>149</v>
      </c>
      <c r="E731" s="211" t="s">
        <v>864</v>
      </c>
      <c r="F731" s="212" t="s">
        <v>865</v>
      </c>
      <c r="G731" s="213" t="s">
        <v>270</v>
      </c>
      <c r="H731" s="214">
        <v>26.4</v>
      </c>
      <c r="I731" s="215"/>
      <c r="J731" s="216">
        <f>ROUND(I731*H731,2)</f>
        <v>0</v>
      </c>
      <c r="K731" s="217"/>
      <c r="L731" s="40"/>
      <c r="M731" s="218" t="s">
        <v>1</v>
      </c>
      <c r="N731" s="219" t="s">
        <v>44</v>
      </c>
      <c r="O731" s="72"/>
      <c r="P731" s="220">
        <f>O731*H731</f>
        <v>0</v>
      </c>
      <c r="Q731" s="220">
        <v>1.0200000000000001E-3</v>
      </c>
      <c r="R731" s="220">
        <f>Q731*H731</f>
        <v>2.6928000000000001E-2</v>
      </c>
      <c r="S731" s="220">
        <v>0</v>
      </c>
      <c r="T731" s="221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222" t="s">
        <v>299</v>
      </c>
      <c r="AT731" s="222" t="s">
        <v>149</v>
      </c>
      <c r="AU731" s="222" t="s">
        <v>89</v>
      </c>
      <c r="AY731" s="18" t="s">
        <v>146</v>
      </c>
      <c r="BE731" s="223">
        <f>IF(N731="základní",J731,0)</f>
        <v>0</v>
      </c>
      <c r="BF731" s="223">
        <f>IF(N731="snížená",J731,0)</f>
        <v>0</v>
      </c>
      <c r="BG731" s="223">
        <f>IF(N731="zákl. přenesená",J731,0)</f>
        <v>0</v>
      </c>
      <c r="BH731" s="223">
        <f>IF(N731="sníž. přenesená",J731,0)</f>
        <v>0</v>
      </c>
      <c r="BI731" s="223">
        <f>IF(N731="nulová",J731,0)</f>
        <v>0</v>
      </c>
      <c r="BJ731" s="18" t="s">
        <v>87</v>
      </c>
      <c r="BK731" s="223">
        <f>ROUND(I731*H731,2)</f>
        <v>0</v>
      </c>
      <c r="BL731" s="18" t="s">
        <v>299</v>
      </c>
      <c r="BM731" s="222" t="s">
        <v>866</v>
      </c>
    </row>
    <row r="732" spans="1:65" s="14" customFormat="1">
      <c r="B732" s="235"/>
      <c r="C732" s="236"/>
      <c r="D732" s="226" t="s">
        <v>155</v>
      </c>
      <c r="E732" s="237" t="s">
        <v>1</v>
      </c>
      <c r="F732" s="238" t="s">
        <v>867</v>
      </c>
      <c r="G732" s="236"/>
      <c r="H732" s="239">
        <v>26.4</v>
      </c>
      <c r="I732" s="240"/>
      <c r="J732" s="236"/>
      <c r="K732" s="236"/>
      <c r="L732" s="241"/>
      <c r="M732" s="242"/>
      <c r="N732" s="243"/>
      <c r="O732" s="243"/>
      <c r="P732" s="243"/>
      <c r="Q732" s="243"/>
      <c r="R732" s="243"/>
      <c r="S732" s="243"/>
      <c r="T732" s="244"/>
      <c r="AT732" s="245" t="s">
        <v>155</v>
      </c>
      <c r="AU732" s="245" t="s">
        <v>89</v>
      </c>
      <c r="AV732" s="14" t="s">
        <v>89</v>
      </c>
      <c r="AW732" s="14" t="s">
        <v>36</v>
      </c>
      <c r="AX732" s="14" t="s">
        <v>87</v>
      </c>
      <c r="AY732" s="245" t="s">
        <v>146</v>
      </c>
    </row>
    <row r="733" spans="1:65" s="2" customFormat="1" ht="21.75" customHeight="1">
      <c r="A733" s="35"/>
      <c r="B733" s="36"/>
      <c r="C733" s="210" t="s">
        <v>868</v>
      </c>
      <c r="D733" s="210" t="s">
        <v>149</v>
      </c>
      <c r="E733" s="211" t="s">
        <v>869</v>
      </c>
      <c r="F733" s="212" t="s">
        <v>870</v>
      </c>
      <c r="G733" s="213" t="s">
        <v>270</v>
      </c>
      <c r="H733" s="214">
        <v>36.299999999999997</v>
      </c>
      <c r="I733" s="215"/>
      <c r="J733" s="216">
        <f>ROUND(I733*H733,2)</f>
        <v>0</v>
      </c>
      <c r="K733" s="217"/>
      <c r="L733" s="40"/>
      <c r="M733" s="218" t="s">
        <v>1</v>
      </c>
      <c r="N733" s="219" t="s">
        <v>44</v>
      </c>
      <c r="O733" s="72"/>
      <c r="P733" s="220">
        <f>O733*H733</f>
        <v>0</v>
      </c>
      <c r="Q733" s="220">
        <v>4.2999999999999999E-4</v>
      </c>
      <c r="R733" s="220">
        <f>Q733*H733</f>
        <v>1.5608999999999998E-2</v>
      </c>
      <c r="S733" s="220">
        <v>0</v>
      </c>
      <c r="T733" s="221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22" t="s">
        <v>299</v>
      </c>
      <c r="AT733" s="222" t="s">
        <v>149</v>
      </c>
      <c r="AU733" s="222" t="s">
        <v>89</v>
      </c>
      <c r="AY733" s="18" t="s">
        <v>146</v>
      </c>
      <c r="BE733" s="223">
        <f>IF(N733="základní",J733,0)</f>
        <v>0</v>
      </c>
      <c r="BF733" s="223">
        <f>IF(N733="snížená",J733,0)</f>
        <v>0</v>
      </c>
      <c r="BG733" s="223">
        <f>IF(N733="zákl. přenesená",J733,0)</f>
        <v>0</v>
      </c>
      <c r="BH733" s="223">
        <f>IF(N733="sníž. přenesená",J733,0)</f>
        <v>0</v>
      </c>
      <c r="BI733" s="223">
        <f>IF(N733="nulová",J733,0)</f>
        <v>0</v>
      </c>
      <c r="BJ733" s="18" t="s">
        <v>87</v>
      </c>
      <c r="BK733" s="223">
        <f>ROUND(I733*H733,2)</f>
        <v>0</v>
      </c>
      <c r="BL733" s="18" t="s">
        <v>299</v>
      </c>
      <c r="BM733" s="222" t="s">
        <v>871</v>
      </c>
    </row>
    <row r="734" spans="1:65" s="13" customFormat="1">
      <c r="B734" s="224"/>
      <c r="C734" s="225"/>
      <c r="D734" s="226" t="s">
        <v>155</v>
      </c>
      <c r="E734" s="227" t="s">
        <v>1</v>
      </c>
      <c r="F734" s="228" t="s">
        <v>156</v>
      </c>
      <c r="G734" s="225"/>
      <c r="H734" s="227" t="s">
        <v>1</v>
      </c>
      <c r="I734" s="229"/>
      <c r="J734" s="225"/>
      <c r="K734" s="225"/>
      <c r="L734" s="230"/>
      <c r="M734" s="231"/>
      <c r="N734" s="232"/>
      <c r="O734" s="232"/>
      <c r="P734" s="232"/>
      <c r="Q734" s="232"/>
      <c r="R734" s="232"/>
      <c r="S734" s="232"/>
      <c r="T734" s="233"/>
      <c r="AT734" s="234" t="s">
        <v>155</v>
      </c>
      <c r="AU734" s="234" t="s">
        <v>89</v>
      </c>
      <c r="AV734" s="13" t="s">
        <v>87</v>
      </c>
      <c r="AW734" s="13" t="s">
        <v>36</v>
      </c>
      <c r="AX734" s="13" t="s">
        <v>79</v>
      </c>
      <c r="AY734" s="234" t="s">
        <v>146</v>
      </c>
    </row>
    <row r="735" spans="1:65" s="13" customFormat="1">
      <c r="B735" s="224"/>
      <c r="C735" s="225"/>
      <c r="D735" s="226" t="s">
        <v>155</v>
      </c>
      <c r="E735" s="227" t="s">
        <v>1</v>
      </c>
      <c r="F735" s="228" t="s">
        <v>440</v>
      </c>
      <c r="G735" s="225"/>
      <c r="H735" s="227" t="s">
        <v>1</v>
      </c>
      <c r="I735" s="229"/>
      <c r="J735" s="225"/>
      <c r="K735" s="225"/>
      <c r="L735" s="230"/>
      <c r="M735" s="231"/>
      <c r="N735" s="232"/>
      <c r="O735" s="232"/>
      <c r="P735" s="232"/>
      <c r="Q735" s="232"/>
      <c r="R735" s="232"/>
      <c r="S735" s="232"/>
      <c r="T735" s="233"/>
      <c r="AT735" s="234" t="s">
        <v>155</v>
      </c>
      <c r="AU735" s="234" t="s">
        <v>89</v>
      </c>
      <c r="AV735" s="13" t="s">
        <v>87</v>
      </c>
      <c r="AW735" s="13" t="s">
        <v>36</v>
      </c>
      <c r="AX735" s="13" t="s">
        <v>79</v>
      </c>
      <c r="AY735" s="234" t="s">
        <v>146</v>
      </c>
    </row>
    <row r="736" spans="1:65" s="14" customFormat="1">
      <c r="B736" s="235"/>
      <c r="C736" s="236"/>
      <c r="D736" s="226" t="s">
        <v>155</v>
      </c>
      <c r="E736" s="237" t="s">
        <v>1</v>
      </c>
      <c r="F736" s="238" t="s">
        <v>872</v>
      </c>
      <c r="G736" s="236"/>
      <c r="H736" s="239">
        <v>11.04</v>
      </c>
      <c r="I736" s="240"/>
      <c r="J736" s="236"/>
      <c r="K736" s="236"/>
      <c r="L736" s="241"/>
      <c r="M736" s="242"/>
      <c r="N736" s="243"/>
      <c r="O736" s="243"/>
      <c r="P736" s="243"/>
      <c r="Q736" s="243"/>
      <c r="R736" s="243"/>
      <c r="S736" s="243"/>
      <c r="T736" s="244"/>
      <c r="AT736" s="245" t="s">
        <v>155</v>
      </c>
      <c r="AU736" s="245" t="s">
        <v>89</v>
      </c>
      <c r="AV736" s="14" t="s">
        <v>89</v>
      </c>
      <c r="AW736" s="14" t="s">
        <v>36</v>
      </c>
      <c r="AX736" s="14" t="s">
        <v>79</v>
      </c>
      <c r="AY736" s="245" t="s">
        <v>146</v>
      </c>
    </row>
    <row r="737" spans="2:51" s="14" customFormat="1">
      <c r="B737" s="235"/>
      <c r="C737" s="236"/>
      <c r="D737" s="226" t="s">
        <v>155</v>
      </c>
      <c r="E737" s="237" t="s">
        <v>1</v>
      </c>
      <c r="F737" s="238" t="s">
        <v>873</v>
      </c>
      <c r="G737" s="236"/>
      <c r="H737" s="239">
        <v>0.88</v>
      </c>
      <c r="I737" s="240"/>
      <c r="J737" s="236"/>
      <c r="K737" s="236"/>
      <c r="L737" s="241"/>
      <c r="M737" s="242"/>
      <c r="N737" s="243"/>
      <c r="O737" s="243"/>
      <c r="P737" s="243"/>
      <c r="Q737" s="243"/>
      <c r="R737" s="243"/>
      <c r="S737" s="243"/>
      <c r="T737" s="244"/>
      <c r="AT737" s="245" t="s">
        <v>155</v>
      </c>
      <c r="AU737" s="245" t="s">
        <v>89</v>
      </c>
      <c r="AV737" s="14" t="s">
        <v>89</v>
      </c>
      <c r="AW737" s="14" t="s">
        <v>36</v>
      </c>
      <c r="AX737" s="14" t="s">
        <v>79</v>
      </c>
      <c r="AY737" s="245" t="s">
        <v>146</v>
      </c>
    </row>
    <row r="738" spans="2:51" s="14" customFormat="1">
      <c r="B738" s="235"/>
      <c r="C738" s="236"/>
      <c r="D738" s="226" t="s">
        <v>155</v>
      </c>
      <c r="E738" s="237" t="s">
        <v>1</v>
      </c>
      <c r="F738" s="238" t="s">
        <v>471</v>
      </c>
      <c r="G738" s="236"/>
      <c r="H738" s="239">
        <v>-1.8</v>
      </c>
      <c r="I738" s="240"/>
      <c r="J738" s="236"/>
      <c r="K738" s="236"/>
      <c r="L738" s="241"/>
      <c r="M738" s="242"/>
      <c r="N738" s="243"/>
      <c r="O738" s="243"/>
      <c r="P738" s="243"/>
      <c r="Q738" s="243"/>
      <c r="R738" s="243"/>
      <c r="S738" s="243"/>
      <c r="T738" s="244"/>
      <c r="AT738" s="245" t="s">
        <v>155</v>
      </c>
      <c r="AU738" s="245" t="s">
        <v>89</v>
      </c>
      <c r="AV738" s="14" t="s">
        <v>89</v>
      </c>
      <c r="AW738" s="14" t="s">
        <v>36</v>
      </c>
      <c r="AX738" s="14" t="s">
        <v>79</v>
      </c>
      <c r="AY738" s="245" t="s">
        <v>146</v>
      </c>
    </row>
    <row r="739" spans="2:51" s="14" customFormat="1">
      <c r="B739" s="235"/>
      <c r="C739" s="236"/>
      <c r="D739" s="226" t="s">
        <v>155</v>
      </c>
      <c r="E739" s="237" t="s">
        <v>1</v>
      </c>
      <c r="F739" s="238" t="s">
        <v>874</v>
      </c>
      <c r="G739" s="236"/>
      <c r="H739" s="239">
        <v>-0.7</v>
      </c>
      <c r="I739" s="240"/>
      <c r="J739" s="236"/>
      <c r="K739" s="236"/>
      <c r="L739" s="241"/>
      <c r="M739" s="242"/>
      <c r="N739" s="243"/>
      <c r="O739" s="243"/>
      <c r="P739" s="243"/>
      <c r="Q739" s="243"/>
      <c r="R739" s="243"/>
      <c r="S739" s="243"/>
      <c r="T739" s="244"/>
      <c r="AT739" s="245" t="s">
        <v>155</v>
      </c>
      <c r="AU739" s="245" t="s">
        <v>89</v>
      </c>
      <c r="AV739" s="14" t="s">
        <v>89</v>
      </c>
      <c r="AW739" s="14" t="s">
        <v>36</v>
      </c>
      <c r="AX739" s="14" t="s">
        <v>79</v>
      </c>
      <c r="AY739" s="245" t="s">
        <v>146</v>
      </c>
    </row>
    <row r="740" spans="2:51" s="14" customFormat="1">
      <c r="B740" s="235"/>
      <c r="C740" s="236"/>
      <c r="D740" s="226" t="s">
        <v>155</v>
      </c>
      <c r="E740" s="237" t="s">
        <v>1</v>
      </c>
      <c r="F740" s="238" t="s">
        <v>875</v>
      </c>
      <c r="G740" s="236"/>
      <c r="H740" s="239">
        <v>-3</v>
      </c>
      <c r="I740" s="240"/>
      <c r="J740" s="236"/>
      <c r="K740" s="236"/>
      <c r="L740" s="241"/>
      <c r="M740" s="242"/>
      <c r="N740" s="243"/>
      <c r="O740" s="243"/>
      <c r="P740" s="243"/>
      <c r="Q740" s="243"/>
      <c r="R740" s="243"/>
      <c r="S740" s="243"/>
      <c r="T740" s="244"/>
      <c r="AT740" s="245" t="s">
        <v>155</v>
      </c>
      <c r="AU740" s="245" t="s">
        <v>89</v>
      </c>
      <c r="AV740" s="14" t="s">
        <v>89</v>
      </c>
      <c r="AW740" s="14" t="s">
        <v>36</v>
      </c>
      <c r="AX740" s="14" t="s">
        <v>79</v>
      </c>
      <c r="AY740" s="245" t="s">
        <v>146</v>
      </c>
    </row>
    <row r="741" spans="2:51" s="13" customFormat="1">
      <c r="B741" s="224"/>
      <c r="C741" s="225"/>
      <c r="D741" s="226" t="s">
        <v>155</v>
      </c>
      <c r="E741" s="227" t="s">
        <v>1</v>
      </c>
      <c r="F741" s="228" t="s">
        <v>442</v>
      </c>
      <c r="G741" s="225"/>
      <c r="H741" s="227" t="s">
        <v>1</v>
      </c>
      <c r="I741" s="229"/>
      <c r="J741" s="225"/>
      <c r="K741" s="225"/>
      <c r="L741" s="230"/>
      <c r="M741" s="231"/>
      <c r="N741" s="232"/>
      <c r="O741" s="232"/>
      <c r="P741" s="232"/>
      <c r="Q741" s="232"/>
      <c r="R741" s="232"/>
      <c r="S741" s="232"/>
      <c r="T741" s="233"/>
      <c r="AT741" s="234" t="s">
        <v>155</v>
      </c>
      <c r="AU741" s="234" t="s">
        <v>89</v>
      </c>
      <c r="AV741" s="13" t="s">
        <v>87</v>
      </c>
      <c r="AW741" s="13" t="s">
        <v>36</v>
      </c>
      <c r="AX741" s="13" t="s">
        <v>79</v>
      </c>
      <c r="AY741" s="234" t="s">
        <v>146</v>
      </c>
    </row>
    <row r="742" spans="2:51" s="14" customFormat="1">
      <c r="B742" s="235"/>
      <c r="C742" s="236"/>
      <c r="D742" s="226" t="s">
        <v>155</v>
      </c>
      <c r="E742" s="237" t="s">
        <v>1</v>
      </c>
      <c r="F742" s="238" t="s">
        <v>876</v>
      </c>
      <c r="G742" s="236"/>
      <c r="H742" s="239">
        <v>5.3</v>
      </c>
      <c r="I742" s="240"/>
      <c r="J742" s="236"/>
      <c r="K742" s="236"/>
      <c r="L742" s="241"/>
      <c r="M742" s="242"/>
      <c r="N742" s="243"/>
      <c r="O742" s="243"/>
      <c r="P742" s="243"/>
      <c r="Q742" s="243"/>
      <c r="R742" s="243"/>
      <c r="S742" s="243"/>
      <c r="T742" s="244"/>
      <c r="AT742" s="245" t="s">
        <v>155</v>
      </c>
      <c r="AU742" s="245" t="s">
        <v>89</v>
      </c>
      <c r="AV742" s="14" t="s">
        <v>89</v>
      </c>
      <c r="AW742" s="14" t="s">
        <v>36</v>
      </c>
      <c r="AX742" s="14" t="s">
        <v>79</v>
      </c>
      <c r="AY742" s="245" t="s">
        <v>146</v>
      </c>
    </row>
    <row r="743" spans="2:51" s="14" customFormat="1">
      <c r="B743" s="235"/>
      <c r="C743" s="236"/>
      <c r="D743" s="226" t="s">
        <v>155</v>
      </c>
      <c r="E743" s="237" t="s">
        <v>1</v>
      </c>
      <c r="F743" s="238" t="s">
        <v>874</v>
      </c>
      <c r="G743" s="236"/>
      <c r="H743" s="239">
        <v>-0.7</v>
      </c>
      <c r="I743" s="240"/>
      <c r="J743" s="236"/>
      <c r="K743" s="236"/>
      <c r="L743" s="241"/>
      <c r="M743" s="242"/>
      <c r="N743" s="243"/>
      <c r="O743" s="243"/>
      <c r="P743" s="243"/>
      <c r="Q743" s="243"/>
      <c r="R743" s="243"/>
      <c r="S743" s="243"/>
      <c r="T743" s="244"/>
      <c r="AT743" s="245" t="s">
        <v>155</v>
      </c>
      <c r="AU743" s="245" t="s">
        <v>89</v>
      </c>
      <c r="AV743" s="14" t="s">
        <v>89</v>
      </c>
      <c r="AW743" s="14" t="s">
        <v>36</v>
      </c>
      <c r="AX743" s="14" t="s">
        <v>79</v>
      </c>
      <c r="AY743" s="245" t="s">
        <v>146</v>
      </c>
    </row>
    <row r="744" spans="2:51" s="13" customFormat="1">
      <c r="B744" s="224"/>
      <c r="C744" s="225"/>
      <c r="D744" s="226" t="s">
        <v>155</v>
      </c>
      <c r="E744" s="227" t="s">
        <v>1</v>
      </c>
      <c r="F744" s="228" t="s">
        <v>446</v>
      </c>
      <c r="G744" s="225"/>
      <c r="H744" s="227" t="s">
        <v>1</v>
      </c>
      <c r="I744" s="229"/>
      <c r="J744" s="225"/>
      <c r="K744" s="225"/>
      <c r="L744" s="230"/>
      <c r="M744" s="231"/>
      <c r="N744" s="232"/>
      <c r="O744" s="232"/>
      <c r="P744" s="232"/>
      <c r="Q744" s="232"/>
      <c r="R744" s="232"/>
      <c r="S744" s="232"/>
      <c r="T744" s="233"/>
      <c r="AT744" s="234" t="s">
        <v>155</v>
      </c>
      <c r="AU744" s="234" t="s">
        <v>89</v>
      </c>
      <c r="AV744" s="13" t="s">
        <v>87</v>
      </c>
      <c r="AW744" s="13" t="s">
        <v>36</v>
      </c>
      <c r="AX744" s="13" t="s">
        <v>79</v>
      </c>
      <c r="AY744" s="234" t="s">
        <v>146</v>
      </c>
    </row>
    <row r="745" spans="2:51" s="14" customFormat="1">
      <c r="B745" s="235"/>
      <c r="C745" s="236"/>
      <c r="D745" s="226" t="s">
        <v>155</v>
      </c>
      <c r="E745" s="237" t="s">
        <v>1</v>
      </c>
      <c r="F745" s="238" t="s">
        <v>877</v>
      </c>
      <c r="G745" s="236"/>
      <c r="H745" s="239">
        <v>10.199999999999999</v>
      </c>
      <c r="I745" s="240"/>
      <c r="J745" s="236"/>
      <c r="K745" s="236"/>
      <c r="L745" s="241"/>
      <c r="M745" s="242"/>
      <c r="N745" s="243"/>
      <c r="O745" s="243"/>
      <c r="P745" s="243"/>
      <c r="Q745" s="243"/>
      <c r="R745" s="243"/>
      <c r="S745" s="243"/>
      <c r="T745" s="244"/>
      <c r="AT745" s="245" t="s">
        <v>155</v>
      </c>
      <c r="AU745" s="245" t="s">
        <v>89</v>
      </c>
      <c r="AV745" s="14" t="s">
        <v>89</v>
      </c>
      <c r="AW745" s="14" t="s">
        <v>36</v>
      </c>
      <c r="AX745" s="14" t="s">
        <v>79</v>
      </c>
      <c r="AY745" s="245" t="s">
        <v>146</v>
      </c>
    </row>
    <row r="746" spans="2:51" s="14" customFormat="1">
      <c r="B746" s="235"/>
      <c r="C746" s="236"/>
      <c r="D746" s="226" t="s">
        <v>155</v>
      </c>
      <c r="E746" s="237" t="s">
        <v>1</v>
      </c>
      <c r="F746" s="238" t="s">
        <v>874</v>
      </c>
      <c r="G746" s="236"/>
      <c r="H746" s="239">
        <v>-0.7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4"/>
      <c r="AT746" s="245" t="s">
        <v>155</v>
      </c>
      <c r="AU746" s="245" t="s">
        <v>89</v>
      </c>
      <c r="AV746" s="14" t="s">
        <v>89</v>
      </c>
      <c r="AW746" s="14" t="s">
        <v>36</v>
      </c>
      <c r="AX746" s="14" t="s">
        <v>79</v>
      </c>
      <c r="AY746" s="245" t="s">
        <v>146</v>
      </c>
    </row>
    <row r="747" spans="2:51" s="14" customFormat="1">
      <c r="B747" s="235"/>
      <c r="C747" s="236"/>
      <c r="D747" s="226" t="s">
        <v>155</v>
      </c>
      <c r="E747" s="237" t="s">
        <v>1</v>
      </c>
      <c r="F747" s="238" t="s">
        <v>878</v>
      </c>
      <c r="G747" s="236"/>
      <c r="H747" s="239">
        <v>-0.8</v>
      </c>
      <c r="I747" s="240"/>
      <c r="J747" s="236"/>
      <c r="K747" s="236"/>
      <c r="L747" s="241"/>
      <c r="M747" s="242"/>
      <c r="N747" s="243"/>
      <c r="O747" s="243"/>
      <c r="P747" s="243"/>
      <c r="Q747" s="243"/>
      <c r="R747" s="243"/>
      <c r="S747" s="243"/>
      <c r="T747" s="244"/>
      <c r="AT747" s="245" t="s">
        <v>155</v>
      </c>
      <c r="AU747" s="245" t="s">
        <v>89</v>
      </c>
      <c r="AV747" s="14" t="s">
        <v>89</v>
      </c>
      <c r="AW747" s="14" t="s">
        <v>36</v>
      </c>
      <c r="AX747" s="14" t="s">
        <v>79</v>
      </c>
      <c r="AY747" s="245" t="s">
        <v>146</v>
      </c>
    </row>
    <row r="748" spans="2:51" s="14" customFormat="1">
      <c r="B748" s="235"/>
      <c r="C748" s="236"/>
      <c r="D748" s="226" t="s">
        <v>155</v>
      </c>
      <c r="E748" s="237" t="s">
        <v>1</v>
      </c>
      <c r="F748" s="238" t="s">
        <v>879</v>
      </c>
      <c r="G748" s="236"/>
      <c r="H748" s="239">
        <v>-0.9</v>
      </c>
      <c r="I748" s="240"/>
      <c r="J748" s="236"/>
      <c r="K748" s="236"/>
      <c r="L748" s="241"/>
      <c r="M748" s="242"/>
      <c r="N748" s="243"/>
      <c r="O748" s="243"/>
      <c r="P748" s="243"/>
      <c r="Q748" s="243"/>
      <c r="R748" s="243"/>
      <c r="S748" s="243"/>
      <c r="T748" s="244"/>
      <c r="AT748" s="245" t="s">
        <v>155</v>
      </c>
      <c r="AU748" s="245" t="s">
        <v>89</v>
      </c>
      <c r="AV748" s="14" t="s">
        <v>89</v>
      </c>
      <c r="AW748" s="14" t="s">
        <v>36</v>
      </c>
      <c r="AX748" s="14" t="s">
        <v>79</v>
      </c>
      <c r="AY748" s="245" t="s">
        <v>146</v>
      </c>
    </row>
    <row r="749" spans="2:51" s="13" customFormat="1">
      <c r="B749" s="224"/>
      <c r="C749" s="225"/>
      <c r="D749" s="226" t="s">
        <v>155</v>
      </c>
      <c r="E749" s="227" t="s">
        <v>1</v>
      </c>
      <c r="F749" s="228" t="s">
        <v>337</v>
      </c>
      <c r="G749" s="225"/>
      <c r="H749" s="227" t="s">
        <v>1</v>
      </c>
      <c r="I749" s="229"/>
      <c r="J749" s="225"/>
      <c r="K749" s="225"/>
      <c r="L749" s="230"/>
      <c r="M749" s="231"/>
      <c r="N749" s="232"/>
      <c r="O749" s="232"/>
      <c r="P749" s="232"/>
      <c r="Q749" s="232"/>
      <c r="R749" s="232"/>
      <c r="S749" s="232"/>
      <c r="T749" s="233"/>
      <c r="AT749" s="234" t="s">
        <v>155</v>
      </c>
      <c r="AU749" s="234" t="s">
        <v>89</v>
      </c>
      <c r="AV749" s="13" t="s">
        <v>87</v>
      </c>
      <c r="AW749" s="13" t="s">
        <v>36</v>
      </c>
      <c r="AX749" s="13" t="s">
        <v>79</v>
      </c>
      <c r="AY749" s="234" t="s">
        <v>146</v>
      </c>
    </row>
    <row r="750" spans="2:51" s="14" customFormat="1">
      <c r="B750" s="235"/>
      <c r="C750" s="236"/>
      <c r="D750" s="226" t="s">
        <v>155</v>
      </c>
      <c r="E750" s="237" t="s">
        <v>1</v>
      </c>
      <c r="F750" s="238" t="s">
        <v>880</v>
      </c>
      <c r="G750" s="236"/>
      <c r="H750" s="239">
        <v>4.32</v>
      </c>
      <c r="I750" s="240"/>
      <c r="J750" s="236"/>
      <c r="K750" s="236"/>
      <c r="L750" s="241"/>
      <c r="M750" s="242"/>
      <c r="N750" s="243"/>
      <c r="O750" s="243"/>
      <c r="P750" s="243"/>
      <c r="Q750" s="243"/>
      <c r="R750" s="243"/>
      <c r="S750" s="243"/>
      <c r="T750" s="244"/>
      <c r="AT750" s="245" t="s">
        <v>155</v>
      </c>
      <c r="AU750" s="245" t="s">
        <v>89</v>
      </c>
      <c r="AV750" s="14" t="s">
        <v>89</v>
      </c>
      <c r="AW750" s="14" t="s">
        <v>36</v>
      </c>
      <c r="AX750" s="14" t="s">
        <v>79</v>
      </c>
      <c r="AY750" s="245" t="s">
        <v>146</v>
      </c>
    </row>
    <row r="751" spans="2:51" s="13" customFormat="1">
      <c r="B751" s="224"/>
      <c r="C751" s="225"/>
      <c r="D751" s="226" t="s">
        <v>155</v>
      </c>
      <c r="E751" s="227" t="s">
        <v>1</v>
      </c>
      <c r="F751" s="228" t="s">
        <v>166</v>
      </c>
      <c r="G751" s="225"/>
      <c r="H751" s="227" t="s">
        <v>1</v>
      </c>
      <c r="I751" s="229"/>
      <c r="J751" s="225"/>
      <c r="K751" s="225"/>
      <c r="L751" s="230"/>
      <c r="M751" s="231"/>
      <c r="N751" s="232"/>
      <c r="O751" s="232"/>
      <c r="P751" s="232"/>
      <c r="Q751" s="232"/>
      <c r="R751" s="232"/>
      <c r="S751" s="232"/>
      <c r="T751" s="233"/>
      <c r="AT751" s="234" t="s">
        <v>155</v>
      </c>
      <c r="AU751" s="234" t="s">
        <v>89</v>
      </c>
      <c r="AV751" s="13" t="s">
        <v>87</v>
      </c>
      <c r="AW751" s="13" t="s">
        <v>36</v>
      </c>
      <c r="AX751" s="13" t="s">
        <v>79</v>
      </c>
      <c r="AY751" s="234" t="s">
        <v>146</v>
      </c>
    </row>
    <row r="752" spans="2:51" s="13" customFormat="1">
      <c r="B752" s="224"/>
      <c r="C752" s="225"/>
      <c r="D752" s="226" t="s">
        <v>155</v>
      </c>
      <c r="E752" s="227" t="s">
        <v>1</v>
      </c>
      <c r="F752" s="228" t="s">
        <v>348</v>
      </c>
      <c r="G752" s="225"/>
      <c r="H752" s="227" t="s">
        <v>1</v>
      </c>
      <c r="I752" s="229"/>
      <c r="J752" s="225"/>
      <c r="K752" s="225"/>
      <c r="L752" s="230"/>
      <c r="M752" s="231"/>
      <c r="N752" s="232"/>
      <c r="O752" s="232"/>
      <c r="P752" s="232"/>
      <c r="Q752" s="232"/>
      <c r="R752" s="232"/>
      <c r="S752" s="232"/>
      <c r="T752" s="233"/>
      <c r="AT752" s="234" t="s">
        <v>155</v>
      </c>
      <c r="AU752" s="234" t="s">
        <v>89</v>
      </c>
      <c r="AV752" s="13" t="s">
        <v>87</v>
      </c>
      <c r="AW752" s="13" t="s">
        <v>36</v>
      </c>
      <c r="AX752" s="13" t="s">
        <v>79</v>
      </c>
      <c r="AY752" s="234" t="s">
        <v>146</v>
      </c>
    </row>
    <row r="753" spans="1:65" s="14" customFormat="1">
      <c r="B753" s="235"/>
      <c r="C753" s="236"/>
      <c r="D753" s="226" t="s">
        <v>155</v>
      </c>
      <c r="E753" s="237" t="s">
        <v>1</v>
      </c>
      <c r="F753" s="238" t="s">
        <v>370</v>
      </c>
      <c r="G753" s="236"/>
      <c r="H753" s="239">
        <v>8.1999999999999993</v>
      </c>
      <c r="I753" s="240"/>
      <c r="J753" s="236"/>
      <c r="K753" s="236"/>
      <c r="L753" s="241"/>
      <c r="M753" s="242"/>
      <c r="N753" s="243"/>
      <c r="O753" s="243"/>
      <c r="P753" s="243"/>
      <c r="Q753" s="243"/>
      <c r="R753" s="243"/>
      <c r="S753" s="243"/>
      <c r="T753" s="244"/>
      <c r="AT753" s="245" t="s">
        <v>155</v>
      </c>
      <c r="AU753" s="245" t="s">
        <v>89</v>
      </c>
      <c r="AV753" s="14" t="s">
        <v>89</v>
      </c>
      <c r="AW753" s="14" t="s">
        <v>36</v>
      </c>
      <c r="AX753" s="14" t="s">
        <v>79</v>
      </c>
      <c r="AY753" s="245" t="s">
        <v>146</v>
      </c>
    </row>
    <row r="754" spans="1:65" s="14" customFormat="1">
      <c r="B754" s="235"/>
      <c r="C754" s="236"/>
      <c r="D754" s="226" t="s">
        <v>155</v>
      </c>
      <c r="E754" s="237" t="s">
        <v>1</v>
      </c>
      <c r="F754" s="238" t="s">
        <v>471</v>
      </c>
      <c r="G754" s="236"/>
      <c r="H754" s="239">
        <v>-1.8</v>
      </c>
      <c r="I754" s="240"/>
      <c r="J754" s="236"/>
      <c r="K754" s="236"/>
      <c r="L754" s="241"/>
      <c r="M754" s="242"/>
      <c r="N754" s="243"/>
      <c r="O754" s="243"/>
      <c r="P754" s="243"/>
      <c r="Q754" s="243"/>
      <c r="R754" s="243"/>
      <c r="S754" s="243"/>
      <c r="T754" s="244"/>
      <c r="AT754" s="245" t="s">
        <v>155</v>
      </c>
      <c r="AU754" s="245" t="s">
        <v>89</v>
      </c>
      <c r="AV754" s="14" t="s">
        <v>89</v>
      </c>
      <c r="AW754" s="14" t="s">
        <v>36</v>
      </c>
      <c r="AX754" s="14" t="s">
        <v>79</v>
      </c>
      <c r="AY754" s="245" t="s">
        <v>146</v>
      </c>
    </row>
    <row r="755" spans="1:65" s="14" customFormat="1">
      <c r="B755" s="235"/>
      <c r="C755" s="236"/>
      <c r="D755" s="226" t="s">
        <v>155</v>
      </c>
      <c r="E755" s="237" t="s">
        <v>1</v>
      </c>
      <c r="F755" s="238" t="s">
        <v>874</v>
      </c>
      <c r="G755" s="236"/>
      <c r="H755" s="239">
        <v>-0.7</v>
      </c>
      <c r="I755" s="240"/>
      <c r="J755" s="236"/>
      <c r="K755" s="236"/>
      <c r="L755" s="241"/>
      <c r="M755" s="242"/>
      <c r="N755" s="243"/>
      <c r="O755" s="243"/>
      <c r="P755" s="243"/>
      <c r="Q755" s="243"/>
      <c r="R755" s="243"/>
      <c r="S755" s="243"/>
      <c r="T755" s="244"/>
      <c r="AT755" s="245" t="s">
        <v>155</v>
      </c>
      <c r="AU755" s="245" t="s">
        <v>89</v>
      </c>
      <c r="AV755" s="14" t="s">
        <v>89</v>
      </c>
      <c r="AW755" s="14" t="s">
        <v>36</v>
      </c>
      <c r="AX755" s="14" t="s">
        <v>79</v>
      </c>
      <c r="AY755" s="245" t="s">
        <v>146</v>
      </c>
    </row>
    <row r="756" spans="1:65" s="13" customFormat="1">
      <c r="B756" s="224"/>
      <c r="C756" s="225"/>
      <c r="D756" s="226" t="s">
        <v>155</v>
      </c>
      <c r="E756" s="227" t="s">
        <v>1</v>
      </c>
      <c r="F756" s="228" t="s">
        <v>352</v>
      </c>
      <c r="G756" s="225"/>
      <c r="H756" s="227" t="s">
        <v>1</v>
      </c>
      <c r="I756" s="229"/>
      <c r="J756" s="225"/>
      <c r="K756" s="225"/>
      <c r="L756" s="230"/>
      <c r="M756" s="231"/>
      <c r="N756" s="232"/>
      <c r="O756" s="232"/>
      <c r="P756" s="232"/>
      <c r="Q756" s="232"/>
      <c r="R756" s="232"/>
      <c r="S756" s="232"/>
      <c r="T756" s="233"/>
      <c r="AT756" s="234" t="s">
        <v>155</v>
      </c>
      <c r="AU756" s="234" t="s">
        <v>89</v>
      </c>
      <c r="AV756" s="13" t="s">
        <v>87</v>
      </c>
      <c r="AW756" s="13" t="s">
        <v>36</v>
      </c>
      <c r="AX756" s="13" t="s">
        <v>79</v>
      </c>
      <c r="AY756" s="234" t="s">
        <v>146</v>
      </c>
    </row>
    <row r="757" spans="1:65" s="14" customFormat="1">
      <c r="B757" s="235"/>
      <c r="C757" s="236"/>
      <c r="D757" s="226" t="s">
        <v>155</v>
      </c>
      <c r="E757" s="237" t="s">
        <v>1</v>
      </c>
      <c r="F757" s="238" t="s">
        <v>881</v>
      </c>
      <c r="G757" s="236"/>
      <c r="H757" s="239">
        <v>2.72</v>
      </c>
      <c r="I757" s="240"/>
      <c r="J757" s="236"/>
      <c r="K757" s="236"/>
      <c r="L757" s="241"/>
      <c r="M757" s="242"/>
      <c r="N757" s="243"/>
      <c r="O757" s="243"/>
      <c r="P757" s="243"/>
      <c r="Q757" s="243"/>
      <c r="R757" s="243"/>
      <c r="S757" s="243"/>
      <c r="T757" s="244"/>
      <c r="AT757" s="245" t="s">
        <v>155</v>
      </c>
      <c r="AU757" s="245" t="s">
        <v>89</v>
      </c>
      <c r="AV757" s="14" t="s">
        <v>89</v>
      </c>
      <c r="AW757" s="14" t="s">
        <v>36</v>
      </c>
      <c r="AX757" s="14" t="s">
        <v>79</v>
      </c>
      <c r="AY757" s="245" t="s">
        <v>146</v>
      </c>
    </row>
    <row r="758" spans="1:65" s="13" customFormat="1">
      <c r="B758" s="224"/>
      <c r="C758" s="225"/>
      <c r="D758" s="226" t="s">
        <v>155</v>
      </c>
      <c r="E758" s="227" t="s">
        <v>1</v>
      </c>
      <c r="F758" s="228" t="s">
        <v>167</v>
      </c>
      <c r="G758" s="225"/>
      <c r="H758" s="227" t="s">
        <v>1</v>
      </c>
      <c r="I758" s="229"/>
      <c r="J758" s="225"/>
      <c r="K758" s="225"/>
      <c r="L758" s="230"/>
      <c r="M758" s="231"/>
      <c r="N758" s="232"/>
      <c r="O758" s="232"/>
      <c r="P758" s="232"/>
      <c r="Q758" s="232"/>
      <c r="R758" s="232"/>
      <c r="S758" s="232"/>
      <c r="T758" s="233"/>
      <c r="AT758" s="234" t="s">
        <v>155</v>
      </c>
      <c r="AU758" s="234" t="s">
        <v>89</v>
      </c>
      <c r="AV758" s="13" t="s">
        <v>87</v>
      </c>
      <c r="AW758" s="13" t="s">
        <v>36</v>
      </c>
      <c r="AX758" s="13" t="s">
        <v>79</v>
      </c>
      <c r="AY758" s="234" t="s">
        <v>146</v>
      </c>
    </row>
    <row r="759" spans="1:65" s="14" customFormat="1">
      <c r="B759" s="235"/>
      <c r="C759" s="236"/>
      <c r="D759" s="226" t="s">
        <v>155</v>
      </c>
      <c r="E759" s="237" t="s">
        <v>1</v>
      </c>
      <c r="F759" s="238" t="s">
        <v>882</v>
      </c>
      <c r="G759" s="236"/>
      <c r="H759" s="239">
        <v>4.74</v>
      </c>
      <c r="I759" s="240"/>
      <c r="J759" s="236"/>
      <c r="K759" s="236"/>
      <c r="L759" s="241"/>
      <c r="M759" s="242"/>
      <c r="N759" s="243"/>
      <c r="O759" s="243"/>
      <c r="P759" s="243"/>
      <c r="Q759" s="243"/>
      <c r="R759" s="243"/>
      <c r="S759" s="243"/>
      <c r="T759" s="244"/>
      <c r="AT759" s="245" t="s">
        <v>155</v>
      </c>
      <c r="AU759" s="245" t="s">
        <v>89</v>
      </c>
      <c r="AV759" s="14" t="s">
        <v>89</v>
      </c>
      <c r="AW759" s="14" t="s">
        <v>36</v>
      </c>
      <c r="AX759" s="14" t="s">
        <v>79</v>
      </c>
      <c r="AY759" s="245" t="s">
        <v>146</v>
      </c>
    </row>
    <row r="760" spans="1:65" s="15" customFormat="1">
      <c r="B760" s="246"/>
      <c r="C760" s="247"/>
      <c r="D760" s="226" t="s">
        <v>155</v>
      </c>
      <c r="E760" s="248" t="s">
        <v>1</v>
      </c>
      <c r="F760" s="249" t="s">
        <v>175</v>
      </c>
      <c r="G760" s="247"/>
      <c r="H760" s="250">
        <v>36.299999999999997</v>
      </c>
      <c r="I760" s="251"/>
      <c r="J760" s="247"/>
      <c r="K760" s="247"/>
      <c r="L760" s="252"/>
      <c r="M760" s="253"/>
      <c r="N760" s="254"/>
      <c r="O760" s="254"/>
      <c r="P760" s="254"/>
      <c r="Q760" s="254"/>
      <c r="R760" s="254"/>
      <c r="S760" s="254"/>
      <c r="T760" s="255"/>
      <c r="AT760" s="256" t="s">
        <v>155</v>
      </c>
      <c r="AU760" s="256" t="s">
        <v>89</v>
      </c>
      <c r="AV760" s="15" t="s">
        <v>153</v>
      </c>
      <c r="AW760" s="15" t="s">
        <v>36</v>
      </c>
      <c r="AX760" s="15" t="s">
        <v>87</v>
      </c>
      <c r="AY760" s="256" t="s">
        <v>146</v>
      </c>
    </row>
    <row r="761" spans="1:65" s="2" customFormat="1" ht="21.75" customHeight="1">
      <c r="A761" s="35"/>
      <c r="B761" s="36"/>
      <c r="C761" s="210" t="s">
        <v>883</v>
      </c>
      <c r="D761" s="210" t="s">
        <v>149</v>
      </c>
      <c r="E761" s="211" t="s">
        <v>884</v>
      </c>
      <c r="F761" s="212" t="s">
        <v>885</v>
      </c>
      <c r="G761" s="213" t="s">
        <v>152</v>
      </c>
      <c r="H761" s="214">
        <v>89.46</v>
      </c>
      <c r="I761" s="215"/>
      <c r="J761" s="216">
        <f>ROUND(I761*H761,2)</f>
        <v>0</v>
      </c>
      <c r="K761" s="217"/>
      <c r="L761" s="40"/>
      <c r="M761" s="218" t="s">
        <v>1</v>
      </c>
      <c r="N761" s="219" t="s">
        <v>44</v>
      </c>
      <c r="O761" s="72"/>
      <c r="P761" s="220">
        <f>O761*H761</f>
        <v>0</v>
      </c>
      <c r="Q761" s="220">
        <v>6.3E-3</v>
      </c>
      <c r="R761" s="220">
        <f>Q761*H761</f>
        <v>0.56359799999999993</v>
      </c>
      <c r="S761" s="220">
        <v>0</v>
      </c>
      <c r="T761" s="221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222" t="s">
        <v>299</v>
      </c>
      <c r="AT761" s="222" t="s">
        <v>149</v>
      </c>
      <c r="AU761" s="222" t="s">
        <v>89</v>
      </c>
      <c r="AY761" s="18" t="s">
        <v>146</v>
      </c>
      <c r="BE761" s="223">
        <f>IF(N761="základní",J761,0)</f>
        <v>0</v>
      </c>
      <c r="BF761" s="223">
        <f>IF(N761="snížená",J761,0)</f>
        <v>0</v>
      </c>
      <c r="BG761" s="223">
        <f>IF(N761="zákl. přenesená",J761,0)</f>
        <v>0</v>
      </c>
      <c r="BH761" s="223">
        <f>IF(N761="sníž. přenesená",J761,0)</f>
        <v>0</v>
      </c>
      <c r="BI761" s="223">
        <f>IF(N761="nulová",J761,0)</f>
        <v>0</v>
      </c>
      <c r="BJ761" s="18" t="s">
        <v>87</v>
      </c>
      <c r="BK761" s="223">
        <f>ROUND(I761*H761,2)</f>
        <v>0</v>
      </c>
      <c r="BL761" s="18" t="s">
        <v>299</v>
      </c>
      <c r="BM761" s="222" t="s">
        <v>886</v>
      </c>
    </row>
    <row r="762" spans="1:65" s="13" customFormat="1">
      <c r="B762" s="224"/>
      <c r="C762" s="225"/>
      <c r="D762" s="226" t="s">
        <v>155</v>
      </c>
      <c r="E762" s="227" t="s">
        <v>1</v>
      </c>
      <c r="F762" s="228" t="s">
        <v>156</v>
      </c>
      <c r="G762" s="225"/>
      <c r="H762" s="227" t="s">
        <v>1</v>
      </c>
      <c r="I762" s="229"/>
      <c r="J762" s="225"/>
      <c r="K762" s="225"/>
      <c r="L762" s="230"/>
      <c r="M762" s="231"/>
      <c r="N762" s="232"/>
      <c r="O762" s="232"/>
      <c r="P762" s="232"/>
      <c r="Q762" s="232"/>
      <c r="R762" s="232"/>
      <c r="S762" s="232"/>
      <c r="T762" s="233"/>
      <c r="AT762" s="234" t="s">
        <v>155</v>
      </c>
      <c r="AU762" s="234" t="s">
        <v>89</v>
      </c>
      <c r="AV762" s="13" t="s">
        <v>87</v>
      </c>
      <c r="AW762" s="13" t="s">
        <v>36</v>
      </c>
      <c r="AX762" s="13" t="s">
        <v>79</v>
      </c>
      <c r="AY762" s="234" t="s">
        <v>146</v>
      </c>
    </row>
    <row r="763" spans="1:65" s="13" customFormat="1">
      <c r="B763" s="224"/>
      <c r="C763" s="225"/>
      <c r="D763" s="226" t="s">
        <v>155</v>
      </c>
      <c r="E763" s="227" t="s">
        <v>1</v>
      </c>
      <c r="F763" s="228" t="s">
        <v>440</v>
      </c>
      <c r="G763" s="225"/>
      <c r="H763" s="227" t="s">
        <v>1</v>
      </c>
      <c r="I763" s="229"/>
      <c r="J763" s="225"/>
      <c r="K763" s="225"/>
      <c r="L763" s="230"/>
      <c r="M763" s="231"/>
      <c r="N763" s="232"/>
      <c r="O763" s="232"/>
      <c r="P763" s="232"/>
      <c r="Q763" s="232"/>
      <c r="R763" s="232"/>
      <c r="S763" s="232"/>
      <c r="T763" s="233"/>
      <c r="AT763" s="234" t="s">
        <v>155</v>
      </c>
      <c r="AU763" s="234" t="s">
        <v>89</v>
      </c>
      <c r="AV763" s="13" t="s">
        <v>87</v>
      </c>
      <c r="AW763" s="13" t="s">
        <v>36</v>
      </c>
      <c r="AX763" s="13" t="s">
        <v>79</v>
      </c>
      <c r="AY763" s="234" t="s">
        <v>146</v>
      </c>
    </row>
    <row r="764" spans="1:65" s="14" customFormat="1">
      <c r="B764" s="235"/>
      <c r="C764" s="236"/>
      <c r="D764" s="226" t="s">
        <v>155</v>
      </c>
      <c r="E764" s="237" t="s">
        <v>1</v>
      </c>
      <c r="F764" s="238" t="s">
        <v>441</v>
      </c>
      <c r="G764" s="236"/>
      <c r="H764" s="239">
        <v>8.4600000000000009</v>
      </c>
      <c r="I764" s="240"/>
      <c r="J764" s="236"/>
      <c r="K764" s="236"/>
      <c r="L764" s="241"/>
      <c r="M764" s="242"/>
      <c r="N764" s="243"/>
      <c r="O764" s="243"/>
      <c r="P764" s="243"/>
      <c r="Q764" s="243"/>
      <c r="R764" s="243"/>
      <c r="S764" s="243"/>
      <c r="T764" s="244"/>
      <c r="AT764" s="245" t="s">
        <v>155</v>
      </c>
      <c r="AU764" s="245" t="s">
        <v>89</v>
      </c>
      <c r="AV764" s="14" t="s">
        <v>89</v>
      </c>
      <c r="AW764" s="14" t="s">
        <v>36</v>
      </c>
      <c r="AX764" s="14" t="s">
        <v>79</v>
      </c>
      <c r="AY764" s="245" t="s">
        <v>146</v>
      </c>
    </row>
    <row r="765" spans="1:65" s="13" customFormat="1">
      <c r="B765" s="224"/>
      <c r="C765" s="225"/>
      <c r="D765" s="226" t="s">
        <v>155</v>
      </c>
      <c r="E765" s="227" t="s">
        <v>1</v>
      </c>
      <c r="F765" s="228" t="s">
        <v>442</v>
      </c>
      <c r="G765" s="225"/>
      <c r="H765" s="227" t="s">
        <v>1</v>
      </c>
      <c r="I765" s="229"/>
      <c r="J765" s="225"/>
      <c r="K765" s="225"/>
      <c r="L765" s="230"/>
      <c r="M765" s="231"/>
      <c r="N765" s="232"/>
      <c r="O765" s="232"/>
      <c r="P765" s="232"/>
      <c r="Q765" s="232"/>
      <c r="R765" s="232"/>
      <c r="S765" s="232"/>
      <c r="T765" s="233"/>
      <c r="AT765" s="234" t="s">
        <v>155</v>
      </c>
      <c r="AU765" s="234" t="s">
        <v>89</v>
      </c>
      <c r="AV765" s="13" t="s">
        <v>87</v>
      </c>
      <c r="AW765" s="13" t="s">
        <v>36</v>
      </c>
      <c r="AX765" s="13" t="s">
        <v>79</v>
      </c>
      <c r="AY765" s="234" t="s">
        <v>146</v>
      </c>
    </row>
    <row r="766" spans="1:65" s="14" customFormat="1">
      <c r="B766" s="235"/>
      <c r="C766" s="236"/>
      <c r="D766" s="226" t="s">
        <v>155</v>
      </c>
      <c r="E766" s="237" t="s">
        <v>1</v>
      </c>
      <c r="F766" s="238" t="s">
        <v>153</v>
      </c>
      <c r="G766" s="236"/>
      <c r="H766" s="239">
        <v>4</v>
      </c>
      <c r="I766" s="240"/>
      <c r="J766" s="236"/>
      <c r="K766" s="236"/>
      <c r="L766" s="241"/>
      <c r="M766" s="242"/>
      <c r="N766" s="243"/>
      <c r="O766" s="243"/>
      <c r="P766" s="243"/>
      <c r="Q766" s="243"/>
      <c r="R766" s="243"/>
      <c r="S766" s="243"/>
      <c r="T766" s="244"/>
      <c r="AT766" s="245" t="s">
        <v>155</v>
      </c>
      <c r="AU766" s="245" t="s">
        <v>89</v>
      </c>
      <c r="AV766" s="14" t="s">
        <v>89</v>
      </c>
      <c r="AW766" s="14" t="s">
        <v>36</v>
      </c>
      <c r="AX766" s="14" t="s">
        <v>79</v>
      </c>
      <c r="AY766" s="245" t="s">
        <v>146</v>
      </c>
    </row>
    <row r="767" spans="1:65" s="13" customFormat="1">
      <c r="B767" s="224"/>
      <c r="C767" s="225"/>
      <c r="D767" s="226" t="s">
        <v>155</v>
      </c>
      <c r="E767" s="227" t="s">
        <v>1</v>
      </c>
      <c r="F767" s="228" t="s">
        <v>159</v>
      </c>
      <c r="G767" s="225"/>
      <c r="H767" s="227" t="s">
        <v>1</v>
      </c>
      <c r="I767" s="229"/>
      <c r="J767" s="225"/>
      <c r="K767" s="225"/>
      <c r="L767" s="230"/>
      <c r="M767" s="231"/>
      <c r="N767" s="232"/>
      <c r="O767" s="232"/>
      <c r="P767" s="232"/>
      <c r="Q767" s="232"/>
      <c r="R767" s="232"/>
      <c r="S767" s="232"/>
      <c r="T767" s="233"/>
      <c r="AT767" s="234" t="s">
        <v>155</v>
      </c>
      <c r="AU767" s="234" t="s">
        <v>89</v>
      </c>
      <c r="AV767" s="13" t="s">
        <v>87</v>
      </c>
      <c r="AW767" s="13" t="s">
        <v>36</v>
      </c>
      <c r="AX767" s="13" t="s">
        <v>79</v>
      </c>
      <c r="AY767" s="234" t="s">
        <v>146</v>
      </c>
    </row>
    <row r="768" spans="1:65" s="14" customFormat="1">
      <c r="B768" s="235"/>
      <c r="C768" s="236"/>
      <c r="D768" s="226" t="s">
        <v>155</v>
      </c>
      <c r="E768" s="237" t="s">
        <v>1</v>
      </c>
      <c r="F768" s="238" t="s">
        <v>443</v>
      </c>
      <c r="G768" s="236"/>
      <c r="H768" s="239">
        <v>1.1000000000000001</v>
      </c>
      <c r="I768" s="240"/>
      <c r="J768" s="236"/>
      <c r="K768" s="236"/>
      <c r="L768" s="241"/>
      <c r="M768" s="242"/>
      <c r="N768" s="243"/>
      <c r="O768" s="243"/>
      <c r="P768" s="243"/>
      <c r="Q768" s="243"/>
      <c r="R768" s="243"/>
      <c r="S768" s="243"/>
      <c r="T768" s="244"/>
      <c r="AT768" s="245" t="s">
        <v>155</v>
      </c>
      <c r="AU768" s="245" t="s">
        <v>89</v>
      </c>
      <c r="AV768" s="14" t="s">
        <v>89</v>
      </c>
      <c r="AW768" s="14" t="s">
        <v>36</v>
      </c>
      <c r="AX768" s="14" t="s">
        <v>79</v>
      </c>
      <c r="AY768" s="245" t="s">
        <v>146</v>
      </c>
    </row>
    <row r="769" spans="2:51" s="13" customFormat="1">
      <c r="B769" s="224"/>
      <c r="C769" s="225"/>
      <c r="D769" s="226" t="s">
        <v>155</v>
      </c>
      <c r="E769" s="227" t="s">
        <v>1</v>
      </c>
      <c r="F769" s="228" t="s">
        <v>339</v>
      </c>
      <c r="G769" s="225"/>
      <c r="H769" s="227" t="s">
        <v>1</v>
      </c>
      <c r="I769" s="229"/>
      <c r="J769" s="225"/>
      <c r="K769" s="225"/>
      <c r="L769" s="230"/>
      <c r="M769" s="231"/>
      <c r="N769" s="232"/>
      <c r="O769" s="232"/>
      <c r="P769" s="232"/>
      <c r="Q769" s="232"/>
      <c r="R769" s="232"/>
      <c r="S769" s="232"/>
      <c r="T769" s="233"/>
      <c r="AT769" s="234" t="s">
        <v>155</v>
      </c>
      <c r="AU769" s="234" t="s">
        <v>89</v>
      </c>
      <c r="AV769" s="13" t="s">
        <v>87</v>
      </c>
      <c r="AW769" s="13" t="s">
        <v>36</v>
      </c>
      <c r="AX769" s="13" t="s">
        <v>79</v>
      </c>
      <c r="AY769" s="234" t="s">
        <v>146</v>
      </c>
    </row>
    <row r="770" spans="2:51" s="14" customFormat="1">
      <c r="B770" s="235"/>
      <c r="C770" s="236"/>
      <c r="D770" s="226" t="s">
        <v>155</v>
      </c>
      <c r="E770" s="237" t="s">
        <v>1</v>
      </c>
      <c r="F770" s="238" t="s">
        <v>445</v>
      </c>
      <c r="G770" s="236"/>
      <c r="H770" s="239">
        <v>14.4</v>
      </c>
      <c r="I770" s="240"/>
      <c r="J770" s="236"/>
      <c r="K770" s="236"/>
      <c r="L770" s="241"/>
      <c r="M770" s="242"/>
      <c r="N770" s="243"/>
      <c r="O770" s="243"/>
      <c r="P770" s="243"/>
      <c r="Q770" s="243"/>
      <c r="R770" s="243"/>
      <c r="S770" s="243"/>
      <c r="T770" s="244"/>
      <c r="AT770" s="245" t="s">
        <v>155</v>
      </c>
      <c r="AU770" s="245" t="s">
        <v>89</v>
      </c>
      <c r="AV770" s="14" t="s">
        <v>89</v>
      </c>
      <c r="AW770" s="14" t="s">
        <v>36</v>
      </c>
      <c r="AX770" s="14" t="s">
        <v>79</v>
      </c>
      <c r="AY770" s="245" t="s">
        <v>146</v>
      </c>
    </row>
    <row r="771" spans="2:51" s="13" customFormat="1">
      <c r="B771" s="224"/>
      <c r="C771" s="225"/>
      <c r="D771" s="226" t="s">
        <v>155</v>
      </c>
      <c r="E771" s="227" t="s">
        <v>1</v>
      </c>
      <c r="F771" s="228" t="s">
        <v>341</v>
      </c>
      <c r="G771" s="225"/>
      <c r="H771" s="227" t="s">
        <v>1</v>
      </c>
      <c r="I771" s="229"/>
      <c r="J771" s="225"/>
      <c r="K771" s="225"/>
      <c r="L771" s="230"/>
      <c r="M771" s="231"/>
      <c r="N771" s="232"/>
      <c r="O771" s="232"/>
      <c r="P771" s="232"/>
      <c r="Q771" s="232"/>
      <c r="R771" s="232"/>
      <c r="S771" s="232"/>
      <c r="T771" s="233"/>
      <c r="AT771" s="234" t="s">
        <v>155</v>
      </c>
      <c r="AU771" s="234" t="s">
        <v>89</v>
      </c>
      <c r="AV771" s="13" t="s">
        <v>87</v>
      </c>
      <c r="AW771" s="13" t="s">
        <v>36</v>
      </c>
      <c r="AX771" s="13" t="s">
        <v>79</v>
      </c>
      <c r="AY771" s="234" t="s">
        <v>146</v>
      </c>
    </row>
    <row r="772" spans="2:51" s="14" customFormat="1">
      <c r="B772" s="235"/>
      <c r="C772" s="236"/>
      <c r="D772" s="226" t="s">
        <v>155</v>
      </c>
      <c r="E772" s="237" t="s">
        <v>1</v>
      </c>
      <c r="F772" s="238" t="s">
        <v>386</v>
      </c>
      <c r="G772" s="236"/>
      <c r="H772" s="239">
        <v>5.8</v>
      </c>
      <c r="I772" s="240"/>
      <c r="J772" s="236"/>
      <c r="K772" s="236"/>
      <c r="L772" s="241"/>
      <c r="M772" s="242"/>
      <c r="N772" s="243"/>
      <c r="O772" s="243"/>
      <c r="P772" s="243"/>
      <c r="Q772" s="243"/>
      <c r="R772" s="243"/>
      <c r="S772" s="243"/>
      <c r="T772" s="244"/>
      <c r="AT772" s="245" t="s">
        <v>155</v>
      </c>
      <c r="AU772" s="245" t="s">
        <v>89</v>
      </c>
      <c r="AV772" s="14" t="s">
        <v>89</v>
      </c>
      <c r="AW772" s="14" t="s">
        <v>36</v>
      </c>
      <c r="AX772" s="14" t="s">
        <v>79</v>
      </c>
      <c r="AY772" s="245" t="s">
        <v>146</v>
      </c>
    </row>
    <row r="773" spans="2:51" s="13" customFormat="1">
      <c r="B773" s="224"/>
      <c r="C773" s="225"/>
      <c r="D773" s="226" t="s">
        <v>155</v>
      </c>
      <c r="E773" s="227" t="s">
        <v>1</v>
      </c>
      <c r="F773" s="228" t="s">
        <v>446</v>
      </c>
      <c r="G773" s="225"/>
      <c r="H773" s="227" t="s">
        <v>1</v>
      </c>
      <c r="I773" s="229"/>
      <c r="J773" s="225"/>
      <c r="K773" s="225"/>
      <c r="L773" s="230"/>
      <c r="M773" s="231"/>
      <c r="N773" s="232"/>
      <c r="O773" s="232"/>
      <c r="P773" s="232"/>
      <c r="Q773" s="232"/>
      <c r="R773" s="232"/>
      <c r="S773" s="232"/>
      <c r="T773" s="233"/>
      <c r="AT773" s="234" t="s">
        <v>155</v>
      </c>
      <c r="AU773" s="234" t="s">
        <v>89</v>
      </c>
      <c r="AV773" s="13" t="s">
        <v>87</v>
      </c>
      <c r="AW773" s="13" t="s">
        <v>36</v>
      </c>
      <c r="AX773" s="13" t="s">
        <v>79</v>
      </c>
      <c r="AY773" s="234" t="s">
        <v>146</v>
      </c>
    </row>
    <row r="774" spans="2:51" s="14" customFormat="1">
      <c r="B774" s="235"/>
      <c r="C774" s="236"/>
      <c r="D774" s="226" t="s">
        <v>155</v>
      </c>
      <c r="E774" s="237" t="s">
        <v>1</v>
      </c>
      <c r="F774" s="238" t="s">
        <v>447</v>
      </c>
      <c r="G774" s="236"/>
      <c r="H774" s="239">
        <v>4.9000000000000004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AT774" s="245" t="s">
        <v>155</v>
      </c>
      <c r="AU774" s="245" t="s">
        <v>89</v>
      </c>
      <c r="AV774" s="14" t="s">
        <v>89</v>
      </c>
      <c r="AW774" s="14" t="s">
        <v>36</v>
      </c>
      <c r="AX774" s="14" t="s">
        <v>79</v>
      </c>
      <c r="AY774" s="245" t="s">
        <v>146</v>
      </c>
    </row>
    <row r="775" spans="2:51" s="13" customFormat="1">
      <c r="B775" s="224"/>
      <c r="C775" s="225"/>
      <c r="D775" s="226" t="s">
        <v>155</v>
      </c>
      <c r="E775" s="227" t="s">
        <v>1</v>
      </c>
      <c r="F775" s="228" t="s">
        <v>448</v>
      </c>
      <c r="G775" s="225"/>
      <c r="H775" s="227" t="s">
        <v>1</v>
      </c>
      <c r="I775" s="229"/>
      <c r="J775" s="225"/>
      <c r="K775" s="225"/>
      <c r="L775" s="230"/>
      <c r="M775" s="231"/>
      <c r="N775" s="232"/>
      <c r="O775" s="232"/>
      <c r="P775" s="232"/>
      <c r="Q775" s="232"/>
      <c r="R775" s="232"/>
      <c r="S775" s="232"/>
      <c r="T775" s="233"/>
      <c r="AT775" s="234" t="s">
        <v>155</v>
      </c>
      <c r="AU775" s="234" t="s">
        <v>89</v>
      </c>
      <c r="AV775" s="13" t="s">
        <v>87</v>
      </c>
      <c r="AW775" s="13" t="s">
        <v>36</v>
      </c>
      <c r="AX775" s="13" t="s">
        <v>79</v>
      </c>
      <c r="AY775" s="234" t="s">
        <v>146</v>
      </c>
    </row>
    <row r="776" spans="2:51" s="14" customFormat="1">
      <c r="B776" s="235"/>
      <c r="C776" s="236"/>
      <c r="D776" s="226" t="s">
        <v>155</v>
      </c>
      <c r="E776" s="237" t="s">
        <v>1</v>
      </c>
      <c r="F776" s="238" t="s">
        <v>449</v>
      </c>
      <c r="G776" s="236"/>
      <c r="H776" s="239">
        <v>0.6</v>
      </c>
      <c r="I776" s="240"/>
      <c r="J776" s="236"/>
      <c r="K776" s="236"/>
      <c r="L776" s="241"/>
      <c r="M776" s="242"/>
      <c r="N776" s="243"/>
      <c r="O776" s="243"/>
      <c r="P776" s="243"/>
      <c r="Q776" s="243"/>
      <c r="R776" s="243"/>
      <c r="S776" s="243"/>
      <c r="T776" s="244"/>
      <c r="AT776" s="245" t="s">
        <v>155</v>
      </c>
      <c r="AU776" s="245" t="s">
        <v>89</v>
      </c>
      <c r="AV776" s="14" t="s">
        <v>89</v>
      </c>
      <c r="AW776" s="14" t="s">
        <v>36</v>
      </c>
      <c r="AX776" s="14" t="s">
        <v>79</v>
      </c>
      <c r="AY776" s="245" t="s">
        <v>146</v>
      </c>
    </row>
    <row r="777" spans="2:51" s="13" customFormat="1">
      <c r="B777" s="224"/>
      <c r="C777" s="225"/>
      <c r="D777" s="226" t="s">
        <v>155</v>
      </c>
      <c r="E777" s="227" t="s">
        <v>1</v>
      </c>
      <c r="F777" s="228" t="s">
        <v>337</v>
      </c>
      <c r="G777" s="225"/>
      <c r="H777" s="227" t="s">
        <v>1</v>
      </c>
      <c r="I777" s="229"/>
      <c r="J777" s="225"/>
      <c r="K777" s="225"/>
      <c r="L777" s="230"/>
      <c r="M777" s="231"/>
      <c r="N777" s="232"/>
      <c r="O777" s="232"/>
      <c r="P777" s="232"/>
      <c r="Q777" s="232"/>
      <c r="R777" s="232"/>
      <c r="S777" s="232"/>
      <c r="T777" s="233"/>
      <c r="AT777" s="234" t="s">
        <v>155</v>
      </c>
      <c r="AU777" s="234" t="s">
        <v>89</v>
      </c>
      <c r="AV777" s="13" t="s">
        <v>87</v>
      </c>
      <c r="AW777" s="13" t="s">
        <v>36</v>
      </c>
      <c r="AX777" s="13" t="s">
        <v>79</v>
      </c>
      <c r="AY777" s="234" t="s">
        <v>146</v>
      </c>
    </row>
    <row r="778" spans="2:51" s="14" customFormat="1">
      <c r="B778" s="235"/>
      <c r="C778" s="236"/>
      <c r="D778" s="226" t="s">
        <v>155</v>
      </c>
      <c r="E778" s="237" t="s">
        <v>1</v>
      </c>
      <c r="F778" s="238" t="s">
        <v>450</v>
      </c>
      <c r="G778" s="236"/>
      <c r="H778" s="239">
        <v>7.6</v>
      </c>
      <c r="I778" s="240"/>
      <c r="J778" s="236"/>
      <c r="K778" s="236"/>
      <c r="L778" s="241"/>
      <c r="M778" s="242"/>
      <c r="N778" s="243"/>
      <c r="O778" s="243"/>
      <c r="P778" s="243"/>
      <c r="Q778" s="243"/>
      <c r="R778" s="243"/>
      <c r="S778" s="243"/>
      <c r="T778" s="244"/>
      <c r="AT778" s="245" t="s">
        <v>155</v>
      </c>
      <c r="AU778" s="245" t="s">
        <v>89</v>
      </c>
      <c r="AV778" s="14" t="s">
        <v>89</v>
      </c>
      <c r="AW778" s="14" t="s">
        <v>36</v>
      </c>
      <c r="AX778" s="14" t="s">
        <v>79</v>
      </c>
      <c r="AY778" s="245" t="s">
        <v>146</v>
      </c>
    </row>
    <row r="779" spans="2:51" s="16" customFormat="1">
      <c r="B779" s="257"/>
      <c r="C779" s="258"/>
      <c r="D779" s="226" t="s">
        <v>155</v>
      </c>
      <c r="E779" s="259" t="s">
        <v>1</v>
      </c>
      <c r="F779" s="260" t="s">
        <v>346</v>
      </c>
      <c r="G779" s="258"/>
      <c r="H779" s="261">
        <v>46.86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AT779" s="267" t="s">
        <v>155</v>
      </c>
      <c r="AU779" s="267" t="s">
        <v>89</v>
      </c>
      <c r="AV779" s="16" t="s">
        <v>183</v>
      </c>
      <c r="AW779" s="16" t="s">
        <v>36</v>
      </c>
      <c r="AX779" s="16" t="s">
        <v>79</v>
      </c>
      <c r="AY779" s="267" t="s">
        <v>146</v>
      </c>
    </row>
    <row r="780" spans="2:51" s="13" customFormat="1">
      <c r="B780" s="224"/>
      <c r="C780" s="225"/>
      <c r="D780" s="226" t="s">
        <v>155</v>
      </c>
      <c r="E780" s="227" t="s">
        <v>1</v>
      </c>
      <c r="F780" s="228" t="s">
        <v>166</v>
      </c>
      <c r="G780" s="225"/>
      <c r="H780" s="227" t="s">
        <v>1</v>
      </c>
      <c r="I780" s="229"/>
      <c r="J780" s="225"/>
      <c r="K780" s="225"/>
      <c r="L780" s="230"/>
      <c r="M780" s="231"/>
      <c r="N780" s="232"/>
      <c r="O780" s="232"/>
      <c r="P780" s="232"/>
      <c r="Q780" s="232"/>
      <c r="R780" s="232"/>
      <c r="S780" s="232"/>
      <c r="T780" s="233"/>
      <c r="AT780" s="234" t="s">
        <v>155</v>
      </c>
      <c r="AU780" s="234" t="s">
        <v>89</v>
      </c>
      <c r="AV780" s="13" t="s">
        <v>87</v>
      </c>
      <c r="AW780" s="13" t="s">
        <v>36</v>
      </c>
      <c r="AX780" s="13" t="s">
        <v>79</v>
      </c>
      <c r="AY780" s="234" t="s">
        <v>146</v>
      </c>
    </row>
    <row r="781" spans="2:51" s="13" customFormat="1">
      <c r="B781" s="224"/>
      <c r="C781" s="225"/>
      <c r="D781" s="226" t="s">
        <v>155</v>
      </c>
      <c r="E781" s="227" t="s">
        <v>1</v>
      </c>
      <c r="F781" s="228" t="s">
        <v>348</v>
      </c>
      <c r="G781" s="225"/>
      <c r="H781" s="227" t="s">
        <v>1</v>
      </c>
      <c r="I781" s="229"/>
      <c r="J781" s="225"/>
      <c r="K781" s="225"/>
      <c r="L781" s="230"/>
      <c r="M781" s="231"/>
      <c r="N781" s="232"/>
      <c r="O781" s="232"/>
      <c r="P781" s="232"/>
      <c r="Q781" s="232"/>
      <c r="R781" s="232"/>
      <c r="S781" s="232"/>
      <c r="T781" s="233"/>
      <c r="AT781" s="234" t="s">
        <v>155</v>
      </c>
      <c r="AU781" s="234" t="s">
        <v>89</v>
      </c>
      <c r="AV781" s="13" t="s">
        <v>87</v>
      </c>
      <c r="AW781" s="13" t="s">
        <v>36</v>
      </c>
      <c r="AX781" s="13" t="s">
        <v>79</v>
      </c>
      <c r="AY781" s="234" t="s">
        <v>146</v>
      </c>
    </row>
    <row r="782" spans="2:51" s="14" customFormat="1">
      <c r="B782" s="235"/>
      <c r="C782" s="236"/>
      <c r="D782" s="226" t="s">
        <v>155</v>
      </c>
      <c r="E782" s="237" t="s">
        <v>1</v>
      </c>
      <c r="F782" s="238" t="s">
        <v>456</v>
      </c>
      <c r="G782" s="236"/>
      <c r="H782" s="239">
        <v>4.05</v>
      </c>
      <c r="I782" s="240"/>
      <c r="J782" s="236"/>
      <c r="K782" s="236"/>
      <c r="L782" s="241"/>
      <c r="M782" s="242"/>
      <c r="N782" s="243"/>
      <c r="O782" s="243"/>
      <c r="P782" s="243"/>
      <c r="Q782" s="243"/>
      <c r="R782" s="243"/>
      <c r="S782" s="243"/>
      <c r="T782" s="244"/>
      <c r="AT782" s="245" t="s">
        <v>155</v>
      </c>
      <c r="AU782" s="245" t="s">
        <v>89</v>
      </c>
      <c r="AV782" s="14" t="s">
        <v>89</v>
      </c>
      <c r="AW782" s="14" t="s">
        <v>36</v>
      </c>
      <c r="AX782" s="14" t="s">
        <v>79</v>
      </c>
      <c r="AY782" s="245" t="s">
        <v>146</v>
      </c>
    </row>
    <row r="783" spans="2:51" s="13" customFormat="1">
      <c r="B783" s="224"/>
      <c r="C783" s="225"/>
      <c r="D783" s="226" t="s">
        <v>155</v>
      </c>
      <c r="E783" s="227" t="s">
        <v>1</v>
      </c>
      <c r="F783" s="228" t="s">
        <v>173</v>
      </c>
      <c r="G783" s="225"/>
      <c r="H783" s="227" t="s">
        <v>1</v>
      </c>
      <c r="I783" s="229"/>
      <c r="J783" s="225"/>
      <c r="K783" s="225"/>
      <c r="L783" s="230"/>
      <c r="M783" s="231"/>
      <c r="N783" s="232"/>
      <c r="O783" s="232"/>
      <c r="P783" s="232"/>
      <c r="Q783" s="232"/>
      <c r="R783" s="232"/>
      <c r="S783" s="232"/>
      <c r="T783" s="233"/>
      <c r="AT783" s="234" t="s">
        <v>155</v>
      </c>
      <c r="AU783" s="234" t="s">
        <v>89</v>
      </c>
      <c r="AV783" s="13" t="s">
        <v>87</v>
      </c>
      <c r="AW783" s="13" t="s">
        <v>36</v>
      </c>
      <c r="AX783" s="13" t="s">
        <v>79</v>
      </c>
      <c r="AY783" s="234" t="s">
        <v>146</v>
      </c>
    </row>
    <row r="784" spans="2:51" s="14" customFormat="1">
      <c r="B784" s="235"/>
      <c r="C784" s="236"/>
      <c r="D784" s="226" t="s">
        <v>155</v>
      </c>
      <c r="E784" s="237" t="s">
        <v>1</v>
      </c>
      <c r="F784" s="238" t="s">
        <v>457</v>
      </c>
      <c r="G784" s="236"/>
      <c r="H784" s="239">
        <v>1.2</v>
      </c>
      <c r="I784" s="240"/>
      <c r="J784" s="236"/>
      <c r="K784" s="236"/>
      <c r="L784" s="241"/>
      <c r="M784" s="242"/>
      <c r="N784" s="243"/>
      <c r="O784" s="243"/>
      <c r="P784" s="243"/>
      <c r="Q784" s="243"/>
      <c r="R784" s="243"/>
      <c r="S784" s="243"/>
      <c r="T784" s="244"/>
      <c r="AT784" s="245" t="s">
        <v>155</v>
      </c>
      <c r="AU784" s="245" t="s">
        <v>89</v>
      </c>
      <c r="AV784" s="14" t="s">
        <v>89</v>
      </c>
      <c r="AW784" s="14" t="s">
        <v>36</v>
      </c>
      <c r="AX784" s="14" t="s">
        <v>79</v>
      </c>
      <c r="AY784" s="245" t="s">
        <v>146</v>
      </c>
    </row>
    <row r="785" spans="1:65" s="13" customFormat="1">
      <c r="B785" s="224"/>
      <c r="C785" s="225"/>
      <c r="D785" s="226" t="s">
        <v>155</v>
      </c>
      <c r="E785" s="227" t="s">
        <v>1</v>
      </c>
      <c r="F785" s="228" t="s">
        <v>461</v>
      </c>
      <c r="G785" s="225"/>
      <c r="H785" s="227" t="s">
        <v>1</v>
      </c>
      <c r="I785" s="229"/>
      <c r="J785" s="225"/>
      <c r="K785" s="225"/>
      <c r="L785" s="230"/>
      <c r="M785" s="231"/>
      <c r="N785" s="232"/>
      <c r="O785" s="232"/>
      <c r="P785" s="232"/>
      <c r="Q785" s="232"/>
      <c r="R785" s="232"/>
      <c r="S785" s="232"/>
      <c r="T785" s="233"/>
      <c r="AT785" s="234" t="s">
        <v>155</v>
      </c>
      <c r="AU785" s="234" t="s">
        <v>89</v>
      </c>
      <c r="AV785" s="13" t="s">
        <v>87</v>
      </c>
      <c r="AW785" s="13" t="s">
        <v>36</v>
      </c>
      <c r="AX785" s="13" t="s">
        <v>79</v>
      </c>
      <c r="AY785" s="234" t="s">
        <v>146</v>
      </c>
    </row>
    <row r="786" spans="1:65" s="14" customFormat="1">
      <c r="B786" s="235"/>
      <c r="C786" s="236"/>
      <c r="D786" s="226" t="s">
        <v>155</v>
      </c>
      <c r="E786" s="237" t="s">
        <v>1</v>
      </c>
      <c r="F786" s="238" t="s">
        <v>444</v>
      </c>
      <c r="G786" s="236"/>
      <c r="H786" s="239">
        <v>14.8</v>
      </c>
      <c r="I786" s="240"/>
      <c r="J786" s="236"/>
      <c r="K786" s="236"/>
      <c r="L786" s="241"/>
      <c r="M786" s="242"/>
      <c r="N786" s="243"/>
      <c r="O786" s="243"/>
      <c r="P786" s="243"/>
      <c r="Q786" s="243"/>
      <c r="R786" s="243"/>
      <c r="S786" s="243"/>
      <c r="T786" s="244"/>
      <c r="AT786" s="245" t="s">
        <v>155</v>
      </c>
      <c r="AU786" s="245" t="s">
        <v>89</v>
      </c>
      <c r="AV786" s="14" t="s">
        <v>89</v>
      </c>
      <c r="AW786" s="14" t="s">
        <v>36</v>
      </c>
      <c r="AX786" s="14" t="s">
        <v>79</v>
      </c>
      <c r="AY786" s="245" t="s">
        <v>146</v>
      </c>
    </row>
    <row r="787" spans="1:65" s="13" customFormat="1">
      <c r="B787" s="224"/>
      <c r="C787" s="225"/>
      <c r="D787" s="226" t="s">
        <v>155</v>
      </c>
      <c r="E787" s="227" t="s">
        <v>1</v>
      </c>
      <c r="F787" s="228" t="s">
        <v>351</v>
      </c>
      <c r="G787" s="225"/>
      <c r="H787" s="227" t="s">
        <v>1</v>
      </c>
      <c r="I787" s="229"/>
      <c r="J787" s="225"/>
      <c r="K787" s="225"/>
      <c r="L787" s="230"/>
      <c r="M787" s="231"/>
      <c r="N787" s="232"/>
      <c r="O787" s="232"/>
      <c r="P787" s="232"/>
      <c r="Q787" s="232"/>
      <c r="R787" s="232"/>
      <c r="S787" s="232"/>
      <c r="T787" s="233"/>
      <c r="AT787" s="234" t="s">
        <v>155</v>
      </c>
      <c r="AU787" s="234" t="s">
        <v>89</v>
      </c>
      <c r="AV787" s="13" t="s">
        <v>87</v>
      </c>
      <c r="AW787" s="13" t="s">
        <v>36</v>
      </c>
      <c r="AX787" s="13" t="s">
        <v>79</v>
      </c>
      <c r="AY787" s="234" t="s">
        <v>146</v>
      </c>
    </row>
    <row r="788" spans="1:65" s="14" customFormat="1">
      <c r="B788" s="235"/>
      <c r="C788" s="236"/>
      <c r="D788" s="226" t="s">
        <v>155</v>
      </c>
      <c r="E788" s="237" t="s">
        <v>1</v>
      </c>
      <c r="F788" s="238" t="s">
        <v>462</v>
      </c>
      <c r="G788" s="236"/>
      <c r="H788" s="239">
        <v>5.7</v>
      </c>
      <c r="I788" s="240"/>
      <c r="J788" s="236"/>
      <c r="K788" s="236"/>
      <c r="L788" s="241"/>
      <c r="M788" s="242"/>
      <c r="N788" s="243"/>
      <c r="O788" s="243"/>
      <c r="P788" s="243"/>
      <c r="Q788" s="243"/>
      <c r="R788" s="243"/>
      <c r="S788" s="243"/>
      <c r="T788" s="244"/>
      <c r="AT788" s="245" t="s">
        <v>155</v>
      </c>
      <c r="AU788" s="245" t="s">
        <v>89</v>
      </c>
      <c r="AV788" s="14" t="s">
        <v>89</v>
      </c>
      <c r="AW788" s="14" t="s">
        <v>36</v>
      </c>
      <c r="AX788" s="14" t="s">
        <v>79</v>
      </c>
      <c r="AY788" s="245" t="s">
        <v>146</v>
      </c>
    </row>
    <row r="789" spans="1:65" s="13" customFormat="1">
      <c r="B789" s="224"/>
      <c r="C789" s="225"/>
      <c r="D789" s="226" t="s">
        <v>155</v>
      </c>
      <c r="E789" s="227" t="s">
        <v>1</v>
      </c>
      <c r="F789" s="228" t="s">
        <v>352</v>
      </c>
      <c r="G789" s="225"/>
      <c r="H789" s="227" t="s">
        <v>1</v>
      </c>
      <c r="I789" s="229"/>
      <c r="J789" s="225"/>
      <c r="K789" s="225"/>
      <c r="L789" s="230"/>
      <c r="M789" s="231"/>
      <c r="N789" s="232"/>
      <c r="O789" s="232"/>
      <c r="P789" s="232"/>
      <c r="Q789" s="232"/>
      <c r="R789" s="232"/>
      <c r="S789" s="232"/>
      <c r="T789" s="233"/>
      <c r="AT789" s="234" t="s">
        <v>155</v>
      </c>
      <c r="AU789" s="234" t="s">
        <v>89</v>
      </c>
      <c r="AV789" s="13" t="s">
        <v>87</v>
      </c>
      <c r="AW789" s="13" t="s">
        <v>36</v>
      </c>
      <c r="AX789" s="13" t="s">
        <v>79</v>
      </c>
      <c r="AY789" s="234" t="s">
        <v>146</v>
      </c>
    </row>
    <row r="790" spans="1:65" s="14" customFormat="1">
      <c r="B790" s="235"/>
      <c r="C790" s="236"/>
      <c r="D790" s="226" t="s">
        <v>155</v>
      </c>
      <c r="E790" s="237" t="s">
        <v>1</v>
      </c>
      <c r="F790" s="238" t="s">
        <v>89</v>
      </c>
      <c r="G790" s="236"/>
      <c r="H790" s="239">
        <v>2</v>
      </c>
      <c r="I790" s="240"/>
      <c r="J790" s="236"/>
      <c r="K790" s="236"/>
      <c r="L790" s="241"/>
      <c r="M790" s="242"/>
      <c r="N790" s="243"/>
      <c r="O790" s="243"/>
      <c r="P790" s="243"/>
      <c r="Q790" s="243"/>
      <c r="R790" s="243"/>
      <c r="S790" s="243"/>
      <c r="T790" s="244"/>
      <c r="AT790" s="245" t="s">
        <v>155</v>
      </c>
      <c r="AU790" s="245" t="s">
        <v>89</v>
      </c>
      <c r="AV790" s="14" t="s">
        <v>89</v>
      </c>
      <c r="AW790" s="14" t="s">
        <v>36</v>
      </c>
      <c r="AX790" s="14" t="s">
        <v>79</v>
      </c>
      <c r="AY790" s="245" t="s">
        <v>146</v>
      </c>
    </row>
    <row r="791" spans="1:65" s="13" customFormat="1">
      <c r="B791" s="224"/>
      <c r="C791" s="225"/>
      <c r="D791" s="226" t="s">
        <v>155</v>
      </c>
      <c r="E791" s="227" t="s">
        <v>1</v>
      </c>
      <c r="F791" s="228" t="s">
        <v>167</v>
      </c>
      <c r="G791" s="225"/>
      <c r="H791" s="227" t="s">
        <v>1</v>
      </c>
      <c r="I791" s="229"/>
      <c r="J791" s="225"/>
      <c r="K791" s="225"/>
      <c r="L791" s="230"/>
      <c r="M791" s="231"/>
      <c r="N791" s="232"/>
      <c r="O791" s="232"/>
      <c r="P791" s="232"/>
      <c r="Q791" s="232"/>
      <c r="R791" s="232"/>
      <c r="S791" s="232"/>
      <c r="T791" s="233"/>
      <c r="AT791" s="234" t="s">
        <v>155</v>
      </c>
      <c r="AU791" s="234" t="s">
        <v>89</v>
      </c>
      <c r="AV791" s="13" t="s">
        <v>87</v>
      </c>
      <c r="AW791" s="13" t="s">
        <v>36</v>
      </c>
      <c r="AX791" s="13" t="s">
        <v>79</v>
      </c>
      <c r="AY791" s="234" t="s">
        <v>146</v>
      </c>
    </row>
    <row r="792" spans="1:65" s="14" customFormat="1">
      <c r="B792" s="235"/>
      <c r="C792" s="236"/>
      <c r="D792" s="226" t="s">
        <v>155</v>
      </c>
      <c r="E792" s="237" t="s">
        <v>1</v>
      </c>
      <c r="F792" s="238" t="s">
        <v>450</v>
      </c>
      <c r="G792" s="236"/>
      <c r="H792" s="239">
        <v>7.6</v>
      </c>
      <c r="I792" s="240"/>
      <c r="J792" s="236"/>
      <c r="K792" s="236"/>
      <c r="L792" s="241"/>
      <c r="M792" s="242"/>
      <c r="N792" s="243"/>
      <c r="O792" s="243"/>
      <c r="P792" s="243"/>
      <c r="Q792" s="243"/>
      <c r="R792" s="243"/>
      <c r="S792" s="243"/>
      <c r="T792" s="244"/>
      <c r="AT792" s="245" t="s">
        <v>155</v>
      </c>
      <c r="AU792" s="245" t="s">
        <v>89</v>
      </c>
      <c r="AV792" s="14" t="s">
        <v>89</v>
      </c>
      <c r="AW792" s="14" t="s">
        <v>36</v>
      </c>
      <c r="AX792" s="14" t="s">
        <v>79</v>
      </c>
      <c r="AY792" s="245" t="s">
        <v>146</v>
      </c>
    </row>
    <row r="793" spans="1:65" s="13" customFormat="1">
      <c r="B793" s="224"/>
      <c r="C793" s="225"/>
      <c r="D793" s="226" t="s">
        <v>155</v>
      </c>
      <c r="E793" s="227" t="s">
        <v>1</v>
      </c>
      <c r="F793" s="228" t="s">
        <v>353</v>
      </c>
      <c r="G793" s="225"/>
      <c r="H793" s="227" t="s">
        <v>1</v>
      </c>
      <c r="I793" s="229"/>
      <c r="J793" s="225"/>
      <c r="K793" s="225"/>
      <c r="L793" s="230"/>
      <c r="M793" s="231"/>
      <c r="N793" s="232"/>
      <c r="O793" s="232"/>
      <c r="P793" s="232"/>
      <c r="Q793" s="232"/>
      <c r="R793" s="232"/>
      <c r="S793" s="232"/>
      <c r="T793" s="233"/>
      <c r="AT793" s="234" t="s">
        <v>155</v>
      </c>
      <c r="AU793" s="234" t="s">
        <v>89</v>
      </c>
      <c r="AV793" s="13" t="s">
        <v>87</v>
      </c>
      <c r="AW793" s="13" t="s">
        <v>36</v>
      </c>
      <c r="AX793" s="13" t="s">
        <v>79</v>
      </c>
      <c r="AY793" s="234" t="s">
        <v>146</v>
      </c>
    </row>
    <row r="794" spans="1:65" s="14" customFormat="1">
      <c r="B794" s="235"/>
      <c r="C794" s="236"/>
      <c r="D794" s="226" t="s">
        <v>155</v>
      </c>
      <c r="E794" s="237" t="s">
        <v>1</v>
      </c>
      <c r="F794" s="238" t="s">
        <v>354</v>
      </c>
      <c r="G794" s="236"/>
      <c r="H794" s="239">
        <v>7.25</v>
      </c>
      <c r="I794" s="240"/>
      <c r="J794" s="236"/>
      <c r="K794" s="236"/>
      <c r="L794" s="241"/>
      <c r="M794" s="242"/>
      <c r="N794" s="243"/>
      <c r="O794" s="243"/>
      <c r="P794" s="243"/>
      <c r="Q794" s="243"/>
      <c r="R794" s="243"/>
      <c r="S794" s="243"/>
      <c r="T794" s="244"/>
      <c r="AT794" s="245" t="s">
        <v>155</v>
      </c>
      <c r="AU794" s="245" t="s">
        <v>89</v>
      </c>
      <c r="AV794" s="14" t="s">
        <v>89</v>
      </c>
      <c r="AW794" s="14" t="s">
        <v>36</v>
      </c>
      <c r="AX794" s="14" t="s">
        <v>79</v>
      </c>
      <c r="AY794" s="245" t="s">
        <v>146</v>
      </c>
    </row>
    <row r="795" spans="1:65" s="16" customFormat="1">
      <c r="B795" s="257"/>
      <c r="C795" s="258"/>
      <c r="D795" s="226" t="s">
        <v>155</v>
      </c>
      <c r="E795" s="259" t="s">
        <v>1</v>
      </c>
      <c r="F795" s="260" t="s">
        <v>346</v>
      </c>
      <c r="G795" s="258"/>
      <c r="H795" s="261">
        <v>42.6</v>
      </c>
      <c r="I795" s="262"/>
      <c r="J795" s="258"/>
      <c r="K795" s="258"/>
      <c r="L795" s="263"/>
      <c r="M795" s="264"/>
      <c r="N795" s="265"/>
      <c r="O795" s="265"/>
      <c r="P795" s="265"/>
      <c r="Q795" s="265"/>
      <c r="R795" s="265"/>
      <c r="S795" s="265"/>
      <c r="T795" s="266"/>
      <c r="AT795" s="267" t="s">
        <v>155</v>
      </c>
      <c r="AU795" s="267" t="s">
        <v>89</v>
      </c>
      <c r="AV795" s="16" t="s">
        <v>183</v>
      </c>
      <c r="AW795" s="16" t="s">
        <v>36</v>
      </c>
      <c r="AX795" s="16" t="s">
        <v>79</v>
      </c>
      <c r="AY795" s="267" t="s">
        <v>146</v>
      </c>
    </row>
    <row r="796" spans="1:65" s="15" customFormat="1">
      <c r="B796" s="246"/>
      <c r="C796" s="247"/>
      <c r="D796" s="226" t="s">
        <v>155</v>
      </c>
      <c r="E796" s="248" t="s">
        <v>1</v>
      </c>
      <c r="F796" s="249" t="s">
        <v>175</v>
      </c>
      <c r="G796" s="247"/>
      <c r="H796" s="250">
        <v>89.46</v>
      </c>
      <c r="I796" s="251"/>
      <c r="J796" s="247"/>
      <c r="K796" s="247"/>
      <c r="L796" s="252"/>
      <c r="M796" s="253"/>
      <c r="N796" s="254"/>
      <c r="O796" s="254"/>
      <c r="P796" s="254"/>
      <c r="Q796" s="254"/>
      <c r="R796" s="254"/>
      <c r="S796" s="254"/>
      <c r="T796" s="255"/>
      <c r="AT796" s="256" t="s">
        <v>155</v>
      </c>
      <c r="AU796" s="256" t="s">
        <v>89</v>
      </c>
      <c r="AV796" s="15" t="s">
        <v>153</v>
      </c>
      <c r="AW796" s="15" t="s">
        <v>36</v>
      </c>
      <c r="AX796" s="15" t="s">
        <v>87</v>
      </c>
      <c r="AY796" s="256" t="s">
        <v>146</v>
      </c>
    </row>
    <row r="797" spans="1:65" s="2" customFormat="1" ht="33" customHeight="1">
      <c r="A797" s="35"/>
      <c r="B797" s="36"/>
      <c r="C797" s="271" t="s">
        <v>887</v>
      </c>
      <c r="D797" s="271" t="s">
        <v>515</v>
      </c>
      <c r="E797" s="272" t="s">
        <v>888</v>
      </c>
      <c r="F797" s="273" t="s">
        <v>889</v>
      </c>
      <c r="G797" s="274" t="s">
        <v>152</v>
      </c>
      <c r="H797" s="275">
        <v>153.732</v>
      </c>
      <c r="I797" s="276"/>
      <c r="J797" s="277">
        <f>ROUND(I797*H797,2)</f>
        <v>0</v>
      </c>
      <c r="K797" s="278"/>
      <c r="L797" s="279"/>
      <c r="M797" s="280" t="s">
        <v>1</v>
      </c>
      <c r="N797" s="281" t="s">
        <v>44</v>
      </c>
      <c r="O797" s="72"/>
      <c r="P797" s="220">
        <f>O797*H797</f>
        <v>0</v>
      </c>
      <c r="Q797" s="220">
        <v>1.9199999999999998E-2</v>
      </c>
      <c r="R797" s="220">
        <f>Q797*H797</f>
        <v>2.9516543999999998</v>
      </c>
      <c r="S797" s="220">
        <v>0</v>
      </c>
      <c r="T797" s="221">
        <f>S797*H797</f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222" t="s">
        <v>689</v>
      </c>
      <c r="AT797" s="222" t="s">
        <v>515</v>
      </c>
      <c r="AU797" s="222" t="s">
        <v>89</v>
      </c>
      <c r="AY797" s="18" t="s">
        <v>146</v>
      </c>
      <c r="BE797" s="223">
        <f>IF(N797="základní",J797,0)</f>
        <v>0</v>
      </c>
      <c r="BF797" s="223">
        <f>IF(N797="snížená",J797,0)</f>
        <v>0</v>
      </c>
      <c r="BG797" s="223">
        <f>IF(N797="zákl. přenesená",J797,0)</f>
        <v>0</v>
      </c>
      <c r="BH797" s="223">
        <f>IF(N797="sníž. přenesená",J797,0)</f>
        <v>0</v>
      </c>
      <c r="BI797" s="223">
        <f>IF(N797="nulová",J797,0)</f>
        <v>0</v>
      </c>
      <c r="BJ797" s="18" t="s">
        <v>87</v>
      </c>
      <c r="BK797" s="223">
        <f>ROUND(I797*H797,2)</f>
        <v>0</v>
      </c>
      <c r="BL797" s="18" t="s">
        <v>299</v>
      </c>
      <c r="BM797" s="222" t="s">
        <v>890</v>
      </c>
    </row>
    <row r="798" spans="1:65" s="13" customFormat="1">
      <c r="B798" s="224"/>
      <c r="C798" s="225"/>
      <c r="D798" s="226" t="s">
        <v>155</v>
      </c>
      <c r="E798" s="227" t="s">
        <v>1</v>
      </c>
      <c r="F798" s="228" t="s">
        <v>891</v>
      </c>
      <c r="G798" s="225"/>
      <c r="H798" s="227" t="s">
        <v>1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AT798" s="234" t="s">
        <v>155</v>
      </c>
      <c r="AU798" s="234" t="s">
        <v>89</v>
      </c>
      <c r="AV798" s="13" t="s">
        <v>87</v>
      </c>
      <c r="AW798" s="13" t="s">
        <v>36</v>
      </c>
      <c r="AX798" s="13" t="s">
        <v>79</v>
      </c>
      <c r="AY798" s="234" t="s">
        <v>146</v>
      </c>
    </row>
    <row r="799" spans="1:65" s="14" customFormat="1">
      <c r="B799" s="235"/>
      <c r="C799" s="236"/>
      <c r="D799" s="226" t="s">
        <v>155</v>
      </c>
      <c r="E799" s="237" t="s">
        <v>1</v>
      </c>
      <c r="F799" s="238" t="s">
        <v>892</v>
      </c>
      <c r="G799" s="236"/>
      <c r="H799" s="239">
        <v>89.46</v>
      </c>
      <c r="I799" s="240"/>
      <c r="J799" s="236"/>
      <c r="K799" s="236"/>
      <c r="L799" s="241"/>
      <c r="M799" s="242"/>
      <c r="N799" s="243"/>
      <c r="O799" s="243"/>
      <c r="P799" s="243"/>
      <c r="Q799" s="243"/>
      <c r="R799" s="243"/>
      <c r="S799" s="243"/>
      <c r="T799" s="244"/>
      <c r="AT799" s="245" t="s">
        <v>155</v>
      </c>
      <c r="AU799" s="245" t="s">
        <v>89</v>
      </c>
      <c r="AV799" s="14" t="s">
        <v>89</v>
      </c>
      <c r="AW799" s="14" t="s">
        <v>36</v>
      </c>
      <c r="AX799" s="14" t="s">
        <v>79</v>
      </c>
      <c r="AY799" s="245" t="s">
        <v>146</v>
      </c>
    </row>
    <row r="800" spans="1:65" s="13" customFormat="1">
      <c r="B800" s="224"/>
      <c r="C800" s="225"/>
      <c r="D800" s="226" t="s">
        <v>155</v>
      </c>
      <c r="E800" s="227" t="s">
        <v>1</v>
      </c>
      <c r="F800" s="228" t="s">
        <v>893</v>
      </c>
      <c r="G800" s="225"/>
      <c r="H800" s="227" t="s">
        <v>1</v>
      </c>
      <c r="I800" s="229"/>
      <c r="J800" s="225"/>
      <c r="K800" s="225"/>
      <c r="L800" s="230"/>
      <c r="M800" s="231"/>
      <c r="N800" s="232"/>
      <c r="O800" s="232"/>
      <c r="P800" s="232"/>
      <c r="Q800" s="232"/>
      <c r="R800" s="232"/>
      <c r="S800" s="232"/>
      <c r="T800" s="233"/>
      <c r="AT800" s="234" t="s">
        <v>155</v>
      </c>
      <c r="AU800" s="234" t="s">
        <v>89</v>
      </c>
      <c r="AV800" s="13" t="s">
        <v>87</v>
      </c>
      <c r="AW800" s="13" t="s">
        <v>36</v>
      </c>
      <c r="AX800" s="13" t="s">
        <v>79</v>
      </c>
      <c r="AY800" s="234" t="s">
        <v>146</v>
      </c>
    </row>
    <row r="801" spans="1:65" s="14" customFormat="1">
      <c r="B801" s="235"/>
      <c r="C801" s="236"/>
      <c r="D801" s="226" t="s">
        <v>155</v>
      </c>
      <c r="E801" s="237" t="s">
        <v>1</v>
      </c>
      <c r="F801" s="238" t="s">
        <v>894</v>
      </c>
      <c r="G801" s="236"/>
      <c r="H801" s="239">
        <v>36.299999999999997</v>
      </c>
      <c r="I801" s="240"/>
      <c r="J801" s="236"/>
      <c r="K801" s="236"/>
      <c r="L801" s="241"/>
      <c r="M801" s="242"/>
      <c r="N801" s="243"/>
      <c r="O801" s="243"/>
      <c r="P801" s="243"/>
      <c r="Q801" s="243"/>
      <c r="R801" s="243"/>
      <c r="S801" s="243"/>
      <c r="T801" s="244"/>
      <c r="AT801" s="245" t="s">
        <v>155</v>
      </c>
      <c r="AU801" s="245" t="s">
        <v>89</v>
      </c>
      <c r="AV801" s="14" t="s">
        <v>89</v>
      </c>
      <c r="AW801" s="14" t="s">
        <v>36</v>
      </c>
      <c r="AX801" s="14" t="s">
        <v>79</v>
      </c>
      <c r="AY801" s="245" t="s">
        <v>146</v>
      </c>
    </row>
    <row r="802" spans="1:65" s="13" customFormat="1">
      <c r="B802" s="224"/>
      <c r="C802" s="225"/>
      <c r="D802" s="226" t="s">
        <v>155</v>
      </c>
      <c r="E802" s="227" t="s">
        <v>1</v>
      </c>
      <c r="F802" s="228" t="s">
        <v>895</v>
      </c>
      <c r="G802" s="225"/>
      <c r="H802" s="227" t="s">
        <v>1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AT802" s="234" t="s">
        <v>155</v>
      </c>
      <c r="AU802" s="234" t="s">
        <v>89</v>
      </c>
      <c r="AV802" s="13" t="s">
        <v>87</v>
      </c>
      <c r="AW802" s="13" t="s">
        <v>36</v>
      </c>
      <c r="AX802" s="13" t="s">
        <v>79</v>
      </c>
      <c r="AY802" s="234" t="s">
        <v>146</v>
      </c>
    </row>
    <row r="803" spans="1:65" s="14" customFormat="1">
      <c r="B803" s="235"/>
      <c r="C803" s="236"/>
      <c r="D803" s="226" t="s">
        <v>155</v>
      </c>
      <c r="E803" s="237" t="s">
        <v>1</v>
      </c>
      <c r="F803" s="238" t="s">
        <v>896</v>
      </c>
      <c r="G803" s="236"/>
      <c r="H803" s="239">
        <v>7.92</v>
      </c>
      <c r="I803" s="240"/>
      <c r="J803" s="236"/>
      <c r="K803" s="236"/>
      <c r="L803" s="241"/>
      <c r="M803" s="242"/>
      <c r="N803" s="243"/>
      <c r="O803" s="243"/>
      <c r="P803" s="243"/>
      <c r="Q803" s="243"/>
      <c r="R803" s="243"/>
      <c r="S803" s="243"/>
      <c r="T803" s="244"/>
      <c r="AT803" s="245" t="s">
        <v>155</v>
      </c>
      <c r="AU803" s="245" t="s">
        <v>89</v>
      </c>
      <c r="AV803" s="14" t="s">
        <v>89</v>
      </c>
      <c r="AW803" s="14" t="s">
        <v>36</v>
      </c>
      <c r="AX803" s="14" t="s">
        <v>79</v>
      </c>
      <c r="AY803" s="245" t="s">
        <v>146</v>
      </c>
    </row>
    <row r="804" spans="1:65" s="15" customFormat="1">
      <c r="B804" s="246"/>
      <c r="C804" s="247"/>
      <c r="D804" s="226" t="s">
        <v>155</v>
      </c>
      <c r="E804" s="248" t="s">
        <v>1</v>
      </c>
      <c r="F804" s="249" t="s">
        <v>175</v>
      </c>
      <c r="G804" s="247"/>
      <c r="H804" s="250">
        <v>133.68</v>
      </c>
      <c r="I804" s="251"/>
      <c r="J804" s="247"/>
      <c r="K804" s="247"/>
      <c r="L804" s="252"/>
      <c r="M804" s="253"/>
      <c r="N804" s="254"/>
      <c r="O804" s="254"/>
      <c r="P804" s="254"/>
      <c r="Q804" s="254"/>
      <c r="R804" s="254"/>
      <c r="S804" s="254"/>
      <c r="T804" s="255"/>
      <c r="AT804" s="256" t="s">
        <v>155</v>
      </c>
      <c r="AU804" s="256" t="s">
        <v>89</v>
      </c>
      <c r="AV804" s="15" t="s">
        <v>153</v>
      </c>
      <c r="AW804" s="15" t="s">
        <v>36</v>
      </c>
      <c r="AX804" s="15" t="s">
        <v>87</v>
      </c>
      <c r="AY804" s="256" t="s">
        <v>146</v>
      </c>
    </row>
    <row r="805" spans="1:65" s="14" customFormat="1">
      <c r="B805" s="235"/>
      <c r="C805" s="236"/>
      <c r="D805" s="226" t="s">
        <v>155</v>
      </c>
      <c r="E805" s="236"/>
      <c r="F805" s="238" t="s">
        <v>897</v>
      </c>
      <c r="G805" s="236"/>
      <c r="H805" s="239">
        <v>153.732</v>
      </c>
      <c r="I805" s="240"/>
      <c r="J805" s="236"/>
      <c r="K805" s="236"/>
      <c r="L805" s="241"/>
      <c r="M805" s="242"/>
      <c r="N805" s="243"/>
      <c r="O805" s="243"/>
      <c r="P805" s="243"/>
      <c r="Q805" s="243"/>
      <c r="R805" s="243"/>
      <c r="S805" s="243"/>
      <c r="T805" s="244"/>
      <c r="AT805" s="245" t="s">
        <v>155</v>
      </c>
      <c r="AU805" s="245" t="s">
        <v>89</v>
      </c>
      <c r="AV805" s="14" t="s">
        <v>89</v>
      </c>
      <c r="AW805" s="14" t="s">
        <v>4</v>
      </c>
      <c r="AX805" s="14" t="s">
        <v>87</v>
      </c>
      <c r="AY805" s="245" t="s">
        <v>146</v>
      </c>
    </row>
    <row r="806" spans="1:65" s="2" customFormat="1" ht="21.75" customHeight="1">
      <c r="A806" s="35"/>
      <c r="B806" s="36"/>
      <c r="C806" s="210" t="s">
        <v>898</v>
      </c>
      <c r="D806" s="210" t="s">
        <v>149</v>
      </c>
      <c r="E806" s="211" t="s">
        <v>899</v>
      </c>
      <c r="F806" s="212" t="s">
        <v>900</v>
      </c>
      <c r="G806" s="213" t="s">
        <v>152</v>
      </c>
      <c r="H806" s="214">
        <v>3</v>
      </c>
      <c r="I806" s="215"/>
      <c r="J806" s="216">
        <f>ROUND(I806*H806,2)</f>
        <v>0</v>
      </c>
      <c r="K806" s="217"/>
      <c r="L806" s="40"/>
      <c r="M806" s="218" t="s">
        <v>1</v>
      </c>
      <c r="N806" s="219" t="s">
        <v>44</v>
      </c>
      <c r="O806" s="72"/>
      <c r="P806" s="220">
        <f>O806*H806</f>
        <v>0</v>
      </c>
      <c r="Q806" s="220">
        <v>1.5E-3</v>
      </c>
      <c r="R806" s="220">
        <f>Q806*H806</f>
        <v>4.5000000000000005E-3</v>
      </c>
      <c r="S806" s="220">
        <v>0</v>
      </c>
      <c r="T806" s="221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22" t="s">
        <v>299</v>
      </c>
      <c r="AT806" s="222" t="s">
        <v>149</v>
      </c>
      <c r="AU806" s="222" t="s">
        <v>89</v>
      </c>
      <c r="AY806" s="18" t="s">
        <v>146</v>
      </c>
      <c r="BE806" s="223">
        <f>IF(N806="základní",J806,0)</f>
        <v>0</v>
      </c>
      <c r="BF806" s="223">
        <f>IF(N806="snížená",J806,0)</f>
        <v>0</v>
      </c>
      <c r="BG806" s="223">
        <f>IF(N806="zákl. přenesená",J806,0)</f>
        <v>0</v>
      </c>
      <c r="BH806" s="223">
        <f>IF(N806="sníž. přenesená",J806,0)</f>
        <v>0</v>
      </c>
      <c r="BI806" s="223">
        <f>IF(N806="nulová",J806,0)</f>
        <v>0</v>
      </c>
      <c r="BJ806" s="18" t="s">
        <v>87</v>
      </c>
      <c r="BK806" s="223">
        <f>ROUND(I806*H806,2)</f>
        <v>0</v>
      </c>
      <c r="BL806" s="18" t="s">
        <v>299</v>
      </c>
      <c r="BM806" s="222" t="s">
        <v>901</v>
      </c>
    </row>
    <row r="807" spans="1:65" s="13" customFormat="1">
      <c r="B807" s="224"/>
      <c r="C807" s="225"/>
      <c r="D807" s="226" t="s">
        <v>155</v>
      </c>
      <c r="E807" s="227" t="s">
        <v>1</v>
      </c>
      <c r="F807" s="228" t="s">
        <v>902</v>
      </c>
      <c r="G807" s="225"/>
      <c r="H807" s="227" t="s">
        <v>1</v>
      </c>
      <c r="I807" s="229"/>
      <c r="J807" s="225"/>
      <c r="K807" s="225"/>
      <c r="L807" s="230"/>
      <c r="M807" s="231"/>
      <c r="N807" s="232"/>
      <c r="O807" s="232"/>
      <c r="P807" s="232"/>
      <c r="Q807" s="232"/>
      <c r="R807" s="232"/>
      <c r="S807" s="232"/>
      <c r="T807" s="233"/>
      <c r="AT807" s="234" t="s">
        <v>155</v>
      </c>
      <c r="AU807" s="234" t="s">
        <v>89</v>
      </c>
      <c r="AV807" s="13" t="s">
        <v>87</v>
      </c>
      <c r="AW807" s="13" t="s">
        <v>36</v>
      </c>
      <c r="AX807" s="13" t="s">
        <v>79</v>
      </c>
      <c r="AY807" s="234" t="s">
        <v>146</v>
      </c>
    </row>
    <row r="808" spans="1:65" s="14" customFormat="1">
      <c r="B808" s="235"/>
      <c r="C808" s="236"/>
      <c r="D808" s="226" t="s">
        <v>155</v>
      </c>
      <c r="E808" s="237" t="s">
        <v>1</v>
      </c>
      <c r="F808" s="238" t="s">
        <v>87</v>
      </c>
      <c r="G808" s="236"/>
      <c r="H808" s="239">
        <v>1</v>
      </c>
      <c r="I808" s="240"/>
      <c r="J808" s="236"/>
      <c r="K808" s="236"/>
      <c r="L808" s="241"/>
      <c r="M808" s="242"/>
      <c r="N808" s="243"/>
      <c r="O808" s="243"/>
      <c r="P808" s="243"/>
      <c r="Q808" s="243"/>
      <c r="R808" s="243"/>
      <c r="S808" s="243"/>
      <c r="T808" s="244"/>
      <c r="AT808" s="245" t="s">
        <v>155</v>
      </c>
      <c r="AU808" s="245" t="s">
        <v>89</v>
      </c>
      <c r="AV808" s="14" t="s">
        <v>89</v>
      </c>
      <c r="AW808" s="14" t="s">
        <v>36</v>
      </c>
      <c r="AX808" s="14" t="s">
        <v>79</v>
      </c>
      <c r="AY808" s="245" t="s">
        <v>146</v>
      </c>
    </row>
    <row r="809" spans="1:65" s="13" customFormat="1">
      <c r="B809" s="224"/>
      <c r="C809" s="225"/>
      <c r="D809" s="226" t="s">
        <v>155</v>
      </c>
      <c r="E809" s="227" t="s">
        <v>1</v>
      </c>
      <c r="F809" s="228" t="s">
        <v>339</v>
      </c>
      <c r="G809" s="225"/>
      <c r="H809" s="227" t="s">
        <v>1</v>
      </c>
      <c r="I809" s="229"/>
      <c r="J809" s="225"/>
      <c r="K809" s="225"/>
      <c r="L809" s="230"/>
      <c r="M809" s="231"/>
      <c r="N809" s="232"/>
      <c r="O809" s="232"/>
      <c r="P809" s="232"/>
      <c r="Q809" s="232"/>
      <c r="R809" s="232"/>
      <c r="S809" s="232"/>
      <c r="T809" s="233"/>
      <c r="AT809" s="234" t="s">
        <v>155</v>
      </c>
      <c r="AU809" s="234" t="s">
        <v>89</v>
      </c>
      <c r="AV809" s="13" t="s">
        <v>87</v>
      </c>
      <c r="AW809" s="13" t="s">
        <v>36</v>
      </c>
      <c r="AX809" s="13" t="s">
        <v>79</v>
      </c>
      <c r="AY809" s="234" t="s">
        <v>146</v>
      </c>
    </row>
    <row r="810" spans="1:65" s="14" customFormat="1">
      <c r="B810" s="235"/>
      <c r="C810" s="236"/>
      <c r="D810" s="226" t="s">
        <v>155</v>
      </c>
      <c r="E810" s="237" t="s">
        <v>1</v>
      </c>
      <c r="F810" s="238" t="s">
        <v>87</v>
      </c>
      <c r="G810" s="236"/>
      <c r="H810" s="239">
        <v>1</v>
      </c>
      <c r="I810" s="240"/>
      <c r="J810" s="236"/>
      <c r="K810" s="236"/>
      <c r="L810" s="241"/>
      <c r="M810" s="242"/>
      <c r="N810" s="243"/>
      <c r="O810" s="243"/>
      <c r="P810" s="243"/>
      <c r="Q810" s="243"/>
      <c r="R810" s="243"/>
      <c r="S810" s="243"/>
      <c r="T810" s="244"/>
      <c r="AT810" s="245" t="s">
        <v>155</v>
      </c>
      <c r="AU810" s="245" t="s">
        <v>89</v>
      </c>
      <c r="AV810" s="14" t="s">
        <v>89</v>
      </c>
      <c r="AW810" s="14" t="s">
        <v>36</v>
      </c>
      <c r="AX810" s="14" t="s">
        <v>79</v>
      </c>
      <c r="AY810" s="245" t="s">
        <v>146</v>
      </c>
    </row>
    <row r="811" spans="1:65" s="13" customFormat="1">
      <c r="B811" s="224"/>
      <c r="C811" s="225"/>
      <c r="D811" s="226" t="s">
        <v>155</v>
      </c>
      <c r="E811" s="227" t="s">
        <v>1</v>
      </c>
      <c r="F811" s="228" t="s">
        <v>461</v>
      </c>
      <c r="G811" s="225"/>
      <c r="H811" s="227" t="s">
        <v>1</v>
      </c>
      <c r="I811" s="229"/>
      <c r="J811" s="225"/>
      <c r="K811" s="225"/>
      <c r="L811" s="230"/>
      <c r="M811" s="231"/>
      <c r="N811" s="232"/>
      <c r="O811" s="232"/>
      <c r="P811" s="232"/>
      <c r="Q811" s="232"/>
      <c r="R811" s="232"/>
      <c r="S811" s="232"/>
      <c r="T811" s="233"/>
      <c r="AT811" s="234" t="s">
        <v>155</v>
      </c>
      <c r="AU811" s="234" t="s">
        <v>89</v>
      </c>
      <c r="AV811" s="13" t="s">
        <v>87</v>
      </c>
      <c r="AW811" s="13" t="s">
        <v>36</v>
      </c>
      <c r="AX811" s="13" t="s">
        <v>79</v>
      </c>
      <c r="AY811" s="234" t="s">
        <v>146</v>
      </c>
    </row>
    <row r="812" spans="1:65" s="14" customFormat="1">
      <c r="B812" s="235"/>
      <c r="C812" s="236"/>
      <c r="D812" s="226" t="s">
        <v>155</v>
      </c>
      <c r="E812" s="237" t="s">
        <v>1</v>
      </c>
      <c r="F812" s="238" t="s">
        <v>87</v>
      </c>
      <c r="G812" s="236"/>
      <c r="H812" s="239">
        <v>1</v>
      </c>
      <c r="I812" s="240"/>
      <c r="J812" s="236"/>
      <c r="K812" s="236"/>
      <c r="L812" s="241"/>
      <c r="M812" s="242"/>
      <c r="N812" s="243"/>
      <c r="O812" s="243"/>
      <c r="P812" s="243"/>
      <c r="Q812" s="243"/>
      <c r="R812" s="243"/>
      <c r="S812" s="243"/>
      <c r="T812" s="244"/>
      <c r="AT812" s="245" t="s">
        <v>155</v>
      </c>
      <c r="AU812" s="245" t="s">
        <v>89</v>
      </c>
      <c r="AV812" s="14" t="s">
        <v>89</v>
      </c>
      <c r="AW812" s="14" t="s">
        <v>36</v>
      </c>
      <c r="AX812" s="14" t="s">
        <v>79</v>
      </c>
      <c r="AY812" s="245" t="s">
        <v>146</v>
      </c>
    </row>
    <row r="813" spans="1:65" s="15" customFormat="1">
      <c r="B813" s="246"/>
      <c r="C813" s="247"/>
      <c r="D813" s="226" t="s">
        <v>155</v>
      </c>
      <c r="E813" s="248" t="s">
        <v>1</v>
      </c>
      <c r="F813" s="249" t="s">
        <v>175</v>
      </c>
      <c r="G813" s="247"/>
      <c r="H813" s="250">
        <v>3</v>
      </c>
      <c r="I813" s="251"/>
      <c r="J813" s="247"/>
      <c r="K813" s="247"/>
      <c r="L813" s="252"/>
      <c r="M813" s="253"/>
      <c r="N813" s="254"/>
      <c r="O813" s="254"/>
      <c r="P813" s="254"/>
      <c r="Q813" s="254"/>
      <c r="R813" s="254"/>
      <c r="S813" s="254"/>
      <c r="T813" s="255"/>
      <c r="AT813" s="256" t="s">
        <v>155</v>
      </c>
      <c r="AU813" s="256" t="s">
        <v>89</v>
      </c>
      <c r="AV813" s="15" t="s">
        <v>153</v>
      </c>
      <c r="AW813" s="15" t="s">
        <v>36</v>
      </c>
      <c r="AX813" s="15" t="s">
        <v>87</v>
      </c>
      <c r="AY813" s="256" t="s">
        <v>146</v>
      </c>
    </row>
    <row r="814" spans="1:65" s="2" customFormat="1" ht="16.5" customHeight="1">
      <c r="A814" s="35"/>
      <c r="B814" s="36"/>
      <c r="C814" s="210" t="s">
        <v>903</v>
      </c>
      <c r="D814" s="210" t="s">
        <v>149</v>
      </c>
      <c r="E814" s="211" t="s">
        <v>904</v>
      </c>
      <c r="F814" s="212" t="s">
        <v>905</v>
      </c>
      <c r="G814" s="213" t="s">
        <v>270</v>
      </c>
      <c r="H814" s="214">
        <v>40</v>
      </c>
      <c r="I814" s="215"/>
      <c r="J814" s="216">
        <f>ROUND(I814*H814,2)</f>
        <v>0</v>
      </c>
      <c r="K814" s="217"/>
      <c r="L814" s="40"/>
      <c r="M814" s="218" t="s">
        <v>1</v>
      </c>
      <c r="N814" s="219" t="s">
        <v>44</v>
      </c>
      <c r="O814" s="72"/>
      <c r="P814" s="220">
        <f>O814*H814</f>
        <v>0</v>
      </c>
      <c r="Q814" s="220">
        <v>3.0000000000000001E-5</v>
      </c>
      <c r="R814" s="220">
        <f>Q814*H814</f>
        <v>1.2000000000000001E-3</v>
      </c>
      <c r="S814" s="220">
        <v>0</v>
      </c>
      <c r="T814" s="221">
        <f>S814*H814</f>
        <v>0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222" t="s">
        <v>299</v>
      </c>
      <c r="AT814" s="222" t="s">
        <v>149</v>
      </c>
      <c r="AU814" s="222" t="s">
        <v>89</v>
      </c>
      <c r="AY814" s="18" t="s">
        <v>146</v>
      </c>
      <c r="BE814" s="223">
        <f>IF(N814="základní",J814,0)</f>
        <v>0</v>
      </c>
      <c r="BF814" s="223">
        <f>IF(N814="snížená",J814,0)</f>
        <v>0</v>
      </c>
      <c r="BG814" s="223">
        <f>IF(N814="zákl. přenesená",J814,0)</f>
        <v>0</v>
      </c>
      <c r="BH814" s="223">
        <f>IF(N814="sníž. přenesená",J814,0)</f>
        <v>0</v>
      </c>
      <c r="BI814" s="223">
        <f>IF(N814="nulová",J814,0)</f>
        <v>0</v>
      </c>
      <c r="BJ814" s="18" t="s">
        <v>87</v>
      </c>
      <c r="BK814" s="223">
        <f>ROUND(I814*H814,2)</f>
        <v>0</v>
      </c>
      <c r="BL814" s="18" t="s">
        <v>299</v>
      </c>
      <c r="BM814" s="222" t="s">
        <v>906</v>
      </c>
    </row>
    <row r="815" spans="1:65" s="2" customFormat="1" ht="21.75" customHeight="1">
      <c r="A815" s="35"/>
      <c r="B815" s="36"/>
      <c r="C815" s="210" t="s">
        <v>907</v>
      </c>
      <c r="D815" s="210" t="s">
        <v>149</v>
      </c>
      <c r="E815" s="211" t="s">
        <v>908</v>
      </c>
      <c r="F815" s="212" t="s">
        <v>909</v>
      </c>
      <c r="G815" s="213" t="s">
        <v>302</v>
      </c>
      <c r="H815" s="214">
        <v>4.1609999999999996</v>
      </c>
      <c r="I815" s="215"/>
      <c r="J815" s="216">
        <f>ROUND(I815*H815,2)</f>
        <v>0</v>
      </c>
      <c r="K815" s="217"/>
      <c r="L815" s="40"/>
      <c r="M815" s="218" t="s">
        <v>1</v>
      </c>
      <c r="N815" s="219" t="s">
        <v>44</v>
      </c>
      <c r="O815" s="72"/>
      <c r="P815" s="220">
        <f>O815*H815</f>
        <v>0</v>
      </c>
      <c r="Q815" s="220">
        <v>0</v>
      </c>
      <c r="R815" s="220">
        <f>Q815*H815</f>
        <v>0</v>
      </c>
      <c r="S815" s="220">
        <v>0</v>
      </c>
      <c r="T815" s="221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222" t="s">
        <v>299</v>
      </c>
      <c r="AT815" s="222" t="s">
        <v>149</v>
      </c>
      <c r="AU815" s="222" t="s">
        <v>89</v>
      </c>
      <c r="AY815" s="18" t="s">
        <v>146</v>
      </c>
      <c r="BE815" s="223">
        <f>IF(N815="základní",J815,0)</f>
        <v>0</v>
      </c>
      <c r="BF815" s="223">
        <f>IF(N815="snížená",J815,0)</f>
        <v>0</v>
      </c>
      <c r="BG815" s="223">
        <f>IF(N815="zákl. přenesená",J815,0)</f>
        <v>0</v>
      </c>
      <c r="BH815" s="223">
        <f>IF(N815="sníž. přenesená",J815,0)</f>
        <v>0</v>
      </c>
      <c r="BI815" s="223">
        <f>IF(N815="nulová",J815,0)</f>
        <v>0</v>
      </c>
      <c r="BJ815" s="18" t="s">
        <v>87</v>
      </c>
      <c r="BK815" s="223">
        <f>ROUND(I815*H815,2)</f>
        <v>0</v>
      </c>
      <c r="BL815" s="18" t="s">
        <v>299</v>
      </c>
      <c r="BM815" s="222" t="s">
        <v>910</v>
      </c>
    </row>
    <row r="816" spans="1:65" s="2" customFormat="1" ht="21.75" customHeight="1">
      <c r="A816" s="35"/>
      <c r="B816" s="36"/>
      <c r="C816" s="210" t="s">
        <v>911</v>
      </c>
      <c r="D816" s="210" t="s">
        <v>149</v>
      </c>
      <c r="E816" s="211" t="s">
        <v>912</v>
      </c>
      <c r="F816" s="212" t="s">
        <v>913</v>
      </c>
      <c r="G816" s="213" t="s">
        <v>302</v>
      </c>
      <c r="H816" s="214">
        <v>4.1609999999999996</v>
      </c>
      <c r="I816" s="215"/>
      <c r="J816" s="216">
        <f>ROUND(I816*H816,2)</f>
        <v>0</v>
      </c>
      <c r="K816" s="217"/>
      <c r="L816" s="40"/>
      <c r="M816" s="218" t="s">
        <v>1</v>
      </c>
      <c r="N816" s="219" t="s">
        <v>44</v>
      </c>
      <c r="O816" s="72"/>
      <c r="P816" s="220">
        <f>O816*H816</f>
        <v>0</v>
      </c>
      <c r="Q816" s="220">
        <v>0</v>
      </c>
      <c r="R816" s="220">
        <f>Q816*H816</f>
        <v>0</v>
      </c>
      <c r="S816" s="220">
        <v>0</v>
      </c>
      <c r="T816" s="221">
        <f>S816*H816</f>
        <v>0</v>
      </c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R816" s="222" t="s">
        <v>299</v>
      </c>
      <c r="AT816" s="222" t="s">
        <v>149</v>
      </c>
      <c r="AU816" s="222" t="s">
        <v>89</v>
      </c>
      <c r="AY816" s="18" t="s">
        <v>146</v>
      </c>
      <c r="BE816" s="223">
        <f>IF(N816="základní",J816,0)</f>
        <v>0</v>
      </c>
      <c r="BF816" s="223">
        <f>IF(N816="snížená",J816,0)</f>
        <v>0</v>
      </c>
      <c r="BG816" s="223">
        <f>IF(N816="zákl. přenesená",J816,0)</f>
        <v>0</v>
      </c>
      <c r="BH816" s="223">
        <f>IF(N816="sníž. přenesená",J816,0)</f>
        <v>0</v>
      </c>
      <c r="BI816" s="223">
        <f>IF(N816="nulová",J816,0)</f>
        <v>0</v>
      </c>
      <c r="BJ816" s="18" t="s">
        <v>87</v>
      </c>
      <c r="BK816" s="223">
        <f>ROUND(I816*H816,2)</f>
        <v>0</v>
      </c>
      <c r="BL816" s="18" t="s">
        <v>299</v>
      </c>
      <c r="BM816" s="222" t="s">
        <v>914</v>
      </c>
    </row>
    <row r="817" spans="1:65" s="12" customFormat="1" ht="22.9" customHeight="1">
      <c r="B817" s="194"/>
      <c r="C817" s="195"/>
      <c r="D817" s="196" t="s">
        <v>78</v>
      </c>
      <c r="E817" s="208" t="s">
        <v>355</v>
      </c>
      <c r="F817" s="208" t="s">
        <v>356</v>
      </c>
      <c r="G817" s="195"/>
      <c r="H817" s="195"/>
      <c r="I817" s="198"/>
      <c r="J817" s="209">
        <f>BK817</f>
        <v>0</v>
      </c>
      <c r="K817" s="195"/>
      <c r="L817" s="200"/>
      <c r="M817" s="201"/>
      <c r="N817" s="202"/>
      <c r="O817" s="202"/>
      <c r="P817" s="203">
        <f>SUM(P818:P993)</f>
        <v>0</v>
      </c>
      <c r="Q817" s="202"/>
      <c r="R817" s="203">
        <f>SUM(R818:R993)</f>
        <v>2.92613323</v>
      </c>
      <c r="S817" s="202"/>
      <c r="T817" s="204">
        <f>SUM(T818:T993)</f>
        <v>0</v>
      </c>
      <c r="AR817" s="205" t="s">
        <v>89</v>
      </c>
      <c r="AT817" s="206" t="s">
        <v>78</v>
      </c>
      <c r="AU817" s="206" t="s">
        <v>87</v>
      </c>
      <c r="AY817" s="205" t="s">
        <v>146</v>
      </c>
      <c r="BK817" s="207">
        <f>SUM(BK818:BK993)</f>
        <v>0</v>
      </c>
    </row>
    <row r="818" spans="1:65" s="2" customFormat="1" ht="21.75" customHeight="1">
      <c r="A818" s="35"/>
      <c r="B818" s="36"/>
      <c r="C818" s="210" t="s">
        <v>915</v>
      </c>
      <c r="D818" s="210" t="s">
        <v>149</v>
      </c>
      <c r="E818" s="211" t="s">
        <v>916</v>
      </c>
      <c r="F818" s="212" t="s">
        <v>917</v>
      </c>
      <c r="G818" s="213" t="s">
        <v>152</v>
      </c>
      <c r="H818" s="214">
        <v>272.95</v>
      </c>
      <c r="I818" s="215"/>
      <c r="J818" s="216">
        <f>ROUND(I818*H818,2)</f>
        <v>0</v>
      </c>
      <c r="K818" s="217"/>
      <c r="L818" s="40"/>
      <c r="M818" s="218" t="s">
        <v>1</v>
      </c>
      <c r="N818" s="219" t="s">
        <v>44</v>
      </c>
      <c r="O818" s="72"/>
      <c r="P818" s="220">
        <f>O818*H818</f>
        <v>0</v>
      </c>
      <c r="Q818" s="220">
        <v>6.9999999999999994E-5</v>
      </c>
      <c r="R818" s="220">
        <f>Q818*H818</f>
        <v>1.9106499999999998E-2</v>
      </c>
      <c r="S818" s="220">
        <v>0</v>
      </c>
      <c r="T818" s="221">
        <f>S818*H818</f>
        <v>0</v>
      </c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R818" s="222" t="s">
        <v>299</v>
      </c>
      <c r="AT818" s="222" t="s">
        <v>149</v>
      </c>
      <c r="AU818" s="222" t="s">
        <v>89</v>
      </c>
      <c r="AY818" s="18" t="s">
        <v>146</v>
      </c>
      <c r="BE818" s="223">
        <f>IF(N818="základní",J818,0)</f>
        <v>0</v>
      </c>
      <c r="BF818" s="223">
        <f>IF(N818="snížená",J818,0)</f>
        <v>0</v>
      </c>
      <c r="BG818" s="223">
        <f>IF(N818="zákl. přenesená",J818,0)</f>
        <v>0</v>
      </c>
      <c r="BH818" s="223">
        <f>IF(N818="sníž. přenesená",J818,0)</f>
        <v>0</v>
      </c>
      <c r="BI818" s="223">
        <f>IF(N818="nulová",J818,0)</f>
        <v>0</v>
      </c>
      <c r="BJ818" s="18" t="s">
        <v>87</v>
      </c>
      <c r="BK818" s="223">
        <f>ROUND(I818*H818,2)</f>
        <v>0</v>
      </c>
      <c r="BL818" s="18" t="s">
        <v>299</v>
      </c>
      <c r="BM818" s="222" t="s">
        <v>918</v>
      </c>
    </row>
    <row r="819" spans="1:65" s="2" customFormat="1" ht="21.75" customHeight="1">
      <c r="A819" s="35"/>
      <c r="B819" s="36"/>
      <c r="C819" s="210" t="s">
        <v>919</v>
      </c>
      <c r="D819" s="210" t="s">
        <v>149</v>
      </c>
      <c r="E819" s="211" t="s">
        <v>920</v>
      </c>
      <c r="F819" s="212" t="s">
        <v>921</v>
      </c>
      <c r="G819" s="213" t="s">
        <v>152</v>
      </c>
      <c r="H819" s="214">
        <v>272.95</v>
      </c>
      <c r="I819" s="215"/>
      <c r="J819" s="216">
        <f>ROUND(I819*H819,2)</f>
        <v>0</v>
      </c>
      <c r="K819" s="217"/>
      <c r="L819" s="40"/>
      <c r="M819" s="218" t="s">
        <v>1</v>
      </c>
      <c r="N819" s="219" t="s">
        <v>44</v>
      </c>
      <c r="O819" s="72"/>
      <c r="P819" s="220">
        <f>O819*H819</f>
        <v>0</v>
      </c>
      <c r="Q819" s="220">
        <v>7.5799999999999999E-3</v>
      </c>
      <c r="R819" s="220">
        <f>Q819*H819</f>
        <v>2.0689609999999998</v>
      </c>
      <c r="S819" s="220">
        <v>0</v>
      </c>
      <c r="T819" s="221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222" t="s">
        <v>299</v>
      </c>
      <c r="AT819" s="222" t="s">
        <v>149</v>
      </c>
      <c r="AU819" s="222" t="s">
        <v>89</v>
      </c>
      <c r="AY819" s="18" t="s">
        <v>146</v>
      </c>
      <c r="BE819" s="223">
        <f>IF(N819="základní",J819,0)</f>
        <v>0</v>
      </c>
      <c r="BF819" s="223">
        <f>IF(N819="snížená",J819,0)</f>
        <v>0</v>
      </c>
      <c r="BG819" s="223">
        <f>IF(N819="zákl. přenesená",J819,0)</f>
        <v>0</v>
      </c>
      <c r="BH819" s="223">
        <f>IF(N819="sníž. přenesená",J819,0)</f>
        <v>0</v>
      </c>
      <c r="BI819" s="223">
        <f>IF(N819="nulová",J819,0)</f>
        <v>0</v>
      </c>
      <c r="BJ819" s="18" t="s">
        <v>87</v>
      </c>
      <c r="BK819" s="223">
        <f>ROUND(I819*H819,2)</f>
        <v>0</v>
      </c>
      <c r="BL819" s="18" t="s">
        <v>299</v>
      </c>
      <c r="BM819" s="222" t="s">
        <v>922</v>
      </c>
    </row>
    <row r="820" spans="1:65" s="13" customFormat="1">
      <c r="B820" s="224"/>
      <c r="C820" s="225"/>
      <c r="D820" s="226" t="s">
        <v>155</v>
      </c>
      <c r="E820" s="227" t="s">
        <v>1</v>
      </c>
      <c r="F820" s="228" t="s">
        <v>156</v>
      </c>
      <c r="G820" s="225"/>
      <c r="H820" s="227" t="s">
        <v>1</v>
      </c>
      <c r="I820" s="229"/>
      <c r="J820" s="225"/>
      <c r="K820" s="225"/>
      <c r="L820" s="230"/>
      <c r="M820" s="231"/>
      <c r="N820" s="232"/>
      <c r="O820" s="232"/>
      <c r="P820" s="232"/>
      <c r="Q820" s="232"/>
      <c r="R820" s="232"/>
      <c r="S820" s="232"/>
      <c r="T820" s="233"/>
      <c r="AT820" s="234" t="s">
        <v>155</v>
      </c>
      <c r="AU820" s="234" t="s">
        <v>89</v>
      </c>
      <c r="AV820" s="13" t="s">
        <v>87</v>
      </c>
      <c r="AW820" s="13" t="s">
        <v>36</v>
      </c>
      <c r="AX820" s="13" t="s">
        <v>79</v>
      </c>
      <c r="AY820" s="234" t="s">
        <v>146</v>
      </c>
    </row>
    <row r="821" spans="1:65" s="13" customFormat="1">
      <c r="B821" s="224"/>
      <c r="C821" s="225"/>
      <c r="D821" s="226" t="s">
        <v>155</v>
      </c>
      <c r="E821" s="227" t="s">
        <v>1</v>
      </c>
      <c r="F821" s="228" t="s">
        <v>378</v>
      </c>
      <c r="G821" s="225"/>
      <c r="H821" s="227" t="s">
        <v>1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AT821" s="234" t="s">
        <v>155</v>
      </c>
      <c r="AU821" s="234" t="s">
        <v>89</v>
      </c>
      <c r="AV821" s="13" t="s">
        <v>87</v>
      </c>
      <c r="AW821" s="13" t="s">
        <v>36</v>
      </c>
      <c r="AX821" s="13" t="s">
        <v>79</v>
      </c>
      <c r="AY821" s="234" t="s">
        <v>146</v>
      </c>
    </row>
    <row r="822" spans="1:65" s="14" customFormat="1">
      <c r="B822" s="235"/>
      <c r="C822" s="236"/>
      <c r="D822" s="226" t="s">
        <v>155</v>
      </c>
      <c r="E822" s="237" t="s">
        <v>1</v>
      </c>
      <c r="F822" s="238" t="s">
        <v>444</v>
      </c>
      <c r="G822" s="236"/>
      <c r="H822" s="239">
        <v>14.8</v>
      </c>
      <c r="I822" s="240"/>
      <c r="J822" s="236"/>
      <c r="K822" s="236"/>
      <c r="L822" s="241"/>
      <c r="M822" s="242"/>
      <c r="N822" s="243"/>
      <c r="O822" s="243"/>
      <c r="P822" s="243"/>
      <c r="Q822" s="243"/>
      <c r="R822" s="243"/>
      <c r="S822" s="243"/>
      <c r="T822" s="244"/>
      <c r="AT822" s="245" t="s">
        <v>155</v>
      </c>
      <c r="AU822" s="245" t="s">
        <v>89</v>
      </c>
      <c r="AV822" s="14" t="s">
        <v>89</v>
      </c>
      <c r="AW822" s="14" t="s">
        <v>36</v>
      </c>
      <c r="AX822" s="14" t="s">
        <v>79</v>
      </c>
      <c r="AY822" s="245" t="s">
        <v>146</v>
      </c>
    </row>
    <row r="823" spans="1:65" s="13" customFormat="1">
      <c r="B823" s="224"/>
      <c r="C823" s="225"/>
      <c r="D823" s="226" t="s">
        <v>155</v>
      </c>
      <c r="E823" s="227" t="s">
        <v>1</v>
      </c>
      <c r="F823" s="228" t="s">
        <v>375</v>
      </c>
      <c r="G823" s="225"/>
      <c r="H823" s="227" t="s">
        <v>1</v>
      </c>
      <c r="I823" s="229"/>
      <c r="J823" s="225"/>
      <c r="K823" s="225"/>
      <c r="L823" s="230"/>
      <c r="M823" s="231"/>
      <c r="N823" s="232"/>
      <c r="O823" s="232"/>
      <c r="P823" s="232"/>
      <c r="Q823" s="232"/>
      <c r="R823" s="232"/>
      <c r="S823" s="232"/>
      <c r="T823" s="233"/>
      <c r="AT823" s="234" t="s">
        <v>155</v>
      </c>
      <c r="AU823" s="234" t="s">
        <v>89</v>
      </c>
      <c r="AV823" s="13" t="s">
        <v>87</v>
      </c>
      <c r="AW823" s="13" t="s">
        <v>36</v>
      </c>
      <c r="AX823" s="13" t="s">
        <v>79</v>
      </c>
      <c r="AY823" s="234" t="s">
        <v>146</v>
      </c>
    </row>
    <row r="824" spans="1:65" s="14" customFormat="1">
      <c r="B824" s="235"/>
      <c r="C824" s="236"/>
      <c r="D824" s="226" t="s">
        <v>155</v>
      </c>
      <c r="E824" s="237" t="s">
        <v>1</v>
      </c>
      <c r="F824" s="238" t="s">
        <v>153</v>
      </c>
      <c r="G824" s="236"/>
      <c r="H824" s="239">
        <v>4</v>
      </c>
      <c r="I824" s="240"/>
      <c r="J824" s="236"/>
      <c r="K824" s="236"/>
      <c r="L824" s="241"/>
      <c r="M824" s="242"/>
      <c r="N824" s="243"/>
      <c r="O824" s="243"/>
      <c r="P824" s="243"/>
      <c r="Q824" s="243"/>
      <c r="R824" s="243"/>
      <c r="S824" s="243"/>
      <c r="T824" s="244"/>
      <c r="AT824" s="245" t="s">
        <v>155</v>
      </c>
      <c r="AU824" s="245" t="s">
        <v>89</v>
      </c>
      <c r="AV824" s="14" t="s">
        <v>89</v>
      </c>
      <c r="AW824" s="14" t="s">
        <v>36</v>
      </c>
      <c r="AX824" s="14" t="s">
        <v>79</v>
      </c>
      <c r="AY824" s="245" t="s">
        <v>146</v>
      </c>
    </row>
    <row r="825" spans="1:65" s="13" customFormat="1">
      <c r="B825" s="224"/>
      <c r="C825" s="225"/>
      <c r="D825" s="226" t="s">
        <v>155</v>
      </c>
      <c r="E825" s="227" t="s">
        <v>1</v>
      </c>
      <c r="F825" s="228" t="s">
        <v>369</v>
      </c>
      <c r="G825" s="225"/>
      <c r="H825" s="227" t="s">
        <v>1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AT825" s="234" t="s">
        <v>155</v>
      </c>
      <c r="AU825" s="234" t="s">
        <v>89</v>
      </c>
      <c r="AV825" s="13" t="s">
        <v>87</v>
      </c>
      <c r="AW825" s="13" t="s">
        <v>36</v>
      </c>
      <c r="AX825" s="13" t="s">
        <v>79</v>
      </c>
      <c r="AY825" s="234" t="s">
        <v>146</v>
      </c>
    </row>
    <row r="826" spans="1:65" s="14" customFormat="1">
      <c r="B826" s="235"/>
      <c r="C826" s="236"/>
      <c r="D826" s="226" t="s">
        <v>155</v>
      </c>
      <c r="E826" s="237" t="s">
        <v>1</v>
      </c>
      <c r="F826" s="238" t="s">
        <v>370</v>
      </c>
      <c r="G826" s="236"/>
      <c r="H826" s="239">
        <v>8.1999999999999993</v>
      </c>
      <c r="I826" s="240"/>
      <c r="J826" s="236"/>
      <c r="K826" s="236"/>
      <c r="L826" s="241"/>
      <c r="M826" s="242"/>
      <c r="N826" s="243"/>
      <c r="O826" s="243"/>
      <c r="P826" s="243"/>
      <c r="Q826" s="243"/>
      <c r="R826" s="243"/>
      <c r="S826" s="243"/>
      <c r="T826" s="244"/>
      <c r="AT826" s="245" t="s">
        <v>155</v>
      </c>
      <c r="AU826" s="245" t="s">
        <v>89</v>
      </c>
      <c r="AV826" s="14" t="s">
        <v>89</v>
      </c>
      <c r="AW826" s="14" t="s">
        <v>36</v>
      </c>
      <c r="AX826" s="14" t="s">
        <v>79</v>
      </c>
      <c r="AY826" s="245" t="s">
        <v>146</v>
      </c>
    </row>
    <row r="827" spans="1:65" s="13" customFormat="1">
      <c r="B827" s="224"/>
      <c r="C827" s="225"/>
      <c r="D827" s="226" t="s">
        <v>155</v>
      </c>
      <c r="E827" s="227" t="s">
        <v>1</v>
      </c>
      <c r="F827" s="228" t="s">
        <v>451</v>
      </c>
      <c r="G827" s="225"/>
      <c r="H827" s="227" t="s">
        <v>1</v>
      </c>
      <c r="I827" s="229"/>
      <c r="J827" s="225"/>
      <c r="K827" s="225"/>
      <c r="L827" s="230"/>
      <c r="M827" s="231"/>
      <c r="N827" s="232"/>
      <c r="O827" s="232"/>
      <c r="P827" s="232"/>
      <c r="Q827" s="232"/>
      <c r="R827" s="232"/>
      <c r="S827" s="232"/>
      <c r="T827" s="233"/>
      <c r="AT827" s="234" t="s">
        <v>155</v>
      </c>
      <c r="AU827" s="234" t="s">
        <v>89</v>
      </c>
      <c r="AV827" s="13" t="s">
        <v>87</v>
      </c>
      <c r="AW827" s="13" t="s">
        <v>36</v>
      </c>
      <c r="AX827" s="13" t="s">
        <v>79</v>
      </c>
      <c r="AY827" s="234" t="s">
        <v>146</v>
      </c>
    </row>
    <row r="828" spans="1:65" s="14" customFormat="1">
      <c r="B828" s="235"/>
      <c r="C828" s="236"/>
      <c r="D828" s="226" t="s">
        <v>155</v>
      </c>
      <c r="E828" s="237" t="s">
        <v>1</v>
      </c>
      <c r="F828" s="238" t="s">
        <v>452</v>
      </c>
      <c r="G828" s="236"/>
      <c r="H828" s="239">
        <v>44.9</v>
      </c>
      <c r="I828" s="240"/>
      <c r="J828" s="236"/>
      <c r="K828" s="236"/>
      <c r="L828" s="241"/>
      <c r="M828" s="242"/>
      <c r="N828" s="243"/>
      <c r="O828" s="243"/>
      <c r="P828" s="243"/>
      <c r="Q828" s="243"/>
      <c r="R828" s="243"/>
      <c r="S828" s="243"/>
      <c r="T828" s="244"/>
      <c r="AT828" s="245" t="s">
        <v>155</v>
      </c>
      <c r="AU828" s="245" t="s">
        <v>89</v>
      </c>
      <c r="AV828" s="14" t="s">
        <v>89</v>
      </c>
      <c r="AW828" s="14" t="s">
        <v>36</v>
      </c>
      <c r="AX828" s="14" t="s">
        <v>79</v>
      </c>
      <c r="AY828" s="245" t="s">
        <v>146</v>
      </c>
    </row>
    <row r="829" spans="1:65" s="13" customFormat="1">
      <c r="B829" s="224"/>
      <c r="C829" s="225"/>
      <c r="D829" s="226" t="s">
        <v>155</v>
      </c>
      <c r="E829" s="227" t="s">
        <v>1</v>
      </c>
      <c r="F829" s="228" t="s">
        <v>373</v>
      </c>
      <c r="G829" s="225"/>
      <c r="H829" s="227" t="s">
        <v>1</v>
      </c>
      <c r="I829" s="229"/>
      <c r="J829" s="225"/>
      <c r="K829" s="225"/>
      <c r="L829" s="230"/>
      <c r="M829" s="231"/>
      <c r="N829" s="232"/>
      <c r="O829" s="232"/>
      <c r="P829" s="232"/>
      <c r="Q829" s="232"/>
      <c r="R829" s="232"/>
      <c r="S829" s="232"/>
      <c r="T829" s="233"/>
      <c r="AT829" s="234" t="s">
        <v>155</v>
      </c>
      <c r="AU829" s="234" t="s">
        <v>89</v>
      </c>
      <c r="AV829" s="13" t="s">
        <v>87</v>
      </c>
      <c r="AW829" s="13" t="s">
        <v>36</v>
      </c>
      <c r="AX829" s="13" t="s">
        <v>79</v>
      </c>
      <c r="AY829" s="234" t="s">
        <v>146</v>
      </c>
    </row>
    <row r="830" spans="1:65" s="14" customFormat="1">
      <c r="B830" s="235"/>
      <c r="C830" s="236"/>
      <c r="D830" s="226" t="s">
        <v>155</v>
      </c>
      <c r="E830" s="237" t="s">
        <v>1</v>
      </c>
      <c r="F830" s="238" t="s">
        <v>453</v>
      </c>
      <c r="G830" s="236"/>
      <c r="H830" s="239">
        <v>54.6</v>
      </c>
      <c r="I830" s="240"/>
      <c r="J830" s="236"/>
      <c r="K830" s="236"/>
      <c r="L830" s="241"/>
      <c r="M830" s="242"/>
      <c r="N830" s="243"/>
      <c r="O830" s="243"/>
      <c r="P830" s="243"/>
      <c r="Q830" s="243"/>
      <c r="R830" s="243"/>
      <c r="S830" s="243"/>
      <c r="T830" s="244"/>
      <c r="AT830" s="245" t="s">
        <v>155</v>
      </c>
      <c r="AU830" s="245" t="s">
        <v>89</v>
      </c>
      <c r="AV830" s="14" t="s">
        <v>89</v>
      </c>
      <c r="AW830" s="14" t="s">
        <v>36</v>
      </c>
      <c r="AX830" s="14" t="s">
        <v>79</v>
      </c>
      <c r="AY830" s="245" t="s">
        <v>146</v>
      </c>
    </row>
    <row r="831" spans="1:65" s="13" customFormat="1">
      <c r="B831" s="224"/>
      <c r="C831" s="225"/>
      <c r="D831" s="226" t="s">
        <v>155</v>
      </c>
      <c r="E831" s="227" t="s">
        <v>1</v>
      </c>
      <c r="F831" s="228" t="s">
        <v>383</v>
      </c>
      <c r="G831" s="225"/>
      <c r="H831" s="227" t="s">
        <v>1</v>
      </c>
      <c r="I831" s="229"/>
      <c r="J831" s="225"/>
      <c r="K831" s="225"/>
      <c r="L831" s="230"/>
      <c r="M831" s="231"/>
      <c r="N831" s="232"/>
      <c r="O831" s="232"/>
      <c r="P831" s="232"/>
      <c r="Q831" s="232"/>
      <c r="R831" s="232"/>
      <c r="S831" s="232"/>
      <c r="T831" s="233"/>
      <c r="AT831" s="234" t="s">
        <v>155</v>
      </c>
      <c r="AU831" s="234" t="s">
        <v>89</v>
      </c>
      <c r="AV831" s="13" t="s">
        <v>87</v>
      </c>
      <c r="AW831" s="13" t="s">
        <v>36</v>
      </c>
      <c r="AX831" s="13" t="s">
        <v>79</v>
      </c>
      <c r="AY831" s="234" t="s">
        <v>146</v>
      </c>
    </row>
    <row r="832" spans="1:65" s="14" customFormat="1">
      <c r="B832" s="235"/>
      <c r="C832" s="236"/>
      <c r="D832" s="226" t="s">
        <v>155</v>
      </c>
      <c r="E832" s="237" t="s">
        <v>1</v>
      </c>
      <c r="F832" s="238" t="s">
        <v>454</v>
      </c>
      <c r="G832" s="236"/>
      <c r="H832" s="239">
        <v>1.7</v>
      </c>
      <c r="I832" s="240"/>
      <c r="J832" s="236"/>
      <c r="K832" s="236"/>
      <c r="L832" s="241"/>
      <c r="M832" s="242"/>
      <c r="N832" s="243"/>
      <c r="O832" s="243"/>
      <c r="P832" s="243"/>
      <c r="Q832" s="243"/>
      <c r="R832" s="243"/>
      <c r="S832" s="243"/>
      <c r="T832" s="244"/>
      <c r="AT832" s="245" t="s">
        <v>155</v>
      </c>
      <c r="AU832" s="245" t="s">
        <v>89</v>
      </c>
      <c r="AV832" s="14" t="s">
        <v>89</v>
      </c>
      <c r="AW832" s="14" t="s">
        <v>36</v>
      </c>
      <c r="AX832" s="14" t="s">
        <v>79</v>
      </c>
      <c r="AY832" s="245" t="s">
        <v>146</v>
      </c>
    </row>
    <row r="833" spans="2:51" s="13" customFormat="1">
      <c r="B833" s="224"/>
      <c r="C833" s="225"/>
      <c r="D833" s="226" t="s">
        <v>155</v>
      </c>
      <c r="E833" s="227" t="s">
        <v>1</v>
      </c>
      <c r="F833" s="228" t="s">
        <v>381</v>
      </c>
      <c r="G833" s="225"/>
      <c r="H833" s="227" t="s">
        <v>1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AT833" s="234" t="s">
        <v>155</v>
      </c>
      <c r="AU833" s="234" t="s">
        <v>89</v>
      </c>
      <c r="AV833" s="13" t="s">
        <v>87</v>
      </c>
      <c r="AW833" s="13" t="s">
        <v>36</v>
      </c>
      <c r="AX833" s="13" t="s">
        <v>79</v>
      </c>
      <c r="AY833" s="234" t="s">
        <v>146</v>
      </c>
    </row>
    <row r="834" spans="2:51" s="14" customFormat="1">
      <c r="B834" s="235"/>
      <c r="C834" s="236"/>
      <c r="D834" s="226" t="s">
        <v>155</v>
      </c>
      <c r="E834" s="237" t="s">
        <v>1</v>
      </c>
      <c r="F834" s="238" t="s">
        <v>382</v>
      </c>
      <c r="G834" s="236"/>
      <c r="H834" s="239">
        <v>0.9</v>
      </c>
      <c r="I834" s="240"/>
      <c r="J834" s="236"/>
      <c r="K834" s="236"/>
      <c r="L834" s="241"/>
      <c r="M834" s="242"/>
      <c r="N834" s="243"/>
      <c r="O834" s="243"/>
      <c r="P834" s="243"/>
      <c r="Q834" s="243"/>
      <c r="R834" s="243"/>
      <c r="S834" s="243"/>
      <c r="T834" s="244"/>
      <c r="AT834" s="245" t="s">
        <v>155</v>
      </c>
      <c r="AU834" s="245" t="s">
        <v>89</v>
      </c>
      <c r="AV834" s="14" t="s">
        <v>89</v>
      </c>
      <c r="AW834" s="14" t="s">
        <v>36</v>
      </c>
      <c r="AX834" s="14" t="s">
        <v>79</v>
      </c>
      <c r="AY834" s="245" t="s">
        <v>146</v>
      </c>
    </row>
    <row r="835" spans="2:51" s="13" customFormat="1">
      <c r="B835" s="224"/>
      <c r="C835" s="225"/>
      <c r="D835" s="226" t="s">
        <v>155</v>
      </c>
      <c r="E835" s="227" t="s">
        <v>1</v>
      </c>
      <c r="F835" s="228" t="s">
        <v>379</v>
      </c>
      <c r="G835" s="225"/>
      <c r="H835" s="227" t="s">
        <v>1</v>
      </c>
      <c r="I835" s="229"/>
      <c r="J835" s="225"/>
      <c r="K835" s="225"/>
      <c r="L835" s="230"/>
      <c r="M835" s="231"/>
      <c r="N835" s="232"/>
      <c r="O835" s="232"/>
      <c r="P835" s="232"/>
      <c r="Q835" s="232"/>
      <c r="R835" s="232"/>
      <c r="S835" s="232"/>
      <c r="T835" s="233"/>
      <c r="AT835" s="234" t="s">
        <v>155</v>
      </c>
      <c r="AU835" s="234" t="s">
        <v>89</v>
      </c>
      <c r="AV835" s="13" t="s">
        <v>87</v>
      </c>
      <c r="AW835" s="13" t="s">
        <v>36</v>
      </c>
      <c r="AX835" s="13" t="s">
        <v>79</v>
      </c>
      <c r="AY835" s="234" t="s">
        <v>146</v>
      </c>
    </row>
    <row r="836" spans="2:51" s="14" customFormat="1">
      <c r="B836" s="235"/>
      <c r="C836" s="236"/>
      <c r="D836" s="226" t="s">
        <v>155</v>
      </c>
      <c r="E836" s="237" t="s">
        <v>1</v>
      </c>
      <c r="F836" s="238" t="s">
        <v>394</v>
      </c>
      <c r="G836" s="236"/>
      <c r="H836" s="239">
        <v>2.9</v>
      </c>
      <c r="I836" s="240"/>
      <c r="J836" s="236"/>
      <c r="K836" s="236"/>
      <c r="L836" s="241"/>
      <c r="M836" s="242"/>
      <c r="N836" s="243"/>
      <c r="O836" s="243"/>
      <c r="P836" s="243"/>
      <c r="Q836" s="243"/>
      <c r="R836" s="243"/>
      <c r="S836" s="243"/>
      <c r="T836" s="244"/>
      <c r="AT836" s="245" t="s">
        <v>155</v>
      </c>
      <c r="AU836" s="245" t="s">
        <v>89</v>
      </c>
      <c r="AV836" s="14" t="s">
        <v>89</v>
      </c>
      <c r="AW836" s="14" t="s">
        <v>36</v>
      </c>
      <c r="AX836" s="14" t="s">
        <v>79</v>
      </c>
      <c r="AY836" s="245" t="s">
        <v>146</v>
      </c>
    </row>
    <row r="837" spans="2:51" s="16" customFormat="1">
      <c r="B837" s="257"/>
      <c r="C837" s="258"/>
      <c r="D837" s="226" t="s">
        <v>155</v>
      </c>
      <c r="E837" s="259" t="s">
        <v>1</v>
      </c>
      <c r="F837" s="260" t="s">
        <v>346</v>
      </c>
      <c r="G837" s="258"/>
      <c r="H837" s="261">
        <v>132</v>
      </c>
      <c r="I837" s="262"/>
      <c r="J837" s="258"/>
      <c r="K837" s="258"/>
      <c r="L837" s="263"/>
      <c r="M837" s="264"/>
      <c r="N837" s="265"/>
      <c r="O837" s="265"/>
      <c r="P837" s="265"/>
      <c r="Q837" s="265"/>
      <c r="R837" s="265"/>
      <c r="S837" s="265"/>
      <c r="T837" s="266"/>
      <c r="AT837" s="267" t="s">
        <v>155</v>
      </c>
      <c r="AU837" s="267" t="s">
        <v>89</v>
      </c>
      <c r="AV837" s="16" t="s">
        <v>183</v>
      </c>
      <c r="AW837" s="16" t="s">
        <v>36</v>
      </c>
      <c r="AX837" s="16" t="s">
        <v>79</v>
      </c>
      <c r="AY837" s="267" t="s">
        <v>146</v>
      </c>
    </row>
    <row r="838" spans="2:51" s="13" customFormat="1">
      <c r="B838" s="224"/>
      <c r="C838" s="225"/>
      <c r="D838" s="226" t="s">
        <v>155</v>
      </c>
      <c r="E838" s="227" t="s">
        <v>1</v>
      </c>
      <c r="F838" s="228" t="s">
        <v>166</v>
      </c>
      <c r="G838" s="225"/>
      <c r="H838" s="227" t="s">
        <v>1</v>
      </c>
      <c r="I838" s="229"/>
      <c r="J838" s="225"/>
      <c r="K838" s="225"/>
      <c r="L838" s="230"/>
      <c r="M838" s="231"/>
      <c r="N838" s="232"/>
      <c r="O838" s="232"/>
      <c r="P838" s="232"/>
      <c r="Q838" s="232"/>
      <c r="R838" s="232"/>
      <c r="S838" s="232"/>
      <c r="T838" s="233"/>
      <c r="AT838" s="234" t="s">
        <v>155</v>
      </c>
      <c r="AU838" s="234" t="s">
        <v>89</v>
      </c>
      <c r="AV838" s="13" t="s">
        <v>87</v>
      </c>
      <c r="AW838" s="13" t="s">
        <v>36</v>
      </c>
      <c r="AX838" s="13" t="s">
        <v>79</v>
      </c>
      <c r="AY838" s="234" t="s">
        <v>146</v>
      </c>
    </row>
    <row r="839" spans="2:51" s="13" customFormat="1">
      <c r="B839" s="224"/>
      <c r="C839" s="225"/>
      <c r="D839" s="226" t="s">
        <v>155</v>
      </c>
      <c r="E839" s="227" t="s">
        <v>1</v>
      </c>
      <c r="F839" s="228" t="s">
        <v>458</v>
      </c>
      <c r="G839" s="225"/>
      <c r="H839" s="227" t="s">
        <v>1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AT839" s="234" t="s">
        <v>155</v>
      </c>
      <c r="AU839" s="234" t="s">
        <v>89</v>
      </c>
      <c r="AV839" s="13" t="s">
        <v>87</v>
      </c>
      <c r="AW839" s="13" t="s">
        <v>36</v>
      </c>
      <c r="AX839" s="13" t="s">
        <v>79</v>
      </c>
      <c r="AY839" s="234" t="s">
        <v>146</v>
      </c>
    </row>
    <row r="840" spans="2:51" s="14" customFormat="1">
      <c r="B840" s="235"/>
      <c r="C840" s="236"/>
      <c r="D840" s="226" t="s">
        <v>155</v>
      </c>
      <c r="E840" s="237" t="s">
        <v>1</v>
      </c>
      <c r="F840" s="238" t="s">
        <v>459</v>
      </c>
      <c r="G840" s="236"/>
      <c r="H840" s="239">
        <v>8.9</v>
      </c>
      <c r="I840" s="240"/>
      <c r="J840" s="236"/>
      <c r="K840" s="236"/>
      <c r="L840" s="241"/>
      <c r="M840" s="242"/>
      <c r="N840" s="243"/>
      <c r="O840" s="243"/>
      <c r="P840" s="243"/>
      <c r="Q840" s="243"/>
      <c r="R840" s="243"/>
      <c r="S840" s="243"/>
      <c r="T840" s="244"/>
      <c r="AT840" s="245" t="s">
        <v>155</v>
      </c>
      <c r="AU840" s="245" t="s">
        <v>89</v>
      </c>
      <c r="AV840" s="14" t="s">
        <v>89</v>
      </c>
      <c r="AW840" s="14" t="s">
        <v>36</v>
      </c>
      <c r="AX840" s="14" t="s">
        <v>79</v>
      </c>
      <c r="AY840" s="245" t="s">
        <v>146</v>
      </c>
    </row>
    <row r="841" spans="2:51" s="13" customFormat="1">
      <c r="B841" s="224"/>
      <c r="C841" s="225"/>
      <c r="D841" s="226" t="s">
        <v>155</v>
      </c>
      <c r="E841" s="227" t="s">
        <v>1</v>
      </c>
      <c r="F841" s="228" t="s">
        <v>392</v>
      </c>
      <c r="G841" s="225"/>
      <c r="H841" s="227" t="s">
        <v>1</v>
      </c>
      <c r="I841" s="229"/>
      <c r="J841" s="225"/>
      <c r="K841" s="225"/>
      <c r="L841" s="230"/>
      <c r="M841" s="231"/>
      <c r="N841" s="232"/>
      <c r="O841" s="232"/>
      <c r="P841" s="232"/>
      <c r="Q841" s="232"/>
      <c r="R841" s="232"/>
      <c r="S841" s="232"/>
      <c r="T841" s="233"/>
      <c r="AT841" s="234" t="s">
        <v>155</v>
      </c>
      <c r="AU841" s="234" t="s">
        <v>89</v>
      </c>
      <c r="AV841" s="13" t="s">
        <v>87</v>
      </c>
      <c r="AW841" s="13" t="s">
        <v>36</v>
      </c>
      <c r="AX841" s="13" t="s">
        <v>79</v>
      </c>
      <c r="AY841" s="234" t="s">
        <v>146</v>
      </c>
    </row>
    <row r="842" spans="2:51" s="14" customFormat="1">
      <c r="B842" s="235"/>
      <c r="C842" s="236"/>
      <c r="D842" s="226" t="s">
        <v>155</v>
      </c>
      <c r="E842" s="237" t="s">
        <v>1</v>
      </c>
      <c r="F842" s="238" t="s">
        <v>460</v>
      </c>
      <c r="G842" s="236"/>
      <c r="H842" s="239">
        <v>15.1</v>
      </c>
      <c r="I842" s="240"/>
      <c r="J842" s="236"/>
      <c r="K842" s="236"/>
      <c r="L842" s="241"/>
      <c r="M842" s="242"/>
      <c r="N842" s="243"/>
      <c r="O842" s="243"/>
      <c r="P842" s="243"/>
      <c r="Q842" s="243"/>
      <c r="R842" s="243"/>
      <c r="S842" s="243"/>
      <c r="T842" s="244"/>
      <c r="AT842" s="245" t="s">
        <v>155</v>
      </c>
      <c r="AU842" s="245" t="s">
        <v>89</v>
      </c>
      <c r="AV842" s="14" t="s">
        <v>89</v>
      </c>
      <c r="AW842" s="14" t="s">
        <v>36</v>
      </c>
      <c r="AX842" s="14" t="s">
        <v>79</v>
      </c>
      <c r="AY842" s="245" t="s">
        <v>146</v>
      </c>
    </row>
    <row r="843" spans="2:51" s="13" customFormat="1">
      <c r="B843" s="224"/>
      <c r="C843" s="225"/>
      <c r="D843" s="226" t="s">
        <v>155</v>
      </c>
      <c r="E843" s="227" t="s">
        <v>1</v>
      </c>
      <c r="F843" s="228" t="s">
        <v>385</v>
      </c>
      <c r="G843" s="225"/>
      <c r="H843" s="227" t="s">
        <v>1</v>
      </c>
      <c r="I843" s="229"/>
      <c r="J843" s="225"/>
      <c r="K843" s="225"/>
      <c r="L843" s="230"/>
      <c r="M843" s="231"/>
      <c r="N843" s="232"/>
      <c r="O843" s="232"/>
      <c r="P843" s="232"/>
      <c r="Q843" s="232"/>
      <c r="R843" s="232"/>
      <c r="S843" s="232"/>
      <c r="T843" s="233"/>
      <c r="AT843" s="234" t="s">
        <v>155</v>
      </c>
      <c r="AU843" s="234" t="s">
        <v>89</v>
      </c>
      <c r="AV843" s="13" t="s">
        <v>87</v>
      </c>
      <c r="AW843" s="13" t="s">
        <v>36</v>
      </c>
      <c r="AX843" s="13" t="s">
        <v>79</v>
      </c>
      <c r="AY843" s="234" t="s">
        <v>146</v>
      </c>
    </row>
    <row r="844" spans="2:51" s="14" customFormat="1">
      <c r="B844" s="235"/>
      <c r="C844" s="236"/>
      <c r="D844" s="226" t="s">
        <v>155</v>
      </c>
      <c r="E844" s="237" t="s">
        <v>1</v>
      </c>
      <c r="F844" s="238" t="s">
        <v>370</v>
      </c>
      <c r="G844" s="236"/>
      <c r="H844" s="239">
        <v>8.1999999999999993</v>
      </c>
      <c r="I844" s="240"/>
      <c r="J844" s="236"/>
      <c r="K844" s="236"/>
      <c r="L844" s="241"/>
      <c r="M844" s="242"/>
      <c r="N844" s="243"/>
      <c r="O844" s="243"/>
      <c r="P844" s="243"/>
      <c r="Q844" s="243"/>
      <c r="R844" s="243"/>
      <c r="S844" s="243"/>
      <c r="T844" s="244"/>
      <c r="AT844" s="245" t="s">
        <v>155</v>
      </c>
      <c r="AU844" s="245" t="s">
        <v>89</v>
      </c>
      <c r="AV844" s="14" t="s">
        <v>89</v>
      </c>
      <c r="AW844" s="14" t="s">
        <v>36</v>
      </c>
      <c r="AX844" s="14" t="s">
        <v>79</v>
      </c>
      <c r="AY844" s="245" t="s">
        <v>146</v>
      </c>
    </row>
    <row r="845" spans="2:51" s="13" customFormat="1">
      <c r="B845" s="224"/>
      <c r="C845" s="225"/>
      <c r="D845" s="226" t="s">
        <v>155</v>
      </c>
      <c r="E845" s="227" t="s">
        <v>1</v>
      </c>
      <c r="F845" s="228" t="s">
        <v>387</v>
      </c>
      <c r="G845" s="225"/>
      <c r="H845" s="227" t="s">
        <v>1</v>
      </c>
      <c r="I845" s="229"/>
      <c r="J845" s="225"/>
      <c r="K845" s="225"/>
      <c r="L845" s="230"/>
      <c r="M845" s="231"/>
      <c r="N845" s="232"/>
      <c r="O845" s="232"/>
      <c r="P845" s="232"/>
      <c r="Q845" s="232"/>
      <c r="R845" s="232"/>
      <c r="S845" s="232"/>
      <c r="T845" s="233"/>
      <c r="AT845" s="234" t="s">
        <v>155</v>
      </c>
      <c r="AU845" s="234" t="s">
        <v>89</v>
      </c>
      <c r="AV845" s="13" t="s">
        <v>87</v>
      </c>
      <c r="AW845" s="13" t="s">
        <v>36</v>
      </c>
      <c r="AX845" s="13" t="s">
        <v>79</v>
      </c>
      <c r="AY845" s="234" t="s">
        <v>146</v>
      </c>
    </row>
    <row r="846" spans="2:51" s="14" customFormat="1">
      <c r="B846" s="235"/>
      <c r="C846" s="236"/>
      <c r="D846" s="226" t="s">
        <v>155</v>
      </c>
      <c r="E846" s="237" t="s">
        <v>1</v>
      </c>
      <c r="F846" s="238" t="s">
        <v>452</v>
      </c>
      <c r="G846" s="236"/>
      <c r="H846" s="239">
        <v>44.9</v>
      </c>
      <c r="I846" s="240"/>
      <c r="J846" s="236"/>
      <c r="K846" s="236"/>
      <c r="L846" s="241"/>
      <c r="M846" s="242"/>
      <c r="N846" s="243"/>
      <c r="O846" s="243"/>
      <c r="P846" s="243"/>
      <c r="Q846" s="243"/>
      <c r="R846" s="243"/>
      <c r="S846" s="243"/>
      <c r="T846" s="244"/>
      <c r="AT846" s="245" t="s">
        <v>155</v>
      </c>
      <c r="AU846" s="245" t="s">
        <v>89</v>
      </c>
      <c r="AV846" s="14" t="s">
        <v>89</v>
      </c>
      <c r="AW846" s="14" t="s">
        <v>36</v>
      </c>
      <c r="AX846" s="14" t="s">
        <v>79</v>
      </c>
      <c r="AY846" s="245" t="s">
        <v>146</v>
      </c>
    </row>
    <row r="847" spans="2:51" s="13" customFormat="1">
      <c r="B847" s="224"/>
      <c r="C847" s="225"/>
      <c r="D847" s="226" t="s">
        <v>155</v>
      </c>
      <c r="E847" s="227" t="s">
        <v>1</v>
      </c>
      <c r="F847" s="228" t="s">
        <v>398</v>
      </c>
      <c r="G847" s="225"/>
      <c r="H847" s="227" t="s">
        <v>1</v>
      </c>
      <c r="I847" s="229"/>
      <c r="J847" s="225"/>
      <c r="K847" s="225"/>
      <c r="L847" s="230"/>
      <c r="M847" s="231"/>
      <c r="N847" s="232"/>
      <c r="O847" s="232"/>
      <c r="P847" s="232"/>
      <c r="Q847" s="232"/>
      <c r="R847" s="232"/>
      <c r="S847" s="232"/>
      <c r="T847" s="233"/>
      <c r="AT847" s="234" t="s">
        <v>155</v>
      </c>
      <c r="AU847" s="234" t="s">
        <v>89</v>
      </c>
      <c r="AV847" s="13" t="s">
        <v>87</v>
      </c>
      <c r="AW847" s="13" t="s">
        <v>36</v>
      </c>
      <c r="AX847" s="13" t="s">
        <v>79</v>
      </c>
      <c r="AY847" s="234" t="s">
        <v>146</v>
      </c>
    </row>
    <row r="848" spans="2:51" s="14" customFormat="1">
      <c r="B848" s="235"/>
      <c r="C848" s="236"/>
      <c r="D848" s="226" t="s">
        <v>155</v>
      </c>
      <c r="E848" s="237" t="s">
        <v>1</v>
      </c>
      <c r="F848" s="238" t="s">
        <v>453</v>
      </c>
      <c r="G848" s="236"/>
      <c r="H848" s="239">
        <v>54.6</v>
      </c>
      <c r="I848" s="240"/>
      <c r="J848" s="236"/>
      <c r="K848" s="236"/>
      <c r="L848" s="241"/>
      <c r="M848" s="242"/>
      <c r="N848" s="243"/>
      <c r="O848" s="243"/>
      <c r="P848" s="243"/>
      <c r="Q848" s="243"/>
      <c r="R848" s="243"/>
      <c r="S848" s="243"/>
      <c r="T848" s="244"/>
      <c r="AT848" s="245" t="s">
        <v>155</v>
      </c>
      <c r="AU848" s="245" t="s">
        <v>89</v>
      </c>
      <c r="AV848" s="14" t="s">
        <v>89</v>
      </c>
      <c r="AW848" s="14" t="s">
        <v>36</v>
      </c>
      <c r="AX848" s="14" t="s">
        <v>79</v>
      </c>
      <c r="AY848" s="245" t="s">
        <v>146</v>
      </c>
    </row>
    <row r="849" spans="1:65" s="13" customFormat="1">
      <c r="B849" s="224"/>
      <c r="C849" s="225"/>
      <c r="D849" s="226" t="s">
        <v>155</v>
      </c>
      <c r="E849" s="227" t="s">
        <v>1</v>
      </c>
      <c r="F849" s="228" t="s">
        <v>396</v>
      </c>
      <c r="G849" s="225"/>
      <c r="H849" s="227" t="s">
        <v>1</v>
      </c>
      <c r="I849" s="229"/>
      <c r="J849" s="225"/>
      <c r="K849" s="225"/>
      <c r="L849" s="230"/>
      <c r="M849" s="231"/>
      <c r="N849" s="232"/>
      <c r="O849" s="232"/>
      <c r="P849" s="232"/>
      <c r="Q849" s="232"/>
      <c r="R849" s="232"/>
      <c r="S849" s="232"/>
      <c r="T849" s="233"/>
      <c r="AT849" s="234" t="s">
        <v>155</v>
      </c>
      <c r="AU849" s="234" t="s">
        <v>89</v>
      </c>
      <c r="AV849" s="13" t="s">
        <v>87</v>
      </c>
      <c r="AW849" s="13" t="s">
        <v>36</v>
      </c>
      <c r="AX849" s="13" t="s">
        <v>79</v>
      </c>
      <c r="AY849" s="234" t="s">
        <v>146</v>
      </c>
    </row>
    <row r="850" spans="1:65" s="14" customFormat="1">
      <c r="B850" s="235"/>
      <c r="C850" s="236"/>
      <c r="D850" s="226" t="s">
        <v>155</v>
      </c>
      <c r="E850" s="237" t="s">
        <v>1</v>
      </c>
      <c r="F850" s="238" t="s">
        <v>463</v>
      </c>
      <c r="G850" s="236"/>
      <c r="H850" s="239">
        <v>5.4</v>
      </c>
      <c r="I850" s="240"/>
      <c r="J850" s="236"/>
      <c r="K850" s="236"/>
      <c r="L850" s="241"/>
      <c r="M850" s="242"/>
      <c r="N850" s="243"/>
      <c r="O850" s="243"/>
      <c r="P850" s="243"/>
      <c r="Q850" s="243"/>
      <c r="R850" s="243"/>
      <c r="S850" s="243"/>
      <c r="T850" s="244"/>
      <c r="AT850" s="245" t="s">
        <v>155</v>
      </c>
      <c r="AU850" s="245" t="s">
        <v>89</v>
      </c>
      <c r="AV850" s="14" t="s">
        <v>89</v>
      </c>
      <c r="AW850" s="14" t="s">
        <v>36</v>
      </c>
      <c r="AX850" s="14" t="s">
        <v>79</v>
      </c>
      <c r="AY850" s="245" t="s">
        <v>146</v>
      </c>
    </row>
    <row r="851" spans="1:65" s="13" customFormat="1">
      <c r="B851" s="224"/>
      <c r="C851" s="225"/>
      <c r="D851" s="226" t="s">
        <v>155</v>
      </c>
      <c r="E851" s="227" t="s">
        <v>1</v>
      </c>
      <c r="F851" s="228" t="s">
        <v>395</v>
      </c>
      <c r="G851" s="225"/>
      <c r="H851" s="227" t="s">
        <v>1</v>
      </c>
      <c r="I851" s="229"/>
      <c r="J851" s="225"/>
      <c r="K851" s="225"/>
      <c r="L851" s="230"/>
      <c r="M851" s="231"/>
      <c r="N851" s="232"/>
      <c r="O851" s="232"/>
      <c r="P851" s="232"/>
      <c r="Q851" s="232"/>
      <c r="R851" s="232"/>
      <c r="S851" s="232"/>
      <c r="T851" s="233"/>
      <c r="AT851" s="234" t="s">
        <v>155</v>
      </c>
      <c r="AU851" s="234" t="s">
        <v>89</v>
      </c>
      <c r="AV851" s="13" t="s">
        <v>87</v>
      </c>
      <c r="AW851" s="13" t="s">
        <v>36</v>
      </c>
      <c r="AX851" s="13" t="s">
        <v>79</v>
      </c>
      <c r="AY851" s="234" t="s">
        <v>146</v>
      </c>
    </row>
    <row r="852" spans="1:65" s="14" customFormat="1">
      <c r="B852" s="235"/>
      <c r="C852" s="236"/>
      <c r="D852" s="226" t="s">
        <v>155</v>
      </c>
      <c r="E852" s="237" t="s">
        <v>1</v>
      </c>
      <c r="F852" s="238" t="s">
        <v>464</v>
      </c>
      <c r="G852" s="236"/>
      <c r="H852" s="239">
        <v>0.95</v>
      </c>
      <c r="I852" s="240"/>
      <c r="J852" s="236"/>
      <c r="K852" s="236"/>
      <c r="L852" s="241"/>
      <c r="M852" s="242"/>
      <c r="N852" s="243"/>
      <c r="O852" s="243"/>
      <c r="P852" s="243"/>
      <c r="Q852" s="243"/>
      <c r="R852" s="243"/>
      <c r="S852" s="243"/>
      <c r="T852" s="244"/>
      <c r="AT852" s="245" t="s">
        <v>155</v>
      </c>
      <c r="AU852" s="245" t="s">
        <v>89</v>
      </c>
      <c r="AV852" s="14" t="s">
        <v>89</v>
      </c>
      <c r="AW852" s="14" t="s">
        <v>36</v>
      </c>
      <c r="AX852" s="14" t="s">
        <v>79</v>
      </c>
      <c r="AY852" s="245" t="s">
        <v>146</v>
      </c>
    </row>
    <row r="853" spans="1:65" s="13" customFormat="1">
      <c r="B853" s="224"/>
      <c r="C853" s="225"/>
      <c r="D853" s="226" t="s">
        <v>155</v>
      </c>
      <c r="E853" s="227" t="s">
        <v>1</v>
      </c>
      <c r="F853" s="228" t="s">
        <v>393</v>
      </c>
      <c r="G853" s="225"/>
      <c r="H853" s="227" t="s">
        <v>1</v>
      </c>
      <c r="I853" s="229"/>
      <c r="J853" s="225"/>
      <c r="K853" s="225"/>
      <c r="L853" s="230"/>
      <c r="M853" s="231"/>
      <c r="N853" s="232"/>
      <c r="O853" s="232"/>
      <c r="P853" s="232"/>
      <c r="Q853" s="232"/>
      <c r="R853" s="232"/>
      <c r="S853" s="232"/>
      <c r="T853" s="233"/>
      <c r="AT853" s="234" t="s">
        <v>155</v>
      </c>
      <c r="AU853" s="234" t="s">
        <v>89</v>
      </c>
      <c r="AV853" s="13" t="s">
        <v>87</v>
      </c>
      <c r="AW853" s="13" t="s">
        <v>36</v>
      </c>
      <c r="AX853" s="13" t="s">
        <v>79</v>
      </c>
      <c r="AY853" s="234" t="s">
        <v>146</v>
      </c>
    </row>
    <row r="854" spans="1:65" s="14" customFormat="1">
      <c r="B854" s="235"/>
      <c r="C854" s="236"/>
      <c r="D854" s="226" t="s">
        <v>155</v>
      </c>
      <c r="E854" s="237" t="s">
        <v>1</v>
      </c>
      <c r="F854" s="238" t="s">
        <v>394</v>
      </c>
      <c r="G854" s="236"/>
      <c r="H854" s="239">
        <v>2.9</v>
      </c>
      <c r="I854" s="240"/>
      <c r="J854" s="236"/>
      <c r="K854" s="236"/>
      <c r="L854" s="241"/>
      <c r="M854" s="242"/>
      <c r="N854" s="243"/>
      <c r="O854" s="243"/>
      <c r="P854" s="243"/>
      <c r="Q854" s="243"/>
      <c r="R854" s="243"/>
      <c r="S854" s="243"/>
      <c r="T854" s="244"/>
      <c r="AT854" s="245" t="s">
        <v>155</v>
      </c>
      <c r="AU854" s="245" t="s">
        <v>89</v>
      </c>
      <c r="AV854" s="14" t="s">
        <v>89</v>
      </c>
      <c r="AW854" s="14" t="s">
        <v>36</v>
      </c>
      <c r="AX854" s="14" t="s">
        <v>79</v>
      </c>
      <c r="AY854" s="245" t="s">
        <v>146</v>
      </c>
    </row>
    <row r="855" spans="1:65" s="16" customFormat="1">
      <c r="B855" s="257"/>
      <c r="C855" s="258"/>
      <c r="D855" s="226" t="s">
        <v>155</v>
      </c>
      <c r="E855" s="259" t="s">
        <v>1</v>
      </c>
      <c r="F855" s="260" t="s">
        <v>346</v>
      </c>
      <c r="G855" s="258"/>
      <c r="H855" s="261">
        <v>140.94999999999999</v>
      </c>
      <c r="I855" s="262"/>
      <c r="J855" s="258"/>
      <c r="K855" s="258"/>
      <c r="L855" s="263"/>
      <c r="M855" s="264"/>
      <c r="N855" s="265"/>
      <c r="O855" s="265"/>
      <c r="P855" s="265"/>
      <c r="Q855" s="265"/>
      <c r="R855" s="265"/>
      <c r="S855" s="265"/>
      <c r="T855" s="266"/>
      <c r="AT855" s="267" t="s">
        <v>155</v>
      </c>
      <c r="AU855" s="267" t="s">
        <v>89</v>
      </c>
      <c r="AV855" s="16" t="s">
        <v>183</v>
      </c>
      <c r="AW855" s="16" t="s">
        <v>36</v>
      </c>
      <c r="AX855" s="16" t="s">
        <v>79</v>
      </c>
      <c r="AY855" s="267" t="s">
        <v>146</v>
      </c>
    </row>
    <row r="856" spans="1:65" s="15" customFormat="1">
      <c r="B856" s="246"/>
      <c r="C856" s="247"/>
      <c r="D856" s="226" t="s">
        <v>155</v>
      </c>
      <c r="E856" s="248" t="s">
        <v>1</v>
      </c>
      <c r="F856" s="249" t="s">
        <v>175</v>
      </c>
      <c r="G856" s="247"/>
      <c r="H856" s="250">
        <v>272.95</v>
      </c>
      <c r="I856" s="251"/>
      <c r="J856" s="247"/>
      <c r="K856" s="247"/>
      <c r="L856" s="252"/>
      <c r="M856" s="253"/>
      <c r="N856" s="254"/>
      <c r="O856" s="254"/>
      <c r="P856" s="254"/>
      <c r="Q856" s="254"/>
      <c r="R856" s="254"/>
      <c r="S856" s="254"/>
      <c r="T856" s="255"/>
      <c r="AT856" s="256" t="s">
        <v>155</v>
      </c>
      <c r="AU856" s="256" t="s">
        <v>89</v>
      </c>
      <c r="AV856" s="15" t="s">
        <v>153</v>
      </c>
      <c r="AW856" s="15" t="s">
        <v>36</v>
      </c>
      <c r="AX856" s="15" t="s">
        <v>87</v>
      </c>
      <c r="AY856" s="256" t="s">
        <v>146</v>
      </c>
    </row>
    <row r="857" spans="1:65" s="2" customFormat="1" ht="16.5" customHeight="1">
      <c r="A857" s="35"/>
      <c r="B857" s="36"/>
      <c r="C857" s="210" t="s">
        <v>923</v>
      </c>
      <c r="D857" s="210" t="s">
        <v>149</v>
      </c>
      <c r="E857" s="211" t="s">
        <v>924</v>
      </c>
      <c r="F857" s="212" t="s">
        <v>925</v>
      </c>
      <c r="G857" s="213" t="s">
        <v>152</v>
      </c>
      <c r="H857" s="214">
        <v>109.2</v>
      </c>
      <c r="I857" s="215"/>
      <c r="J857" s="216">
        <f>ROUND(I857*H857,2)</f>
        <v>0</v>
      </c>
      <c r="K857" s="217"/>
      <c r="L857" s="40"/>
      <c r="M857" s="218" t="s">
        <v>1</v>
      </c>
      <c r="N857" s="219" t="s">
        <v>44</v>
      </c>
      <c r="O857" s="72"/>
      <c r="P857" s="220">
        <f>O857*H857</f>
        <v>0</v>
      </c>
      <c r="Q857" s="220">
        <v>5.0000000000000001E-4</v>
      </c>
      <c r="R857" s="220">
        <f>Q857*H857</f>
        <v>5.4600000000000003E-2</v>
      </c>
      <c r="S857" s="220">
        <v>0</v>
      </c>
      <c r="T857" s="221">
        <f>S857*H857</f>
        <v>0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222" t="s">
        <v>299</v>
      </c>
      <c r="AT857" s="222" t="s">
        <v>149</v>
      </c>
      <c r="AU857" s="222" t="s">
        <v>89</v>
      </c>
      <c r="AY857" s="18" t="s">
        <v>146</v>
      </c>
      <c r="BE857" s="223">
        <f>IF(N857="základní",J857,0)</f>
        <v>0</v>
      </c>
      <c r="BF857" s="223">
        <f>IF(N857="snížená",J857,0)</f>
        <v>0</v>
      </c>
      <c r="BG857" s="223">
        <f>IF(N857="zákl. přenesená",J857,0)</f>
        <v>0</v>
      </c>
      <c r="BH857" s="223">
        <f>IF(N857="sníž. přenesená",J857,0)</f>
        <v>0</v>
      </c>
      <c r="BI857" s="223">
        <f>IF(N857="nulová",J857,0)</f>
        <v>0</v>
      </c>
      <c r="BJ857" s="18" t="s">
        <v>87</v>
      </c>
      <c r="BK857" s="223">
        <f>ROUND(I857*H857,2)</f>
        <v>0</v>
      </c>
      <c r="BL857" s="18" t="s">
        <v>299</v>
      </c>
      <c r="BM857" s="222" t="s">
        <v>926</v>
      </c>
    </row>
    <row r="858" spans="1:65" s="13" customFormat="1">
      <c r="B858" s="224"/>
      <c r="C858" s="225"/>
      <c r="D858" s="226" t="s">
        <v>155</v>
      </c>
      <c r="E858" s="227" t="s">
        <v>1</v>
      </c>
      <c r="F858" s="228" t="s">
        <v>373</v>
      </c>
      <c r="G858" s="225"/>
      <c r="H858" s="227" t="s">
        <v>1</v>
      </c>
      <c r="I858" s="229"/>
      <c r="J858" s="225"/>
      <c r="K858" s="225"/>
      <c r="L858" s="230"/>
      <c r="M858" s="231"/>
      <c r="N858" s="232"/>
      <c r="O858" s="232"/>
      <c r="P858" s="232"/>
      <c r="Q858" s="232"/>
      <c r="R858" s="232"/>
      <c r="S858" s="232"/>
      <c r="T858" s="233"/>
      <c r="AT858" s="234" t="s">
        <v>155</v>
      </c>
      <c r="AU858" s="234" t="s">
        <v>89</v>
      </c>
      <c r="AV858" s="13" t="s">
        <v>87</v>
      </c>
      <c r="AW858" s="13" t="s">
        <v>36</v>
      </c>
      <c r="AX858" s="13" t="s">
        <v>79</v>
      </c>
      <c r="AY858" s="234" t="s">
        <v>146</v>
      </c>
    </row>
    <row r="859" spans="1:65" s="14" customFormat="1">
      <c r="B859" s="235"/>
      <c r="C859" s="236"/>
      <c r="D859" s="226" t="s">
        <v>155</v>
      </c>
      <c r="E859" s="237" t="s">
        <v>1</v>
      </c>
      <c r="F859" s="238" t="s">
        <v>453</v>
      </c>
      <c r="G859" s="236"/>
      <c r="H859" s="239">
        <v>54.6</v>
      </c>
      <c r="I859" s="240"/>
      <c r="J859" s="236"/>
      <c r="K859" s="236"/>
      <c r="L859" s="241"/>
      <c r="M859" s="242"/>
      <c r="N859" s="243"/>
      <c r="O859" s="243"/>
      <c r="P859" s="243"/>
      <c r="Q859" s="243"/>
      <c r="R859" s="243"/>
      <c r="S859" s="243"/>
      <c r="T859" s="244"/>
      <c r="AT859" s="245" t="s">
        <v>155</v>
      </c>
      <c r="AU859" s="245" t="s">
        <v>89</v>
      </c>
      <c r="AV859" s="14" t="s">
        <v>89</v>
      </c>
      <c r="AW859" s="14" t="s">
        <v>36</v>
      </c>
      <c r="AX859" s="14" t="s">
        <v>79</v>
      </c>
      <c r="AY859" s="245" t="s">
        <v>146</v>
      </c>
    </row>
    <row r="860" spans="1:65" s="13" customFormat="1">
      <c r="B860" s="224"/>
      <c r="C860" s="225"/>
      <c r="D860" s="226" t="s">
        <v>155</v>
      </c>
      <c r="E860" s="227" t="s">
        <v>1</v>
      </c>
      <c r="F860" s="228" t="s">
        <v>398</v>
      </c>
      <c r="G860" s="225"/>
      <c r="H860" s="227" t="s">
        <v>1</v>
      </c>
      <c r="I860" s="229"/>
      <c r="J860" s="225"/>
      <c r="K860" s="225"/>
      <c r="L860" s="230"/>
      <c r="M860" s="231"/>
      <c r="N860" s="232"/>
      <c r="O860" s="232"/>
      <c r="P860" s="232"/>
      <c r="Q860" s="232"/>
      <c r="R860" s="232"/>
      <c r="S860" s="232"/>
      <c r="T860" s="233"/>
      <c r="AT860" s="234" t="s">
        <v>155</v>
      </c>
      <c r="AU860" s="234" t="s">
        <v>89</v>
      </c>
      <c r="AV860" s="13" t="s">
        <v>87</v>
      </c>
      <c r="AW860" s="13" t="s">
        <v>36</v>
      </c>
      <c r="AX860" s="13" t="s">
        <v>79</v>
      </c>
      <c r="AY860" s="234" t="s">
        <v>146</v>
      </c>
    </row>
    <row r="861" spans="1:65" s="14" customFormat="1">
      <c r="B861" s="235"/>
      <c r="C861" s="236"/>
      <c r="D861" s="226" t="s">
        <v>155</v>
      </c>
      <c r="E861" s="237" t="s">
        <v>1</v>
      </c>
      <c r="F861" s="238" t="s">
        <v>453</v>
      </c>
      <c r="G861" s="236"/>
      <c r="H861" s="239">
        <v>54.6</v>
      </c>
      <c r="I861" s="240"/>
      <c r="J861" s="236"/>
      <c r="K861" s="236"/>
      <c r="L861" s="241"/>
      <c r="M861" s="242"/>
      <c r="N861" s="243"/>
      <c r="O861" s="243"/>
      <c r="P861" s="243"/>
      <c r="Q861" s="243"/>
      <c r="R861" s="243"/>
      <c r="S861" s="243"/>
      <c r="T861" s="244"/>
      <c r="AT861" s="245" t="s">
        <v>155</v>
      </c>
      <c r="AU861" s="245" t="s">
        <v>89</v>
      </c>
      <c r="AV861" s="14" t="s">
        <v>89</v>
      </c>
      <c r="AW861" s="14" t="s">
        <v>36</v>
      </c>
      <c r="AX861" s="14" t="s">
        <v>79</v>
      </c>
      <c r="AY861" s="245" t="s">
        <v>146</v>
      </c>
    </row>
    <row r="862" spans="1:65" s="15" customFormat="1">
      <c r="B862" s="246"/>
      <c r="C862" s="247"/>
      <c r="D862" s="226" t="s">
        <v>155</v>
      </c>
      <c r="E862" s="248" t="s">
        <v>1</v>
      </c>
      <c r="F862" s="249" t="s">
        <v>175</v>
      </c>
      <c r="G862" s="247"/>
      <c r="H862" s="250">
        <v>109.2</v>
      </c>
      <c r="I862" s="251"/>
      <c r="J862" s="247"/>
      <c r="K862" s="247"/>
      <c r="L862" s="252"/>
      <c r="M862" s="253"/>
      <c r="N862" s="254"/>
      <c r="O862" s="254"/>
      <c r="P862" s="254"/>
      <c r="Q862" s="254"/>
      <c r="R862" s="254"/>
      <c r="S862" s="254"/>
      <c r="T862" s="255"/>
      <c r="AT862" s="256" t="s">
        <v>155</v>
      </c>
      <c r="AU862" s="256" t="s">
        <v>89</v>
      </c>
      <c r="AV862" s="15" t="s">
        <v>153</v>
      </c>
      <c r="AW862" s="15" t="s">
        <v>36</v>
      </c>
      <c r="AX862" s="15" t="s">
        <v>87</v>
      </c>
      <c r="AY862" s="256" t="s">
        <v>146</v>
      </c>
    </row>
    <row r="863" spans="1:65" s="2" customFormat="1" ht="33" customHeight="1">
      <c r="A863" s="35"/>
      <c r="B863" s="36"/>
      <c r="C863" s="271" t="s">
        <v>927</v>
      </c>
      <c r="D863" s="271" t="s">
        <v>515</v>
      </c>
      <c r="E863" s="272" t="s">
        <v>928</v>
      </c>
      <c r="F863" s="273" t="s">
        <v>929</v>
      </c>
      <c r="G863" s="274" t="s">
        <v>152</v>
      </c>
      <c r="H863" s="275">
        <v>122.21</v>
      </c>
      <c r="I863" s="276"/>
      <c r="J863" s="277">
        <f>ROUND(I863*H863,2)</f>
        <v>0</v>
      </c>
      <c r="K863" s="278"/>
      <c r="L863" s="279"/>
      <c r="M863" s="280" t="s">
        <v>1</v>
      </c>
      <c r="N863" s="281" t="s">
        <v>44</v>
      </c>
      <c r="O863" s="72"/>
      <c r="P863" s="220">
        <f>O863*H863</f>
        <v>0</v>
      </c>
      <c r="Q863" s="220">
        <v>1.32E-3</v>
      </c>
      <c r="R863" s="220">
        <f>Q863*H863</f>
        <v>0.16131719999999999</v>
      </c>
      <c r="S863" s="220">
        <v>0</v>
      </c>
      <c r="T863" s="221">
        <f>S863*H863</f>
        <v>0</v>
      </c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R863" s="222" t="s">
        <v>689</v>
      </c>
      <c r="AT863" s="222" t="s">
        <v>515</v>
      </c>
      <c r="AU863" s="222" t="s">
        <v>89</v>
      </c>
      <c r="AY863" s="18" t="s">
        <v>146</v>
      </c>
      <c r="BE863" s="223">
        <f>IF(N863="základní",J863,0)</f>
        <v>0</v>
      </c>
      <c r="BF863" s="223">
        <f>IF(N863="snížená",J863,0)</f>
        <v>0</v>
      </c>
      <c r="BG863" s="223">
        <f>IF(N863="zákl. přenesená",J863,0)</f>
        <v>0</v>
      </c>
      <c r="BH863" s="223">
        <f>IF(N863="sníž. přenesená",J863,0)</f>
        <v>0</v>
      </c>
      <c r="BI863" s="223">
        <f>IF(N863="nulová",J863,0)</f>
        <v>0</v>
      </c>
      <c r="BJ863" s="18" t="s">
        <v>87</v>
      </c>
      <c r="BK863" s="223">
        <f>ROUND(I863*H863,2)</f>
        <v>0</v>
      </c>
      <c r="BL863" s="18" t="s">
        <v>299</v>
      </c>
      <c r="BM863" s="222" t="s">
        <v>930</v>
      </c>
    </row>
    <row r="864" spans="1:65" s="13" customFormat="1">
      <c r="B864" s="224"/>
      <c r="C864" s="225"/>
      <c r="D864" s="226" t="s">
        <v>155</v>
      </c>
      <c r="E864" s="227" t="s">
        <v>1</v>
      </c>
      <c r="F864" s="228" t="s">
        <v>891</v>
      </c>
      <c r="G864" s="225"/>
      <c r="H864" s="227" t="s">
        <v>1</v>
      </c>
      <c r="I864" s="229"/>
      <c r="J864" s="225"/>
      <c r="K864" s="225"/>
      <c r="L864" s="230"/>
      <c r="M864" s="231"/>
      <c r="N864" s="232"/>
      <c r="O864" s="232"/>
      <c r="P864" s="232"/>
      <c r="Q864" s="232"/>
      <c r="R864" s="232"/>
      <c r="S864" s="232"/>
      <c r="T864" s="233"/>
      <c r="AT864" s="234" t="s">
        <v>155</v>
      </c>
      <c r="AU864" s="234" t="s">
        <v>89</v>
      </c>
      <c r="AV864" s="13" t="s">
        <v>87</v>
      </c>
      <c r="AW864" s="13" t="s">
        <v>36</v>
      </c>
      <c r="AX864" s="13" t="s">
        <v>79</v>
      </c>
      <c r="AY864" s="234" t="s">
        <v>146</v>
      </c>
    </row>
    <row r="865" spans="1:65" s="14" customFormat="1">
      <c r="B865" s="235"/>
      <c r="C865" s="236"/>
      <c r="D865" s="226" t="s">
        <v>155</v>
      </c>
      <c r="E865" s="237" t="s">
        <v>1</v>
      </c>
      <c r="F865" s="238" t="s">
        <v>931</v>
      </c>
      <c r="G865" s="236"/>
      <c r="H865" s="239">
        <v>109.2</v>
      </c>
      <c r="I865" s="240"/>
      <c r="J865" s="236"/>
      <c r="K865" s="236"/>
      <c r="L865" s="241"/>
      <c r="M865" s="242"/>
      <c r="N865" s="243"/>
      <c r="O865" s="243"/>
      <c r="P865" s="243"/>
      <c r="Q865" s="243"/>
      <c r="R865" s="243"/>
      <c r="S865" s="243"/>
      <c r="T865" s="244"/>
      <c r="AT865" s="245" t="s">
        <v>155</v>
      </c>
      <c r="AU865" s="245" t="s">
        <v>89</v>
      </c>
      <c r="AV865" s="14" t="s">
        <v>89</v>
      </c>
      <c r="AW865" s="14" t="s">
        <v>36</v>
      </c>
      <c r="AX865" s="14" t="s">
        <v>79</v>
      </c>
      <c r="AY865" s="245" t="s">
        <v>146</v>
      </c>
    </row>
    <row r="866" spans="1:65" s="13" customFormat="1">
      <c r="B866" s="224"/>
      <c r="C866" s="225"/>
      <c r="D866" s="226" t="s">
        <v>155</v>
      </c>
      <c r="E866" s="227" t="s">
        <v>1</v>
      </c>
      <c r="F866" s="228" t="s">
        <v>893</v>
      </c>
      <c r="G866" s="225"/>
      <c r="H866" s="227" t="s">
        <v>1</v>
      </c>
      <c r="I866" s="229"/>
      <c r="J866" s="225"/>
      <c r="K866" s="225"/>
      <c r="L866" s="230"/>
      <c r="M866" s="231"/>
      <c r="N866" s="232"/>
      <c r="O866" s="232"/>
      <c r="P866" s="232"/>
      <c r="Q866" s="232"/>
      <c r="R866" s="232"/>
      <c r="S866" s="232"/>
      <c r="T866" s="233"/>
      <c r="AT866" s="234" t="s">
        <v>155</v>
      </c>
      <c r="AU866" s="234" t="s">
        <v>89</v>
      </c>
      <c r="AV866" s="13" t="s">
        <v>87</v>
      </c>
      <c r="AW866" s="13" t="s">
        <v>36</v>
      </c>
      <c r="AX866" s="13" t="s">
        <v>79</v>
      </c>
      <c r="AY866" s="234" t="s">
        <v>146</v>
      </c>
    </row>
    <row r="867" spans="1:65" s="14" customFormat="1">
      <c r="B867" s="235"/>
      <c r="C867" s="236"/>
      <c r="D867" s="226" t="s">
        <v>155</v>
      </c>
      <c r="E867" s="237" t="s">
        <v>1</v>
      </c>
      <c r="F867" s="238" t="s">
        <v>932</v>
      </c>
      <c r="G867" s="236"/>
      <c r="H867" s="239">
        <v>1.9</v>
      </c>
      <c r="I867" s="240"/>
      <c r="J867" s="236"/>
      <c r="K867" s="236"/>
      <c r="L867" s="241"/>
      <c r="M867" s="242"/>
      <c r="N867" s="243"/>
      <c r="O867" s="243"/>
      <c r="P867" s="243"/>
      <c r="Q867" s="243"/>
      <c r="R867" s="243"/>
      <c r="S867" s="243"/>
      <c r="T867" s="244"/>
      <c r="AT867" s="245" t="s">
        <v>155</v>
      </c>
      <c r="AU867" s="245" t="s">
        <v>89</v>
      </c>
      <c r="AV867" s="14" t="s">
        <v>89</v>
      </c>
      <c r="AW867" s="14" t="s">
        <v>36</v>
      </c>
      <c r="AX867" s="14" t="s">
        <v>79</v>
      </c>
      <c r="AY867" s="245" t="s">
        <v>146</v>
      </c>
    </row>
    <row r="868" spans="1:65" s="15" customFormat="1">
      <c r="B868" s="246"/>
      <c r="C868" s="247"/>
      <c r="D868" s="226" t="s">
        <v>155</v>
      </c>
      <c r="E868" s="248" t="s">
        <v>1</v>
      </c>
      <c r="F868" s="249" t="s">
        <v>175</v>
      </c>
      <c r="G868" s="247"/>
      <c r="H868" s="250">
        <v>111.1</v>
      </c>
      <c r="I868" s="251"/>
      <c r="J868" s="247"/>
      <c r="K868" s="247"/>
      <c r="L868" s="252"/>
      <c r="M868" s="253"/>
      <c r="N868" s="254"/>
      <c r="O868" s="254"/>
      <c r="P868" s="254"/>
      <c r="Q868" s="254"/>
      <c r="R868" s="254"/>
      <c r="S868" s="254"/>
      <c r="T868" s="255"/>
      <c r="AT868" s="256" t="s">
        <v>155</v>
      </c>
      <c r="AU868" s="256" t="s">
        <v>89</v>
      </c>
      <c r="AV868" s="15" t="s">
        <v>153</v>
      </c>
      <c r="AW868" s="15" t="s">
        <v>36</v>
      </c>
      <c r="AX868" s="15" t="s">
        <v>87</v>
      </c>
      <c r="AY868" s="256" t="s">
        <v>146</v>
      </c>
    </row>
    <row r="869" spans="1:65" s="14" customFormat="1">
      <c r="B869" s="235"/>
      <c r="C869" s="236"/>
      <c r="D869" s="226" t="s">
        <v>155</v>
      </c>
      <c r="E869" s="236"/>
      <c r="F869" s="238" t="s">
        <v>933</v>
      </c>
      <c r="G869" s="236"/>
      <c r="H869" s="239">
        <v>122.21</v>
      </c>
      <c r="I869" s="240"/>
      <c r="J869" s="236"/>
      <c r="K869" s="236"/>
      <c r="L869" s="241"/>
      <c r="M869" s="242"/>
      <c r="N869" s="243"/>
      <c r="O869" s="243"/>
      <c r="P869" s="243"/>
      <c r="Q869" s="243"/>
      <c r="R869" s="243"/>
      <c r="S869" s="243"/>
      <c r="T869" s="244"/>
      <c r="AT869" s="245" t="s">
        <v>155</v>
      </c>
      <c r="AU869" s="245" t="s">
        <v>89</v>
      </c>
      <c r="AV869" s="14" t="s">
        <v>89</v>
      </c>
      <c r="AW869" s="14" t="s">
        <v>4</v>
      </c>
      <c r="AX869" s="14" t="s">
        <v>87</v>
      </c>
      <c r="AY869" s="245" t="s">
        <v>146</v>
      </c>
    </row>
    <row r="870" spans="1:65" s="2" customFormat="1" ht="16.5" customHeight="1">
      <c r="A870" s="35"/>
      <c r="B870" s="36"/>
      <c r="C870" s="210" t="s">
        <v>934</v>
      </c>
      <c r="D870" s="210" t="s">
        <v>149</v>
      </c>
      <c r="E870" s="211" t="s">
        <v>935</v>
      </c>
      <c r="F870" s="212" t="s">
        <v>936</v>
      </c>
      <c r="G870" s="213" t="s">
        <v>152</v>
      </c>
      <c r="H870" s="214">
        <v>163.75</v>
      </c>
      <c r="I870" s="215"/>
      <c r="J870" s="216">
        <f>ROUND(I870*H870,2)</f>
        <v>0</v>
      </c>
      <c r="K870" s="217"/>
      <c r="L870" s="40"/>
      <c r="M870" s="218" t="s">
        <v>1</v>
      </c>
      <c r="N870" s="219" t="s">
        <v>44</v>
      </c>
      <c r="O870" s="72"/>
      <c r="P870" s="220">
        <f>O870*H870</f>
        <v>0</v>
      </c>
      <c r="Q870" s="220">
        <v>2.9999999999999997E-4</v>
      </c>
      <c r="R870" s="220">
        <f>Q870*H870</f>
        <v>4.9124999999999995E-2</v>
      </c>
      <c r="S870" s="220">
        <v>0</v>
      </c>
      <c r="T870" s="221">
        <f>S870*H870</f>
        <v>0</v>
      </c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R870" s="222" t="s">
        <v>299</v>
      </c>
      <c r="AT870" s="222" t="s">
        <v>149</v>
      </c>
      <c r="AU870" s="222" t="s">
        <v>89</v>
      </c>
      <c r="AY870" s="18" t="s">
        <v>146</v>
      </c>
      <c r="BE870" s="223">
        <f>IF(N870="základní",J870,0)</f>
        <v>0</v>
      </c>
      <c r="BF870" s="223">
        <f>IF(N870="snížená",J870,0)</f>
        <v>0</v>
      </c>
      <c r="BG870" s="223">
        <f>IF(N870="zákl. přenesená",J870,0)</f>
        <v>0</v>
      </c>
      <c r="BH870" s="223">
        <f>IF(N870="sníž. přenesená",J870,0)</f>
        <v>0</v>
      </c>
      <c r="BI870" s="223">
        <f>IF(N870="nulová",J870,0)</f>
        <v>0</v>
      </c>
      <c r="BJ870" s="18" t="s">
        <v>87</v>
      </c>
      <c r="BK870" s="223">
        <f>ROUND(I870*H870,2)</f>
        <v>0</v>
      </c>
      <c r="BL870" s="18" t="s">
        <v>299</v>
      </c>
      <c r="BM870" s="222" t="s">
        <v>937</v>
      </c>
    </row>
    <row r="871" spans="1:65" s="13" customFormat="1">
      <c r="B871" s="224"/>
      <c r="C871" s="225"/>
      <c r="D871" s="226" t="s">
        <v>155</v>
      </c>
      <c r="E871" s="227" t="s">
        <v>1</v>
      </c>
      <c r="F871" s="228" t="s">
        <v>156</v>
      </c>
      <c r="G871" s="225"/>
      <c r="H871" s="227" t="s">
        <v>1</v>
      </c>
      <c r="I871" s="229"/>
      <c r="J871" s="225"/>
      <c r="K871" s="225"/>
      <c r="L871" s="230"/>
      <c r="M871" s="231"/>
      <c r="N871" s="232"/>
      <c r="O871" s="232"/>
      <c r="P871" s="232"/>
      <c r="Q871" s="232"/>
      <c r="R871" s="232"/>
      <c r="S871" s="232"/>
      <c r="T871" s="233"/>
      <c r="AT871" s="234" t="s">
        <v>155</v>
      </c>
      <c r="AU871" s="234" t="s">
        <v>89</v>
      </c>
      <c r="AV871" s="13" t="s">
        <v>87</v>
      </c>
      <c r="AW871" s="13" t="s">
        <v>36</v>
      </c>
      <c r="AX871" s="13" t="s">
        <v>79</v>
      </c>
      <c r="AY871" s="234" t="s">
        <v>146</v>
      </c>
    </row>
    <row r="872" spans="1:65" s="13" customFormat="1">
      <c r="B872" s="224"/>
      <c r="C872" s="225"/>
      <c r="D872" s="226" t="s">
        <v>155</v>
      </c>
      <c r="E872" s="227" t="s">
        <v>1</v>
      </c>
      <c r="F872" s="228" t="s">
        <v>378</v>
      </c>
      <c r="G872" s="225"/>
      <c r="H872" s="227" t="s">
        <v>1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AT872" s="234" t="s">
        <v>155</v>
      </c>
      <c r="AU872" s="234" t="s">
        <v>89</v>
      </c>
      <c r="AV872" s="13" t="s">
        <v>87</v>
      </c>
      <c r="AW872" s="13" t="s">
        <v>36</v>
      </c>
      <c r="AX872" s="13" t="s">
        <v>79</v>
      </c>
      <c r="AY872" s="234" t="s">
        <v>146</v>
      </c>
    </row>
    <row r="873" spans="1:65" s="14" customFormat="1">
      <c r="B873" s="235"/>
      <c r="C873" s="236"/>
      <c r="D873" s="226" t="s">
        <v>155</v>
      </c>
      <c r="E873" s="237" t="s">
        <v>1</v>
      </c>
      <c r="F873" s="238" t="s">
        <v>444</v>
      </c>
      <c r="G873" s="236"/>
      <c r="H873" s="239">
        <v>14.8</v>
      </c>
      <c r="I873" s="240"/>
      <c r="J873" s="236"/>
      <c r="K873" s="236"/>
      <c r="L873" s="241"/>
      <c r="M873" s="242"/>
      <c r="N873" s="243"/>
      <c r="O873" s="243"/>
      <c r="P873" s="243"/>
      <c r="Q873" s="243"/>
      <c r="R873" s="243"/>
      <c r="S873" s="243"/>
      <c r="T873" s="244"/>
      <c r="AT873" s="245" t="s">
        <v>155</v>
      </c>
      <c r="AU873" s="245" t="s">
        <v>89</v>
      </c>
      <c r="AV873" s="14" t="s">
        <v>89</v>
      </c>
      <c r="AW873" s="14" t="s">
        <v>36</v>
      </c>
      <c r="AX873" s="14" t="s">
        <v>79</v>
      </c>
      <c r="AY873" s="245" t="s">
        <v>146</v>
      </c>
    </row>
    <row r="874" spans="1:65" s="13" customFormat="1">
      <c r="B874" s="224"/>
      <c r="C874" s="225"/>
      <c r="D874" s="226" t="s">
        <v>155</v>
      </c>
      <c r="E874" s="227" t="s">
        <v>1</v>
      </c>
      <c r="F874" s="228" t="s">
        <v>375</v>
      </c>
      <c r="G874" s="225"/>
      <c r="H874" s="227" t="s">
        <v>1</v>
      </c>
      <c r="I874" s="229"/>
      <c r="J874" s="225"/>
      <c r="K874" s="225"/>
      <c r="L874" s="230"/>
      <c r="M874" s="231"/>
      <c r="N874" s="232"/>
      <c r="O874" s="232"/>
      <c r="P874" s="232"/>
      <c r="Q874" s="232"/>
      <c r="R874" s="232"/>
      <c r="S874" s="232"/>
      <c r="T874" s="233"/>
      <c r="AT874" s="234" t="s">
        <v>155</v>
      </c>
      <c r="AU874" s="234" t="s">
        <v>89</v>
      </c>
      <c r="AV874" s="13" t="s">
        <v>87</v>
      </c>
      <c r="AW874" s="13" t="s">
        <v>36</v>
      </c>
      <c r="AX874" s="13" t="s">
        <v>79</v>
      </c>
      <c r="AY874" s="234" t="s">
        <v>146</v>
      </c>
    </row>
    <row r="875" spans="1:65" s="14" customFormat="1">
      <c r="B875" s="235"/>
      <c r="C875" s="236"/>
      <c r="D875" s="226" t="s">
        <v>155</v>
      </c>
      <c r="E875" s="237" t="s">
        <v>1</v>
      </c>
      <c r="F875" s="238" t="s">
        <v>153</v>
      </c>
      <c r="G875" s="236"/>
      <c r="H875" s="239">
        <v>4</v>
      </c>
      <c r="I875" s="240"/>
      <c r="J875" s="236"/>
      <c r="K875" s="236"/>
      <c r="L875" s="241"/>
      <c r="M875" s="242"/>
      <c r="N875" s="243"/>
      <c r="O875" s="243"/>
      <c r="P875" s="243"/>
      <c r="Q875" s="243"/>
      <c r="R875" s="243"/>
      <c r="S875" s="243"/>
      <c r="T875" s="244"/>
      <c r="AT875" s="245" t="s">
        <v>155</v>
      </c>
      <c r="AU875" s="245" t="s">
        <v>89</v>
      </c>
      <c r="AV875" s="14" t="s">
        <v>89</v>
      </c>
      <c r="AW875" s="14" t="s">
        <v>36</v>
      </c>
      <c r="AX875" s="14" t="s">
        <v>79</v>
      </c>
      <c r="AY875" s="245" t="s">
        <v>146</v>
      </c>
    </row>
    <row r="876" spans="1:65" s="13" customFormat="1">
      <c r="B876" s="224"/>
      <c r="C876" s="225"/>
      <c r="D876" s="226" t="s">
        <v>155</v>
      </c>
      <c r="E876" s="227" t="s">
        <v>1</v>
      </c>
      <c r="F876" s="228" t="s">
        <v>369</v>
      </c>
      <c r="G876" s="225"/>
      <c r="H876" s="227" t="s">
        <v>1</v>
      </c>
      <c r="I876" s="229"/>
      <c r="J876" s="225"/>
      <c r="K876" s="225"/>
      <c r="L876" s="230"/>
      <c r="M876" s="231"/>
      <c r="N876" s="232"/>
      <c r="O876" s="232"/>
      <c r="P876" s="232"/>
      <c r="Q876" s="232"/>
      <c r="R876" s="232"/>
      <c r="S876" s="232"/>
      <c r="T876" s="233"/>
      <c r="AT876" s="234" t="s">
        <v>155</v>
      </c>
      <c r="AU876" s="234" t="s">
        <v>89</v>
      </c>
      <c r="AV876" s="13" t="s">
        <v>87</v>
      </c>
      <c r="AW876" s="13" t="s">
        <v>36</v>
      </c>
      <c r="AX876" s="13" t="s">
        <v>79</v>
      </c>
      <c r="AY876" s="234" t="s">
        <v>146</v>
      </c>
    </row>
    <row r="877" spans="1:65" s="14" customFormat="1">
      <c r="B877" s="235"/>
      <c r="C877" s="236"/>
      <c r="D877" s="226" t="s">
        <v>155</v>
      </c>
      <c r="E877" s="237" t="s">
        <v>1</v>
      </c>
      <c r="F877" s="238" t="s">
        <v>370</v>
      </c>
      <c r="G877" s="236"/>
      <c r="H877" s="239">
        <v>8.1999999999999993</v>
      </c>
      <c r="I877" s="240"/>
      <c r="J877" s="236"/>
      <c r="K877" s="236"/>
      <c r="L877" s="241"/>
      <c r="M877" s="242"/>
      <c r="N877" s="243"/>
      <c r="O877" s="243"/>
      <c r="P877" s="243"/>
      <c r="Q877" s="243"/>
      <c r="R877" s="243"/>
      <c r="S877" s="243"/>
      <c r="T877" s="244"/>
      <c r="AT877" s="245" t="s">
        <v>155</v>
      </c>
      <c r="AU877" s="245" t="s">
        <v>89</v>
      </c>
      <c r="AV877" s="14" t="s">
        <v>89</v>
      </c>
      <c r="AW877" s="14" t="s">
        <v>36</v>
      </c>
      <c r="AX877" s="14" t="s">
        <v>79</v>
      </c>
      <c r="AY877" s="245" t="s">
        <v>146</v>
      </c>
    </row>
    <row r="878" spans="1:65" s="13" customFormat="1">
      <c r="B878" s="224"/>
      <c r="C878" s="225"/>
      <c r="D878" s="226" t="s">
        <v>155</v>
      </c>
      <c r="E878" s="227" t="s">
        <v>1</v>
      </c>
      <c r="F878" s="228" t="s">
        <v>451</v>
      </c>
      <c r="G878" s="225"/>
      <c r="H878" s="227" t="s">
        <v>1</v>
      </c>
      <c r="I878" s="229"/>
      <c r="J878" s="225"/>
      <c r="K878" s="225"/>
      <c r="L878" s="230"/>
      <c r="M878" s="231"/>
      <c r="N878" s="232"/>
      <c r="O878" s="232"/>
      <c r="P878" s="232"/>
      <c r="Q878" s="232"/>
      <c r="R878" s="232"/>
      <c r="S878" s="232"/>
      <c r="T878" s="233"/>
      <c r="AT878" s="234" t="s">
        <v>155</v>
      </c>
      <c r="AU878" s="234" t="s">
        <v>89</v>
      </c>
      <c r="AV878" s="13" t="s">
        <v>87</v>
      </c>
      <c r="AW878" s="13" t="s">
        <v>36</v>
      </c>
      <c r="AX878" s="13" t="s">
        <v>79</v>
      </c>
      <c r="AY878" s="234" t="s">
        <v>146</v>
      </c>
    </row>
    <row r="879" spans="1:65" s="14" customFormat="1">
      <c r="B879" s="235"/>
      <c r="C879" s="236"/>
      <c r="D879" s="226" t="s">
        <v>155</v>
      </c>
      <c r="E879" s="237" t="s">
        <v>1</v>
      </c>
      <c r="F879" s="238" t="s">
        <v>452</v>
      </c>
      <c r="G879" s="236"/>
      <c r="H879" s="239">
        <v>44.9</v>
      </c>
      <c r="I879" s="240"/>
      <c r="J879" s="236"/>
      <c r="K879" s="236"/>
      <c r="L879" s="241"/>
      <c r="M879" s="242"/>
      <c r="N879" s="243"/>
      <c r="O879" s="243"/>
      <c r="P879" s="243"/>
      <c r="Q879" s="243"/>
      <c r="R879" s="243"/>
      <c r="S879" s="243"/>
      <c r="T879" s="244"/>
      <c r="AT879" s="245" t="s">
        <v>155</v>
      </c>
      <c r="AU879" s="245" t="s">
        <v>89</v>
      </c>
      <c r="AV879" s="14" t="s">
        <v>89</v>
      </c>
      <c r="AW879" s="14" t="s">
        <v>36</v>
      </c>
      <c r="AX879" s="14" t="s">
        <v>79</v>
      </c>
      <c r="AY879" s="245" t="s">
        <v>146</v>
      </c>
    </row>
    <row r="880" spans="1:65" s="13" customFormat="1">
      <c r="B880" s="224"/>
      <c r="C880" s="225"/>
      <c r="D880" s="226" t="s">
        <v>155</v>
      </c>
      <c r="E880" s="227" t="s">
        <v>1</v>
      </c>
      <c r="F880" s="228" t="s">
        <v>383</v>
      </c>
      <c r="G880" s="225"/>
      <c r="H880" s="227" t="s">
        <v>1</v>
      </c>
      <c r="I880" s="229"/>
      <c r="J880" s="225"/>
      <c r="K880" s="225"/>
      <c r="L880" s="230"/>
      <c r="M880" s="231"/>
      <c r="N880" s="232"/>
      <c r="O880" s="232"/>
      <c r="P880" s="232"/>
      <c r="Q880" s="232"/>
      <c r="R880" s="232"/>
      <c r="S880" s="232"/>
      <c r="T880" s="233"/>
      <c r="AT880" s="234" t="s">
        <v>155</v>
      </c>
      <c r="AU880" s="234" t="s">
        <v>89</v>
      </c>
      <c r="AV880" s="13" t="s">
        <v>87</v>
      </c>
      <c r="AW880" s="13" t="s">
        <v>36</v>
      </c>
      <c r="AX880" s="13" t="s">
        <v>79</v>
      </c>
      <c r="AY880" s="234" t="s">
        <v>146</v>
      </c>
    </row>
    <row r="881" spans="2:51" s="14" customFormat="1">
      <c r="B881" s="235"/>
      <c r="C881" s="236"/>
      <c r="D881" s="226" t="s">
        <v>155</v>
      </c>
      <c r="E881" s="237" t="s">
        <v>1</v>
      </c>
      <c r="F881" s="238" t="s">
        <v>454</v>
      </c>
      <c r="G881" s="236"/>
      <c r="H881" s="239">
        <v>1.7</v>
      </c>
      <c r="I881" s="240"/>
      <c r="J881" s="236"/>
      <c r="K881" s="236"/>
      <c r="L881" s="241"/>
      <c r="M881" s="242"/>
      <c r="N881" s="243"/>
      <c r="O881" s="243"/>
      <c r="P881" s="243"/>
      <c r="Q881" s="243"/>
      <c r="R881" s="243"/>
      <c r="S881" s="243"/>
      <c r="T881" s="244"/>
      <c r="AT881" s="245" t="s">
        <v>155</v>
      </c>
      <c r="AU881" s="245" t="s">
        <v>89</v>
      </c>
      <c r="AV881" s="14" t="s">
        <v>89</v>
      </c>
      <c r="AW881" s="14" t="s">
        <v>36</v>
      </c>
      <c r="AX881" s="14" t="s">
        <v>79</v>
      </c>
      <c r="AY881" s="245" t="s">
        <v>146</v>
      </c>
    </row>
    <row r="882" spans="2:51" s="13" customFormat="1">
      <c r="B882" s="224"/>
      <c r="C882" s="225"/>
      <c r="D882" s="226" t="s">
        <v>155</v>
      </c>
      <c r="E882" s="227" t="s">
        <v>1</v>
      </c>
      <c r="F882" s="228" t="s">
        <v>381</v>
      </c>
      <c r="G882" s="225"/>
      <c r="H882" s="227" t="s">
        <v>1</v>
      </c>
      <c r="I882" s="229"/>
      <c r="J882" s="225"/>
      <c r="K882" s="225"/>
      <c r="L882" s="230"/>
      <c r="M882" s="231"/>
      <c r="N882" s="232"/>
      <c r="O882" s="232"/>
      <c r="P882" s="232"/>
      <c r="Q882" s="232"/>
      <c r="R882" s="232"/>
      <c r="S882" s="232"/>
      <c r="T882" s="233"/>
      <c r="AT882" s="234" t="s">
        <v>155</v>
      </c>
      <c r="AU882" s="234" t="s">
        <v>89</v>
      </c>
      <c r="AV882" s="13" t="s">
        <v>87</v>
      </c>
      <c r="AW882" s="13" t="s">
        <v>36</v>
      </c>
      <c r="AX882" s="13" t="s">
        <v>79</v>
      </c>
      <c r="AY882" s="234" t="s">
        <v>146</v>
      </c>
    </row>
    <row r="883" spans="2:51" s="14" customFormat="1">
      <c r="B883" s="235"/>
      <c r="C883" s="236"/>
      <c r="D883" s="226" t="s">
        <v>155</v>
      </c>
      <c r="E883" s="237" t="s">
        <v>1</v>
      </c>
      <c r="F883" s="238" t="s">
        <v>382</v>
      </c>
      <c r="G883" s="236"/>
      <c r="H883" s="239">
        <v>0.9</v>
      </c>
      <c r="I883" s="240"/>
      <c r="J883" s="236"/>
      <c r="K883" s="236"/>
      <c r="L883" s="241"/>
      <c r="M883" s="242"/>
      <c r="N883" s="243"/>
      <c r="O883" s="243"/>
      <c r="P883" s="243"/>
      <c r="Q883" s="243"/>
      <c r="R883" s="243"/>
      <c r="S883" s="243"/>
      <c r="T883" s="244"/>
      <c r="AT883" s="245" t="s">
        <v>155</v>
      </c>
      <c r="AU883" s="245" t="s">
        <v>89</v>
      </c>
      <c r="AV883" s="14" t="s">
        <v>89</v>
      </c>
      <c r="AW883" s="14" t="s">
        <v>36</v>
      </c>
      <c r="AX883" s="14" t="s">
        <v>79</v>
      </c>
      <c r="AY883" s="245" t="s">
        <v>146</v>
      </c>
    </row>
    <row r="884" spans="2:51" s="13" customFormat="1">
      <c r="B884" s="224"/>
      <c r="C884" s="225"/>
      <c r="D884" s="226" t="s">
        <v>155</v>
      </c>
      <c r="E884" s="227" t="s">
        <v>1</v>
      </c>
      <c r="F884" s="228" t="s">
        <v>379</v>
      </c>
      <c r="G884" s="225"/>
      <c r="H884" s="227" t="s">
        <v>1</v>
      </c>
      <c r="I884" s="229"/>
      <c r="J884" s="225"/>
      <c r="K884" s="225"/>
      <c r="L884" s="230"/>
      <c r="M884" s="231"/>
      <c r="N884" s="232"/>
      <c r="O884" s="232"/>
      <c r="P884" s="232"/>
      <c r="Q884" s="232"/>
      <c r="R884" s="232"/>
      <c r="S884" s="232"/>
      <c r="T884" s="233"/>
      <c r="AT884" s="234" t="s">
        <v>155</v>
      </c>
      <c r="AU884" s="234" t="s">
        <v>89</v>
      </c>
      <c r="AV884" s="13" t="s">
        <v>87</v>
      </c>
      <c r="AW884" s="13" t="s">
        <v>36</v>
      </c>
      <c r="AX884" s="13" t="s">
        <v>79</v>
      </c>
      <c r="AY884" s="234" t="s">
        <v>146</v>
      </c>
    </row>
    <row r="885" spans="2:51" s="14" customFormat="1">
      <c r="B885" s="235"/>
      <c r="C885" s="236"/>
      <c r="D885" s="226" t="s">
        <v>155</v>
      </c>
      <c r="E885" s="237" t="s">
        <v>1</v>
      </c>
      <c r="F885" s="238" t="s">
        <v>394</v>
      </c>
      <c r="G885" s="236"/>
      <c r="H885" s="239">
        <v>2.9</v>
      </c>
      <c r="I885" s="240"/>
      <c r="J885" s="236"/>
      <c r="K885" s="236"/>
      <c r="L885" s="241"/>
      <c r="M885" s="242"/>
      <c r="N885" s="243"/>
      <c r="O885" s="243"/>
      <c r="P885" s="243"/>
      <c r="Q885" s="243"/>
      <c r="R885" s="243"/>
      <c r="S885" s="243"/>
      <c r="T885" s="244"/>
      <c r="AT885" s="245" t="s">
        <v>155</v>
      </c>
      <c r="AU885" s="245" t="s">
        <v>89</v>
      </c>
      <c r="AV885" s="14" t="s">
        <v>89</v>
      </c>
      <c r="AW885" s="14" t="s">
        <v>36</v>
      </c>
      <c r="AX885" s="14" t="s">
        <v>79</v>
      </c>
      <c r="AY885" s="245" t="s">
        <v>146</v>
      </c>
    </row>
    <row r="886" spans="2:51" s="16" customFormat="1">
      <c r="B886" s="257"/>
      <c r="C886" s="258"/>
      <c r="D886" s="226" t="s">
        <v>155</v>
      </c>
      <c r="E886" s="259" t="s">
        <v>1</v>
      </c>
      <c r="F886" s="260" t="s">
        <v>346</v>
      </c>
      <c r="G886" s="258"/>
      <c r="H886" s="261">
        <v>77.400000000000006</v>
      </c>
      <c r="I886" s="262"/>
      <c r="J886" s="258"/>
      <c r="K886" s="258"/>
      <c r="L886" s="263"/>
      <c r="M886" s="264"/>
      <c r="N886" s="265"/>
      <c r="O886" s="265"/>
      <c r="P886" s="265"/>
      <c r="Q886" s="265"/>
      <c r="R886" s="265"/>
      <c r="S886" s="265"/>
      <c r="T886" s="266"/>
      <c r="AT886" s="267" t="s">
        <v>155</v>
      </c>
      <c r="AU886" s="267" t="s">
        <v>89</v>
      </c>
      <c r="AV886" s="16" t="s">
        <v>183</v>
      </c>
      <c r="AW886" s="16" t="s">
        <v>36</v>
      </c>
      <c r="AX886" s="16" t="s">
        <v>79</v>
      </c>
      <c r="AY886" s="267" t="s">
        <v>146</v>
      </c>
    </row>
    <row r="887" spans="2:51" s="13" customFormat="1">
      <c r="B887" s="224"/>
      <c r="C887" s="225"/>
      <c r="D887" s="226" t="s">
        <v>155</v>
      </c>
      <c r="E887" s="227" t="s">
        <v>1</v>
      </c>
      <c r="F887" s="228" t="s">
        <v>166</v>
      </c>
      <c r="G887" s="225"/>
      <c r="H887" s="227" t="s">
        <v>1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AT887" s="234" t="s">
        <v>155</v>
      </c>
      <c r="AU887" s="234" t="s">
        <v>89</v>
      </c>
      <c r="AV887" s="13" t="s">
        <v>87</v>
      </c>
      <c r="AW887" s="13" t="s">
        <v>36</v>
      </c>
      <c r="AX887" s="13" t="s">
        <v>79</v>
      </c>
      <c r="AY887" s="234" t="s">
        <v>146</v>
      </c>
    </row>
    <row r="888" spans="2:51" s="13" customFormat="1">
      <c r="B888" s="224"/>
      <c r="C888" s="225"/>
      <c r="D888" s="226" t="s">
        <v>155</v>
      </c>
      <c r="E888" s="227" t="s">
        <v>1</v>
      </c>
      <c r="F888" s="228" t="s">
        <v>458</v>
      </c>
      <c r="G888" s="225"/>
      <c r="H888" s="227" t="s">
        <v>1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AT888" s="234" t="s">
        <v>155</v>
      </c>
      <c r="AU888" s="234" t="s">
        <v>89</v>
      </c>
      <c r="AV888" s="13" t="s">
        <v>87</v>
      </c>
      <c r="AW888" s="13" t="s">
        <v>36</v>
      </c>
      <c r="AX888" s="13" t="s">
        <v>79</v>
      </c>
      <c r="AY888" s="234" t="s">
        <v>146</v>
      </c>
    </row>
    <row r="889" spans="2:51" s="14" customFormat="1">
      <c r="B889" s="235"/>
      <c r="C889" s="236"/>
      <c r="D889" s="226" t="s">
        <v>155</v>
      </c>
      <c r="E889" s="237" t="s">
        <v>1</v>
      </c>
      <c r="F889" s="238" t="s">
        <v>459</v>
      </c>
      <c r="G889" s="236"/>
      <c r="H889" s="239">
        <v>8.9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AT889" s="245" t="s">
        <v>155</v>
      </c>
      <c r="AU889" s="245" t="s">
        <v>89</v>
      </c>
      <c r="AV889" s="14" t="s">
        <v>89</v>
      </c>
      <c r="AW889" s="14" t="s">
        <v>36</v>
      </c>
      <c r="AX889" s="14" t="s">
        <v>79</v>
      </c>
      <c r="AY889" s="245" t="s">
        <v>146</v>
      </c>
    </row>
    <row r="890" spans="2:51" s="13" customFormat="1">
      <c r="B890" s="224"/>
      <c r="C890" s="225"/>
      <c r="D890" s="226" t="s">
        <v>155</v>
      </c>
      <c r="E890" s="227" t="s">
        <v>1</v>
      </c>
      <c r="F890" s="228" t="s">
        <v>392</v>
      </c>
      <c r="G890" s="225"/>
      <c r="H890" s="227" t="s">
        <v>1</v>
      </c>
      <c r="I890" s="229"/>
      <c r="J890" s="225"/>
      <c r="K890" s="225"/>
      <c r="L890" s="230"/>
      <c r="M890" s="231"/>
      <c r="N890" s="232"/>
      <c r="O890" s="232"/>
      <c r="P890" s="232"/>
      <c r="Q890" s="232"/>
      <c r="R890" s="232"/>
      <c r="S890" s="232"/>
      <c r="T890" s="233"/>
      <c r="AT890" s="234" t="s">
        <v>155</v>
      </c>
      <c r="AU890" s="234" t="s">
        <v>89</v>
      </c>
      <c r="AV890" s="13" t="s">
        <v>87</v>
      </c>
      <c r="AW890" s="13" t="s">
        <v>36</v>
      </c>
      <c r="AX890" s="13" t="s">
        <v>79</v>
      </c>
      <c r="AY890" s="234" t="s">
        <v>146</v>
      </c>
    </row>
    <row r="891" spans="2:51" s="14" customFormat="1">
      <c r="B891" s="235"/>
      <c r="C891" s="236"/>
      <c r="D891" s="226" t="s">
        <v>155</v>
      </c>
      <c r="E891" s="237" t="s">
        <v>1</v>
      </c>
      <c r="F891" s="238" t="s">
        <v>460</v>
      </c>
      <c r="G891" s="236"/>
      <c r="H891" s="239">
        <v>15.1</v>
      </c>
      <c r="I891" s="240"/>
      <c r="J891" s="236"/>
      <c r="K891" s="236"/>
      <c r="L891" s="241"/>
      <c r="M891" s="242"/>
      <c r="N891" s="243"/>
      <c r="O891" s="243"/>
      <c r="P891" s="243"/>
      <c r="Q891" s="243"/>
      <c r="R891" s="243"/>
      <c r="S891" s="243"/>
      <c r="T891" s="244"/>
      <c r="AT891" s="245" t="s">
        <v>155</v>
      </c>
      <c r="AU891" s="245" t="s">
        <v>89</v>
      </c>
      <c r="AV891" s="14" t="s">
        <v>89</v>
      </c>
      <c r="AW891" s="14" t="s">
        <v>36</v>
      </c>
      <c r="AX891" s="14" t="s">
        <v>79</v>
      </c>
      <c r="AY891" s="245" t="s">
        <v>146</v>
      </c>
    </row>
    <row r="892" spans="2:51" s="13" customFormat="1">
      <c r="B892" s="224"/>
      <c r="C892" s="225"/>
      <c r="D892" s="226" t="s">
        <v>155</v>
      </c>
      <c r="E892" s="227" t="s">
        <v>1</v>
      </c>
      <c r="F892" s="228" t="s">
        <v>385</v>
      </c>
      <c r="G892" s="225"/>
      <c r="H892" s="227" t="s">
        <v>1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AT892" s="234" t="s">
        <v>155</v>
      </c>
      <c r="AU892" s="234" t="s">
        <v>89</v>
      </c>
      <c r="AV892" s="13" t="s">
        <v>87</v>
      </c>
      <c r="AW892" s="13" t="s">
        <v>36</v>
      </c>
      <c r="AX892" s="13" t="s">
        <v>79</v>
      </c>
      <c r="AY892" s="234" t="s">
        <v>146</v>
      </c>
    </row>
    <row r="893" spans="2:51" s="14" customFormat="1">
      <c r="B893" s="235"/>
      <c r="C893" s="236"/>
      <c r="D893" s="226" t="s">
        <v>155</v>
      </c>
      <c r="E893" s="237" t="s">
        <v>1</v>
      </c>
      <c r="F893" s="238" t="s">
        <v>370</v>
      </c>
      <c r="G893" s="236"/>
      <c r="H893" s="239">
        <v>8.1999999999999993</v>
      </c>
      <c r="I893" s="240"/>
      <c r="J893" s="236"/>
      <c r="K893" s="236"/>
      <c r="L893" s="241"/>
      <c r="M893" s="242"/>
      <c r="N893" s="243"/>
      <c r="O893" s="243"/>
      <c r="P893" s="243"/>
      <c r="Q893" s="243"/>
      <c r="R893" s="243"/>
      <c r="S893" s="243"/>
      <c r="T893" s="244"/>
      <c r="AT893" s="245" t="s">
        <v>155</v>
      </c>
      <c r="AU893" s="245" t="s">
        <v>89</v>
      </c>
      <c r="AV893" s="14" t="s">
        <v>89</v>
      </c>
      <c r="AW893" s="14" t="s">
        <v>36</v>
      </c>
      <c r="AX893" s="14" t="s">
        <v>79</v>
      </c>
      <c r="AY893" s="245" t="s">
        <v>146</v>
      </c>
    </row>
    <row r="894" spans="2:51" s="13" customFormat="1">
      <c r="B894" s="224"/>
      <c r="C894" s="225"/>
      <c r="D894" s="226" t="s">
        <v>155</v>
      </c>
      <c r="E894" s="227" t="s">
        <v>1</v>
      </c>
      <c r="F894" s="228" t="s">
        <v>387</v>
      </c>
      <c r="G894" s="225"/>
      <c r="H894" s="227" t="s">
        <v>1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AT894" s="234" t="s">
        <v>155</v>
      </c>
      <c r="AU894" s="234" t="s">
        <v>89</v>
      </c>
      <c r="AV894" s="13" t="s">
        <v>87</v>
      </c>
      <c r="AW894" s="13" t="s">
        <v>36</v>
      </c>
      <c r="AX894" s="13" t="s">
        <v>79</v>
      </c>
      <c r="AY894" s="234" t="s">
        <v>146</v>
      </c>
    </row>
    <row r="895" spans="2:51" s="14" customFormat="1">
      <c r="B895" s="235"/>
      <c r="C895" s="236"/>
      <c r="D895" s="226" t="s">
        <v>155</v>
      </c>
      <c r="E895" s="237" t="s">
        <v>1</v>
      </c>
      <c r="F895" s="238" t="s">
        <v>452</v>
      </c>
      <c r="G895" s="236"/>
      <c r="H895" s="239">
        <v>44.9</v>
      </c>
      <c r="I895" s="240"/>
      <c r="J895" s="236"/>
      <c r="K895" s="236"/>
      <c r="L895" s="241"/>
      <c r="M895" s="242"/>
      <c r="N895" s="243"/>
      <c r="O895" s="243"/>
      <c r="P895" s="243"/>
      <c r="Q895" s="243"/>
      <c r="R895" s="243"/>
      <c r="S895" s="243"/>
      <c r="T895" s="244"/>
      <c r="AT895" s="245" t="s">
        <v>155</v>
      </c>
      <c r="AU895" s="245" t="s">
        <v>89</v>
      </c>
      <c r="AV895" s="14" t="s">
        <v>89</v>
      </c>
      <c r="AW895" s="14" t="s">
        <v>36</v>
      </c>
      <c r="AX895" s="14" t="s">
        <v>79</v>
      </c>
      <c r="AY895" s="245" t="s">
        <v>146</v>
      </c>
    </row>
    <row r="896" spans="2:51" s="13" customFormat="1">
      <c r="B896" s="224"/>
      <c r="C896" s="225"/>
      <c r="D896" s="226" t="s">
        <v>155</v>
      </c>
      <c r="E896" s="227" t="s">
        <v>1</v>
      </c>
      <c r="F896" s="228" t="s">
        <v>396</v>
      </c>
      <c r="G896" s="225"/>
      <c r="H896" s="227" t="s">
        <v>1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AT896" s="234" t="s">
        <v>155</v>
      </c>
      <c r="AU896" s="234" t="s">
        <v>89</v>
      </c>
      <c r="AV896" s="13" t="s">
        <v>87</v>
      </c>
      <c r="AW896" s="13" t="s">
        <v>36</v>
      </c>
      <c r="AX896" s="13" t="s">
        <v>79</v>
      </c>
      <c r="AY896" s="234" t="s">
        <v>146</v>
      </c>
    </row>
    <row r="897" spans="1:65" s="14" customFormat="1">
      <c r="B897" s="235"/>
      <c r="C897" s="236"/>
      <c r="D897" s="226" t="s">
        <v>155</v>
      </c>
      <c r="E897" s="237" t="s">
        <v>1</v>
      </c>
      <c r="F897" s="238" t="s">
        <v>463</v>
      </c>
      <c r="G897" s="236"/>
      <c r="H897" s="239">
        <v>5.4</v>
      </c>
      <c r="I897" s="240"/>
      <c r="J897" s="236"/>
      <c r="K897" s="236"/>
      <c r="L897" s="241"/>
      <c r="M897" s="242"/>
      <c r="N897" s="243"/>
      <c r="O897" s="243"/>
      <c r="P897" s="243"/>
      <c r="Q897" s="243"/>
      <c r="R897" s="243"/>
      <c r="S897" s="243"/>
      <c r="T897" s="244"/>
      <c r="AT897" s="245" t="s">
        <v>155</v>
      </c>
      <c r="AU897" s="245" t="s">
        <v>89</v>
      </c>
      <c r="AV897" s="14" t="s">
        <v>89</v>
      </c>
      <c r="AW897" s="14" t="s">
        <v>36</v>
      </c>
      <c r="AX897" s="14" t="s">
        <v>79</v>
      </c>
      <c r="AY897" s="245" t="s">
        <v>146</v>
      </c>
    </row>
    <row r="898" spans="1:65" s="13" customFormat="1">
      <c r="B898" s="224"/>
      <c r="C898" s="225"/>
      <c r="D898" s="226" t="s">
        <v>155</v>
      </c>
      <c r="E898" s="227" t="s">
        <v>1</v>
      </c>
      <c r="F898" s="228" t="s">
        <v>395</v>
      </c>
      <c r="G898" s="225"/>
      <c r="H898" s="227" t="s">
        <v>1</v>
      </c>
      <c r="I898" s="229"/>
      <c r="J898" s="225"/>
      <c r="K898" s="225"/>
      <c r="L898" s="230"/>
      <c r="M898" s="231"/>
      <c r="N898" s="232"/>
      <c r="O898" s="232"/>
      <c r="P898" s="232"/>
      <c r="Q898" s="232"/>
      <c r="R898" s="232"/>
      <c r="S898" s="232"/>
      <c r="T898" s="233"/>
      <c r="AT898" s="234" t="s">
        <v>155</v>
      </c>
      <c r="AU898" s="234" t="s">
        <v>89</v>
      </c>
      <c r="AV898" s="13" t="s">
        <v>87</v>
      </c>
      <c r="AW898" s="13" t="s">
        <v>36</v>
      </c>
      <c r="AX898" s="13" t="s">
        <v>79</v>
      </c>
      <c r="AY898" s="234" t="s">
        <v>146</v>
      </c>
    </row>
    <row r="899" spans="1:65" s="14" customFormat="1">
      <c r="B899" s="235"/>
      <c r="C899" s="236"/>
      <c r="D899" s="226" t="s">
        <v>155</v>
      </c>
      <c r="E899" s="237" t="s">
        <v>1</v>
      </c>
      <c r="F899" s="238" t="s">
        <v>464</v>
      </c>
      <c r="G899" s="236"/>
      <c r="H899" s="239">
        <v>0.95</v>
      </c>
      <c r="I899" s="240"/>
      <c r="J899" s="236"/>
      <c r="K899" s="236"/>
      <c r="L899" s="241"/>
      <c r="M899" s="242"/>
      <c r="N899" s="243"/>
      <c r="O899" s="243"/>
      <c r="P899" s="243"/>
      <c r="Q899" s="243"/>
      <c r="R899" s="243"/>
      <c r="S899" s="243"/>
      <c r="T899" s="244"/>
      <c r="AT899" s="245" t="s">
        <v>155</v>
      </c>
      <c r="AU899" s="245" t="s">
        <v>89</v>
      </c>
      <c r="AV899" s="14" t="s">
        <v>89</v>
      </c>
      <c r="AW899" s="14" t="s">
        <v>36</v>
      </c>
      <c r="AX899" s="14" t="s">
        <v>79</v>
      </c>
      <c r="AY899" s="245" t="s">
        <v>146</v>
      </c>
    </row>
    <row r="900" spans="1:65" s="13" customFormat="1">
      <c r="B900" s="224"/>
      <c r="C900" s="225"/>
      <c r="D900" s="226" t="s">
        <v>155</v>
      </c>
      <c r="E900" s="227" t="s">
        <v>1</v>
      </c>
      <c r="F900" s="228" t="s">
        <v>393</v>
      </c>
      <c r="G900" s="225"/>
      <c r="H900" s="227" t="s">
        <v>1</v>
      </c>
      <c r="I900" s="229"/>
      <c r="J900" s="225"/>
      <c r="K900" s="225"/>
      <c r="L900" s="230"/>
      <c r="M900" s="231"/>
      <c r="N900" s="232"/>
      <c r="O900" s="232"/>
      <c r="P900" s="232"/>
      <c r="Q900" s="232"/>
      <c r="R900" s="232"/>
      <c r="S900" s="232"/>
      <c r="T900" s="233"/>
      <c r="AT900" s="234" t="s">
        <v>155</v>
      </c>
      <c r="AU900" s="234" t="s">
        <v>89</v>
      </c>
      <c r="AV900" s="13" t="s">
        <v>87</v>
      </c>
      <c r="AW900" s="13" t="s">
        <v>36</v>
      </c>
      <c r="AX900" s="13" t="s">
        <v>79</v>
      </c>
      <c r="AY900" s="234" t="s">
        <v>146</v>
      </c>
    </row>
    <row r="901" spans="1:65" s="14" customFormat="1">
      <c r="B901" s="235"/>
      <c r="C901" s="236"/>
      <c r="D901" s="226" t="s">
        <v>155</v>
      </c>
      <c r="E901" s="237" t="s">
        <v>1</v>
      </c>
      <c r="F901" s="238" t="s">
        <v>394</v>
      </c>
      <c r="G901" s="236"/>
      <c r="H901" s="239">
        <v>2.9</v>
      </c>
      <c r="I901" s="240"/>
      <c r="J901" s="236"/>
      <c r="K901" s="236"/>
      <c r="L901" s="241"/>
      <c r="M901" s="242"/>
      <c r="N901" s="243"/>
      <c r="O901" s="243"/>
      <c r="P901" s="243"/>
      <c r="Q901" s="243"/>
      <c r="R901" s="243"/>
      <c r="S901" s="243"/>
      <c r="T901" s="244"/>
      <c r="AT901" s="245" t="s">
        <v>155</v>
      </c>
      <c r="AU901" s="245" t="s">
        <v>89</v>
      </c>
      <c r="AV901" s="14" t="s">
        <v>89</v>
      </c>
      <c r="AW901" s="14" t="s">
        <v>36</v>
      </c>
      <c r="AX901" s="14" t="s">
        <v>79</v>
      </c>
      <c r="AY901" s="245" t="s">
        <v>146</v>
      </c>
    </row>
    <row r="902" spans="1:65" s="16" customFormat="1">
      <c r="B902" s="257"/>
      <c r="C902" s="258"/>
      <c r="D902" s="226" t="s">
        <v>155</v>
      </c>
      <c r="E902" s="259" t="s">
        <v>1</v>
      </c>
      <c r="F902" s="260" t="s">
        <v>346</v>
      </c>
      <c r="G902" s="258"/>
      <c r="H902" s="261">
        <v>86.35</v>
      </c>
      <c r="I902" s="262"/>
      <c r="J902" s="258"/>
      <c r="K902" s="258"/>
      <c r="L902" s="263"/>
      <c r="M902" s="264"/>
      <c r="N902" s="265"/>
      <c r="O902" s="265"/>
      <c r="P902" s="265"/>
      <c r="Q902" s="265"/>
      <c r="R902" s="265"/>
      <c r="S902" s="265"/>
      <c r="T902" s="266"/>
      <c r="AT902" s="267" t="s">
        <v>155</v>
      </c>
      <c r="AU902" s="267" t="s">
        <v>89</v>
      </c>
      <c r="AV902" s="16" t="s">
        <v>183</v>
      </c>
      <c r="AW902" s="16" t="s">
        <v>36</v>
      </c>
      <c r="AX902" s="16" t="s">
        <v>79</v>
      </c>
      <c r="AY902" s="267" t="s">
        <v>146</v>
      </c>
    </row>
    <row r="903" spans="1:65" s="15" customFormat="1">
      <c r="B903" s="246"/>
      <c r="C903" s="247"/>
      <c r="D903" s="226" t="s">
        <v>155</v>
      </c>
      <c r="E903" s="248" t="s">
        <v>1</v>
      </c>
      <c r="F903" s="249" t="s">
        <v>175</v>
      </c>
      <c r="G903" s="247"/>
      <c r="H903" s="250">
        <v>163.75</v>
      </c>
      <c r="I903" s="251"/>
      <c r="J903" s="247"/>
      <c r="K903" s="247"/>
      <c r="L903" s="252"/>
      <c r="M903" s="253"/>
      <c r="N903" s="254"/>
      <c r="O903" s="254"/>
      <c r="P903" s="254"/>
      <c r="Q903" s="254"/>
      <c r="R903" s="254"/>
      <c r="S903" s="254"/>
      <c r="T903" s="255"/>
      <c r="AT903" s="256" t="s">
        <v>155</v>
      </c>
      <c r="AU903" s="256" t="s">
        <v>89</v>
      </c>
      <c r="AV903" s="15" t="s">
        <v>153</v>
      </c>
      <c r="AW903" s="15" t="s">
        <v>36</v>
      </c>
      <c r="AX903" s="15" t="s">
        <v>87</v>
      </c>
      <c r="AY903" s="256" t="s">
        <v>146</v>
      </c>
    </row>
    <row r="904" spans="1:65" s="2" customFormat="1" ht="44.25" customHeight="1">
      <c r="A904" s="35"/>
      <c r="B904" s="36"/>
      <c r="C904" s="271" t="s">
        <v>938</v>
      </c>
      <c r="D904" s="271" t="s">
        <v>515</v>
      </c>
      <c r="E904" s="272" t="s">
        <v>939</v>
      </c>
      <c r="F904" s="273" t="s">
        <v>940</v>
      </c>
      <c r="G904" s="274" t="s">
        <v>152</v>
      </c>
      <c r="H904" s="275">
        <v>180.125</v>
      </c>
      <c r="I904" s="276"/>
      <c r="J904" s="277">
        <f>ROUND(I904*H904,2)</f>
        <v>0</v>
      </c>
      <c r="K904" s="278"/>
      <c r="L904" s="279"/>
      <c r="M904" s="280" t="s">
        <v>1</v>
      </c>
      <c r="N904" s="281" t="s">
        <v>44</v>
      </c>
      <c r="O904" s="72"/>
      <c r="P904" s="220">
        <f>O904*H904</f>
        <v>0</v>
      </c>
      <c r="Q904" s="220">
        <v>2.8700000000000002E-3</v>
      </c>
      <c r="R904" s="220">
        <f>Q904*H904</f>
        <v>0.51695875000000002</v>
      </c>
      <c r="S904" s="220">
        <v>0</v>
      </c>
      <c r="T904" s="221">
        <f>S904*H904</f>
        <v>0</v>
      </c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R904" s="222" t="s">
        <v>689</v>
      </c>
      <c r="AT904" s="222" t="s">
        <v>515</v>
      </c>
      <c r="AU904" s="222" t="s">
        <v>89</v>
      </c>
      <c r="AY904" s="18" t="s">
        <v>146</v>
      </c>
      <c r="BE904" s="223">
        <f>IF(N904="základní",J904,0)</f>
        <v>0</v>
      </c>
      <c r="BF904" s="223">
        <f>IF(N904="snížená",J904,0)</f>
        <v>0</v>
      </c>
      <c r="BG904" s="223">
        <f>IF(N904="zákl. přenesená",J904,0)</f>
        <v>0</v>
      </c>
      <c r="BH904" s="223">
        <f>IF(N904="sníž. přenesená",J904,0)</f>
        <v>0</v>
      </c>
      <c r="BI904" s="223">
        <f>IF(N904="nulová",J904,0)</f>
        <v>0</v>
      </c>
      <c r="BJ904" s="18" t="s">
        <v>87</v>
      </c>
      <c r="BK904" s="223">
        <f>ROUND(I904*H904,2)</f>
        <v>0</v>
      </c>
      <c r="BL904" s="18" t="s">
        <v>299</v>
      </c>
      <c r="BM904" s="222" t="s">
        <v>941</v>
      </c>
    </row>
    <row r="905" spans="1:65" s="14" customFormat="1">
      <c r="B905" s="235"/>
      <c r="C905" s="236"/>
      <c r="D905" s="226" t="s">
        <v>155</v>
      </c>
      <c r="E905" s="236"/>
      <c r="F905" s="238" t="s">
        <v>942</v>
      </c>
      <c r="G905" s="236"/>
      <c r="H905" s="239">
        <v>180.125</v>
      </c>
      <c r="I905" s="240"/>
      <c r="J905" s="236"/>
      <c r="K905" s="236"/>
      <c r="L905" s="241"/>
      <c r="M905" s="242"/>
      <c r="N905" s="243"/>
      <c r="O905" s="243"/>
      <c r="P905" s="243"/>
      <c r="Q905" s="243"/>
      <c r="R905" s="243"/>
      <c r="S905" s="243"/>
      <c r="T905" s="244"/>
      <c r="AT905" s="245" t="s">
        <v>155</v>
      </c>
      <c r="AU905" s="245" t="s">
        <v>89</v>
      </c>
      <c r="AV905" s="14" t="s">
        <v>89</v>
      </c>
      <c r="AW905" s="14" t="s">
        <v>4</v>
      </c>
      <c r="AX905" s="14" t="s">
        <v>87</v>
      </c>
      <c r="AY905" s="245" t="s">
        <v>146</v>
      </c>
    </row>
    <row r="906" spans="1:65" s="2" customFormat="1" ht="16.5" customHeight="1">
      <c r="A906" s="35"/>
      <c r="B906" s="36"/>
      <c r="C906" s="210" t="s">
        <v>943</v>
      </c>
      <c r="D906" s="210" t="s">
        <v>149</v>
      </c>
      <c r="E906" s="211" t="s">
        <v>944</v>
      </c>
      <c r="F906" s="212" t="s">
        <v>945</v>
      </c>
      <c r="G906" s="213" t="s">
        <v>270</v>
      </c>
      <c r="H906" s="214">
        <v>156.28</v>
      </c>
      <c r="I906" s="215"/>
      <c r="J906" s="216">
        <f>ROUND(I906*H906,2)</f>
        <v>0</v>
      </c>
      <c r="K906" s="217"/>
      <c r="L906" s="40"/>
      <c r="M906" s="218" t="s">
        <v>1</v>
      </c>
      <c r="N906" s="219" t="s">
        <v>44</v>
      </c>
      <c r="O906" s="72"/>
      <c r="P906" s="220">
        <f>O906*H906</f>
        <v>0</v>
      </c>
      <c r="Q906" s="220">
        <v>1.0000000000000001E-5</v>
      </c>
      <c r="R906" s="220">
        <f>Q906*H906</f>
        <v>1.5628E-3</v>
      </c>
      <c r="S906" s="220">
        <v>0</v>
      </c>
      <c r="T906" s="221">
        <f>S906*H906</f>
        <v>0</v>
      </c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R906" s="222" t="s">
        <v>299</v>
      </c>
      <c r="AT906" s="222" t="s">
        <v>149</v>
      </c>
      <c r="AU906" s="222" t="s">
        <v>89</v>
      </c>
      <c r="AY906" s="18" t="s">
        <v>146</v>
      </c>
      <c r="BE906" s="223">
        <f>IF(N906="základní",J906,0)</f>
        <v>0</v>
      </c>
      <c r="BF906" s="223">
        <f>IF(N906="snížená",J906,0)</f>
        <v>0</v>
      </c>
      <c r="BG906" s="223">
        <f>IF(N906="zákl. přenesená",J906,0)</f>
        <v>0</v>
      </c>
      <c r="BH906" s="223">
        <f>IF(N906="sníž. přenesená",J906,0)</f>
        <v>0</v>
      </c>
      <c r="BI906" s="223">
        <f>IF(N906="nulová",J906,0)</f>
        <v>0</v>
      </c>
      <c r="BJ906" s="18" t="s">
        <v>87</v>
      </c>
      <c r="BK906" s="223">
        <f>ROUND(I906*H906,2)</f>
        <v>0</v>
      </c>
      <c r="BL906" s="18" t="s">
        <v>299</v>
      </c>
      <c r="BM906" s="222" t="s">
        <v>946</v>
      </c>
    </row>
    <row r="907" spans="1:65" s="13" customFormat="1">
      <c r="B907" s="224"/>
      <c r="C907" s="225"/>
      <c r="D907" s="226" t="s">
        <v>155</v>
      </c>
      <c r="E907" s="227" t="s">
        <v>1</v>
      </c>
      <c r="F907" s="228" t="s">
        <v>156</v>
      </c>
      <c r="G907" s="225"/>
      <c r="H907" s="227" t="s">
        <v>1</v>
      </c>
      <c r="I907" s="229"/>
      <c r="J907" s="225"/>
      <c r="K907" s="225"/>
      <c r="L907" s="230"/>
      <c r="M907" s="231"/>
      <c r="N907" s="232"/>
      <c r="O907" s="232"/>
      <c r="P907" s="232"/>
      <c r="Q907" s="232"/>
      <c r="R907" s="232"/>
      <c r="S907" s="232"/>
      <c r="T907" s="233"/>
      <c r="AT907" s="234" t="s">
        <v>155</v>
      </c>
      <c r="AU907" s="234" t="s">
        <v>89</v>
      </c>
      <c r="AV907" s="13" t="s">
        <v>87</v>
      </c>
      <c r="AW907" s="13" t="s">
        <v>36</v>
      </c>
      <c r="AX907" s="13" t="s">
        <v>79</v>
      </c>
      <c r="AY907" s="234" t="s">
        <v>146</v>
      </c>
    </row>
    <row r="908" spans="1:65" s="13" customFormat="1">
      <c r="B908" s="224"/>
      <c r="C908" s="225"/>
      <c r="D908" s="226" t="s">
        <v>155</v>
      </c>
      <c r="E908" s="227" t="s">
        <v>1</v>
      </c>
      <c r="F908" s="228" t="s">
        <v>378</v>
      </c>
      <c r="G908" s="225"/>
      <c r="H908" s="227" t="s">
        <v>1</v>
      </c>
      <c r="I908" s="229"/>
      <c r="J908" s="225"/>
      <c r="K908" s="225"/>
      <c r="L908" s="230"/>
      <c r="M908" s="231"/>
      <c r="N908" s="232"/>
      <c r="O908" s="232"/>
      <c r="P908" s="232"/>
      <c r="Q908" s="232"/>
      <c r="R908" s="232"/>
      <c r="S908" s="232"/>
      <c r="T908" s="233"/>
      <c r="AT908" s="234" t="s">
        <v>155</v>
      </c>
      <c r="AU908" s="234" t="s">
        <v>89</v>
      </c>
      <c r="AV908" s="13" t="s">
        <v>87</v>
      </c>
      <c r="AW908" s="13" t="s">
        <v>36</v>
      </c>
      <c r="AX908" s="13" t="s">
        <v>79</v>
      </c>
      <c r="AY908" s="234" t="s">
        <v>146</v>
      </c>
    </row>
    <row r="909" spans="1:65" s="14" customFormat="1">
      <c r="B909" s="235"/>
      <c r="C909" s="236"/>
      <c r="D909" s="226" t="s">
        <v>155</v>
      </c>
      <c r="E909" s="237" t="s">
        <v>1</v>
      </c>
      <c r="F909" s="238" t="s">
        <v>947</v>
      </c>
      <c r="G909" s="236"/>
      <c r="H909" s="239">
        <v>17.100000000000001</v>
      </c>
      <c r="I909" s="240"/>
      <c r="J909" s="236"/>
      <c r="K909" s="236"/>
      <c r="L909" s="241"/>
      <c r="M909" s="242"/>
      <c r="N909" s="243"/>
      <c r="O909" s="243"/>
      <c r="P909" s="243"/>
      <c r="Q909" s="243"/>
      <c r="R909" s="243"/>
      <c r="S909" s="243"/>
      <c r="T909" s="244"/>
      <c r="AT909" s="245" t="s">
        <v>155</v>
      </c>
      <c r="AU909" s="245" t="s">
        <v>89</v>
      </c>
      <c r="AV909" s="14" t="s">
        <v>89</v>
      </c>
      <c r="AW909" s="14" t="s">
        <v>36</v>
      </c>
      <c r="AX909" s="14" t="s">
        <v>79</v>
      </c>
      <c r="AY909" s="245" t="s">
        <v>146</v>
      </c>
    </row>
    <row r="910" spans="1:65" s="14" customFormat="1">
      <c r="B910" s="235"/>
      <c r="C910" s="236"/>
      <c r="D910" s="226" t="s">
        <v>155</v>
      </c>
      <c r="E910" s="237" t="s">
        <v>1</v>
      </c>
      <c r="F910" s="238" t="s">
        <v>948</v>
      </c>
      <c r="G910" s="236"/>
      <c r="H910" s="239">
        <v>-2.7</v>
      </c>
      <c r="I910" s="240"/>
      <c r="J910" s="236"/>
      <c r="K910" s="236"/>
      <c r="L910" s="241"/>
      <c r="M910" s="242"/>
      <c r="N910" s="243"/>
      <c r="O910" s="243"/>
      <c r="P910" s="243"/>
      <c r="Q910" s="243"/>
      <c r="R910" s="243"/>
      <c r="S910" s="243"/>
      <c r="T910" s="244"/>
      <c r="AT910" s="245" t="s">
        <v>155</v>
      </c>
      <c r="AU910" s="245" t="s">
        <v>89</v>
      </c>
      <c r="AV910" s="14" t="s">
        <v>89</v>
      </c>
      <c r="AW910" s="14" t="s">
        <v>36</v>
      </c>
      <c r="AX910" s="14" t="s">
        <v>79</v>
      </c>
      <c r="AY910" s="245" t="s">
        <v>146</v>
      </c>
    </row>
    <row r="911" spans="1:65" s="13" customFormat="1">
      <c r="B911" s="224"/>
      <c r="C911" s="225"/>
      <c r="D911" s="226" t="s">
        <v>155</v>
      </c>
      <c r="E911" s="227" t="s">
        <v>1</v>
      </c>
      <c r="F911" s="228" t="s">
        <v>375</v>
      </c>
      <c r="G911" s="225"/>
      <c r="H911" s="227" t="s">
        <v>1</v>
      </c>
      <c r="I911" s="229"/>
      <c r="J911" s="225"/>
      <c r="K911" s="225"/>
      <c r="L911" s="230"/>
      <c r="M911" s="231"/>
      <c r="N911" s="232"/>
      <c r="O911" s="232"/>
      <c r="P911" s="232"/>
      <c r="Q911" s="232"/>
      <c r="R911" s="232"/>
      <c r="S911" s="232"/>
      <c r="T911" s="233"/>
      <c r="AT911" s="234" t="s">
        <v>155</v>
      </c>
      <c r="AU911" s="234" t="s">
        <v>89</v>
      </c>
      <c r="AV911" s="13" t="s">
        <v>87</v>
      </c>
      <c r="AW911" s="13" t="s">
        <v>36</v>
      </c>
      <c r="AX911" s="13" t="s">
        <v>79</v>
      </c>
      <c r="AY911" s="234" t="s">
        <v>146</v>
      </c>
    </row>
    <row r="912" spans="1:65" s="14" customFormat="1">
      <c r="B912" s="235"/>
      <c r="C912" s="236"/>
      <c r="D912" s="226" t="s">
        <v>155</v>
      </c>
      <c r="E912" s="237" t="s">
        <v>1</v>
      </c>
      <c r="F912" s="238" t="s">
        <v>949</v>
      </c>
      <c r="G912" s="236"/>
      <c r="H912" s="239">
        <v>7.3</v>
      </c>
      <c r="I912" s="240"/>
      <c r="J912" s="236"/>
      <c r="K912" s="236"/>
      <c r="L912" s="241"/>
      <c r="M912" s="242"/>
      <c r="N912" s="243"/>
      <c r="O912" s="243"/>
      <c r="P912" s="243"/>
      <c r="Q912" s="243"/>
      <c r="R912" s="243"/>
      <c r="S912" s="243"/>
      <c r="T912" s="244"/>
      <c r="AT912" s="245" t="s">
        <v>155</v>
      </c>
      <c r="AU912" s="245" t="s">
        <v>89</v>
      </c>
      <c r="AV912" s="14" t="s">
        <v>89</v>
      </c>
      <c r="AW912" s="14" t="s">
        <v>36</v>
      </c>
      <c r="AX912" s="14" t="s">
        <v>79</v>
      </c>
      <c r="AY912" s="245" t="s">
        <v>146</v>
      </c>
    </row>
    <row r="913" spans="2:51" s="13" customFormat="1">
      <c r="B913" s="224"/>
      <c r="C913" s="225"/>
      <c r="D913" s="226" t="s">
        <v>155</v>
      </c>
      <c r="E913" s="227" t="s">
        <v>1</v>
      </c>
      <c r="F913" s="228" t="s">
        <v>369</v>
      </c>
      <c r="G913" s="225"/>
      <c r="H913" s="227" t="s">
        <v>1</v>
      </c>
      <c r="I913" s="229"/>
      <c r="J913" s="225"/>
      <c r="K913" s="225"/>
      <c r="L913" s="230"/>
      <c r="M913" s="231"/>
      <c r="N913" s="232"/>
      <c r="O913" s="232"/>
      <c r="P913" s="232"/>
      <c r="Q913" s="232"/>
      <c r="R913" s="232"/>
      <c r="S913" s="232"/>
      <c r="T913" s="233"/>
      <c r="AT913" s="234" t="s">
        <v>155</v>
      </c>
      <c r="AU913" s="234" t="s">
        <v>89</v>
      </c>
      <c r="AV913" s="13" t="s">
        <v>87</v>
      </c>
      <c r="AW913" s="13" t="s">
        <v>36</v>
      </c>
      <c r="AX913" s="13" t="s">
        <v>79</v>
      </c>
      <c r="AY913" s="234" t="s">
        <v>146</v>
      </c>
    </row>
    <row r="914" spans="2:51" s="14" customFormat="1">
      <c r="B914" s="235"/>
      <c r="C914" s="236"/>
      <c r="D914" s="226" t="s">
        <v>155</v>
      </c>
      <c r="E914" s="237" t="s">
        <v>1</v>
      </c>
      <c r="F914" s="238" t="s">
        <v>950</v>
      </c>
      <c r="G914" s="236"/>
      <c r="H914" s="239">
        <v>11.44</v>
      </c>
      <c r="I914" s="240"/>
      <c r="J914" s="236"/>
      <c r="K914" s="236"/>
      <c r="L914" s="241"/>
      <c r="M914" s="242"/>
      <c r="N914" s="243"/>
      <c r="O914" s="243"/>
      <c r="P914" s="243"/>
      <c r="Q914" s="243"/>
      <c r="R914" s="243"/>
      <c r="S914" s="243"/>
      <c r="T914" s="244"/>
      <c r="AT914" s="245" t="s">
        <v>155</v>
      </c>
      <c r="AU914" s="245" t="s">
        <v>89</v>
      </c>
      <c r="AV914" s="14" t="s">
        <v>89</v>
      </c>
      <c r="AW914" s="14" t="s">
        <v>36</v>
      </c>
      <c r="AX914" s="14" t="s">
        <v>79</v>
      </c>
      <c r="AY914" s="245" t="s">
        <v>146</v>
      </c>
    </row>
    <row r="915" spans="2:51" s="14" customFormat="1">
      <c r="B915" s="235"/>
      <c r="C915" s="236"/>
      <c r="D915" s="226" t="s">
        <v>155</v>
      </c>
      <c r="E915" s="237" t="s">
        <v>1</v>
      </c>
      <c r="F915" s="238" t="s">
        <v>471</v>
      </c>
      <c r="G915" s="236"/>
      <c r="H915" s="239">
        <v>-1.8</v>
      </c>
      <c r="I915" s="240"/>
      <c r="J915" s="236"/>
      <c r="K915" s="236"/>
      <c r="L915" s="241"/>
      <c r="M915" s="242"/>
      <c r="N915" s="243"/>
      <c r="O915" s="243"/>
      <c r="P915" s="243"/>
      <c r="Q915" s="243"/>
      <c r="R915" s="243"/>
      <c r="S915" s="243"/>
      <c r="T915" s="244"/>
      <c r="AT915" s="245" t="s">
        <v>155</v>
      </c>
      <c r="AU915" s="245" t="s">
        <v>89</v>
      </c>
      <c r="AV915" s="14" t="s">
        <v>89</v>
      </c>
      <c r="AW915" s="14" t="s">
        <v>36</v>
      </c>
      <c r="AX915" s="14" t="s">
        <v>79</v>
      </c>
      <c r="AY915" s="245" t="s">
        <v>146</v>
      </c>
    </row>
    <row r="916" spans="2:51" s="13" customFormat="1">
      <c r="B916" s="224"/>
      <c r="C916" s="225"/>
      <c r="D916" s="226" t="s">
        <v>155</v>
      </c>
      <c r="E916" s="227" t="s">
        <v>1</v>
      </c>
      <c r="F916" s="228" t="s">
        <v>451</v>
      </c>
      <c r="G916" s="225"/>
      <c r="H916" s="227" t="s">
        <v>1</v>
      </c>
      <c r="I916" s="229"/>
      <c r="J916" s="225"/>
      <c r="K916" s="225"/>
      <c r="L916" s="230"/>
      <c r="M916" s="231"/>
      <c r="N916" s="232"/>
      <c r="O916" s="232"/>
      <c r="P916" s="232"/>
      <c r="Q916" s="232"/>
      <c r="R916" s="232"/>
      <c r="S916" s="232"/>
      <c r="T916" s="233"/>
      <c r="AT916" s="234" t="s">
        <v>155</v>
      </c>
      <c r="AU916" s="234" t="s">
        <v>89</v>
      </c>
      <c r="AV916" s="13" t="s">
        <v>87</v>
      </c>
      <c r="AW916" s="13" t="s">
        <v>36</v>
      </c>
      <c r="AX916" s="13" t="s">
        <v>79</v>
      </c>
      <c r="AY916" s="234" t="s">
        <v>146</v>
      </c>
    </row>
    <row r="917" spans="2:51" s="14" customFormat="1">
      <c r="B917" s="235"/>
      <c r="C917" s="236"/>
      <c r="D917" s="226" t="s">
        <v>155</v>
      </c>
      <c r="E917" s="237" t="s">
        <v>1</v>
      </c>
      <c r="F917" s="238" t="s">
        <v>951</v>
      </c>
      <c r="G917" s="236"/>
      <c r="H917" s="239">
        <v>26.74</v>
      </c>
      <c r="I917" s="240"/>
      <c r="J917" s="236"/>
      <c r="K917" s="236"/>
      <c r="L917" s="241"/>
      <c r="M917" s="242"/>
      <c r="N917" s="243"/>
      <c r="O917" s="243"/>
      <c r="P917" s="243"/>
      <c r="Q917" s="243"/>
      <c r="R917" s="243"/>
      <c r="S917" s="243"/>
      <c r="T917" s="244"/>
      <c r="AT917" s="245" t="s">
        <v>155</v>
      </c>
      <c r="AU917" s="245" t="s">
        <v>89</v>
      </c>
      <c r="AV917" s="14" t="s">
        <v>89</v>
      </c>
      <c r="AW917" s="14" t="s">
        <v>36</v>
      </c>
      <c r="AX917" s="14" t="s">
        <v>79</v>
      </c>
      <c r="AY917" s="245" t="s">
        <v>146</v>
      </c>
    </row>
    <row r="918" spans="2:51" s="14" customFormat="1">
      <c r="B918" s="235"/>
      <c r="C918" s="236"/>
      <c r="D918" s="226" t="s">
        <v>155</v>
      </c>
      <c r="E918" s="237" t="s">
        <v>1</v>
      </c>
      <c r="F918" s="238" t="s">
        <v>952</v>
      </c>
      <c r="G918" s="236"/>
      <c r="H918" s="239">
        <v>4.5</v>
      </c>
      <c r="I918" s="240"/>
      <c r="J918" s="236"/>
      <c r="K918" s="236"/>
      <c r="L918" s="241"/>
      <c r="M918" s="242"/>
      <c r="N918" s="243"/>
      <c r="O918" s="243"/>
      <c r="P918" s="243"/>
      <c r="Q918" s="243"/>
      <c r="R918" s="243"/>
      <c r="S918" s="243"/>
      <c r="T918" s="244"/>
      <c r="AT918" s="245" t="s">
        <v>155</v>
      </c>
      <c r="AU918" s="245" t="s">
        <v>89</v>
      </c>
      <c r="AV918" s="14" t="s">
        <v>89</v>
      </c>
      <c r="AW918" s="14" t="s">
        <v>36</v>
      </c>
      <c r="AX918" s="14" t="s">
        <v>79</v>
      </c>
      <c r="AY918" s="245" t="s">
        <v>146</v>
      </c>
    </row>
    <row r="919" spans="2:51" s="14" customFormat="1">
      <c r="B919" s="235"/>
      <c r="C919" s="236"/>
      <c r="D919" s="226" t="s">
        <v>155</v>
      </c>
      <c r="E919" s="237" t="s">
        <v>1</v>
      </c>
      <c r="F919" s="238" t="s">
        <v>201</v>
      </c>
      <c r="G919" s="236"/>
      <c r="H919" s="239">
        <v>5</v>
      </c>
      <c r="I919" s="240"/>
      <c r="J919" s="236"/>
      <c r="K919" s="236"/>
      <c r="L919" s="241"/>
      <c r="M919" s="242"/>
      <c r="N919" s="243"/>
      <c r="O919" s="243"/>
      <c r="P919" s="243"/>
      <c r="Q919" s="243"/>
      <c r="R919" s="243"/>
      <c r="S919" s="243"/>
      <c r="T919" s="244"/>
      <c r="AT919" s="245" t="s">
        <v>155</v>
      </c>
      <c r="AU919" s="245" t="s">
        <v>89</v>
      </c>
      <c r="AV919" s="14" t="s">
        <v>89</v>
      </c>
      <c r="AW919" s="14" t="s">
        <v>36</v>
      </c>
      <c r="AX919" s="14" t="s">
        <v>79</v>
      </c>
      <c r="AY919" s="245" t="s">
        <v>146</v>
      </c>
    </row>
    <row r="920" spans="2:51" s="13" customFormat="1">
      <c r="B920" s="224"/>
      <c r="C920" s="225"/>
      <c r="D920" s="226" t="s">
        <v>155</v>
      </c>
      <c r="E920" s="227" t="s">
        <v>1</v>
      </c>
      <c r="F920" s="228" t="s">
        <v>383</v>
      </c>
      <c r="G920" s="225"/>
      <c r="H920" s="227" t="s">
        <v>1</v>
      </c>
      <c r="I920" s="229"/>
      <c r="J920" s="225"/>
      <c r="K920" s="225"/>
      <c r="L920" s="230"/>
      <c r="M920" s="231"/>
      <c r="N920" s="232"/>
      <c r="O920" s="232"/>
      <c r="P920" s="232"/>
      <c r="Q920" s="232"/>
      <c r="R920" s="232"/>
      <c r="S920" s="232"/>
      <c r="T920" s="233"/>
      <c r="AT920" s="234" t="s">
        <v>155</v>
      </c>
      <c r="AU920" s="234" t="s">
        <v>89</v>
      </c>
      <c r="AV920" s="13" t="s">
        <v>87</v>
      </c>
      <c r="AW920" s="13" t="s">
        <v>36</v>
      </c>
      <c r="AX920" s="13" t="s">
        <v>79</v>
      </c>
      <c r="AY920" s="234" t="s">
        <v>146</v>
      </c>
    </row>
    <row r="921" spans="2:51" s="14" customFormat="1">
      <c r="B921" s="235"/>
      <c r="C921" s="236"/>
      <c r="D921" s="226" t="s">
        <v>155</v>
      </c>
      <c r="E921" s="237" t="s">
        <v>1</v>
      </c>
      <c r="F921" s="238" t="s">
        <v>953</v>
      </c>
      <c r="G921" s="236"/>
      <c r="H921" s="239">
        <v>4.7</v>
      </c>
      <c r="I921" s="240"/>
      <c r="J921" s="236"/>
      <c r="K921" s="236"/>
      <c r="L921" s="241"/>
      <c r="M921" s="242"/>
      <c r="N921" s="243"/>
      <c r="O921" s="243"/>
      <c r="P921" s="243"/>
      <c r="Q921" s="243"/>
      <c r="R921" s="243"/>
      <c r="S921" s="243"/>
      <c r="T921" s="244"/>
      <c r="AT921" s="245" t="s">
        <v>155</v>
      </c>
      <c r="AU921" s="245" t="s">
        <v>89</v>
      </c>
      <c r="AV921" s="14" t="s">
        <v>89</v>
      </c>
      <c r="AW921" s="14" t="s">
        <v>36</v>
      </c>
      <c r="AX921" s="14" t="s">
        <v>79</v>
      </c>
      <c r="AY921" s="245" t="s">
        <v>146</v>
      </c>
    </row>
    <row r="922" spans="2:51" s="13" customFormat="1">
      <c r="B922" s="224"/>
      <c r="C922" s="225"/>
      <c r="D922" s="226" t="s">
        <v>155</v>
      </c>
      <c r="E922" s="227" t="s">
        <v>1</v>
      </c>
      <c r="F922" s="228" t="s">
        <v>381</v>
      </c>
      <c r="G922" s="225"/>
      <c r="H922" s="227" t="s">
        <v>1</v>
      </c>
      <c r="I922" s="229"/>
      <c r="J922" s="225"/>
      <c r="K922" s="225"/>
      <c r="L922" s="230"/>
      <c r="M922" s="231"/>
      <c r="N922" s="232"/>
      <c r="O922" s="232"/>
      <c r="P922" s="232"/>
      <c r="Q922" s="232"/>
      <c r="R922" s="232"/>
      <c r="S922" s="232"/>
      <c r="T922" s="233"/>
      <c r="AT922" s="234" t="s">
        <v>155</v>
      </c>
      <c r="AU922" s="234" t="s">
        <v>89</v>
      </c>
      <c r="AV922" s="13" t="s">
        <v>87</v>
      </c>
      <c r="AW922" s="13" t="s">
        <v>36</v>
      </c>
      <c r="AX922" s="13" t="s">
        <v>79</v>
      </c>
      <c r="AY922" s="234" t="s">
        <v>146</v>
      </c>
    </row>
    <row r="923" spans="2:51" s="14" customFormat="1">
      <c r="B923" s="235"/>
      <c r="C923" s="236"/>
      <c r="D923" s="226" t="s">
        <v>155</v>
      </c>
      <c r="E923" s="237" t="s">
        <v>1</v>
      </c>
      <c r="F923" s="238" t="s">
        <v>954</v>
      </c>
      <c r="G923" s="236"/>
      <c r="H923" s="239">
        <v>3.1</v>
      </c>
      <c r="I923" s="240"/>
      <c r="J923" s="236"/>
      <c r="K923" s="236"/>
      <c r="L923" s="241"/>
      <c r="M923" s="242"/>
      <c r="N923" s="243"/>
      <c r="O923" s="243"/>
      <c r="P923" s="243"/>
      <c r="Q923" s="243"/>
      <c r="R923" s="243"/>
      <c r="S923" s="243"/>
      <c r="T923" s="244"/>
      <c r="AT923" s="245" t="s">
        <v>155</v>
      </c>
      <c r="AU923" s="245" t="s">
        <v>89</v>
      </c>
      <c r="AV923" s="14" t="s">
        <v>89</v>
      </c>
      <c r="AW923" s="14" t="s">
        <v>36</v>
      </c>
      <c r="AX923" s="14" t="s">
        <v>79</v>
      </c>
      <c r="AY923" s="245" t="s">
        <v>146</v>
      </c>
    </row>
    <row r="924" spans="2:51" s="13" customFormat="1">
      <c r="B924" s="224"/>
      <c r="C924" s="225"/>
      <c r="D924" s="226" t="s">
        <v>155</v>
      </c>
      <c r="E924" s="227" t="s">
        <v>1</v>
      </c>
      <c r="F924" s="228" t="s">
        <v>379</v>
      </c>
      <c r="G924" s="225"/>
      <c r="H924" s="227" t="s">
        <v>1</v>
      </c>
      <c r="I924" s="229"/>
      <c r="J924" s="225"/>
      <c r="K924" s="225"/>
      <c r="L924" s="230"/>
      <c r="M924" s="231"/>
      <c r="N924" s="232"/>
      <c r="O924" s="232"/>
      <c r="P924" s="232"/>
      <c r="Q924" s="232"/>
      <c r="R924" s="232"/>
      <c r="S924" s="232"/>
      <c r="T924" s="233"/>
      <c r="AT924" s="234" t="s">
        <v>155</v>
      </c>
      <c r="AU924" s="234" t="s">
        <v>89</v>
      </c>
      <c r="AV924" s="13" t="s">
        <v>87</v>
      </c>
      <c r="AW924" s="13" t="s">
        <v>36</v>
      </c>
      <c r="AX924" s="13" t="s">
        <v>79</v>
      </c>
      <c r="AY924" s="234" t="s">
        <v>146</v>
      </c>
    </row>
    <row r="925" spans="2:51" s="14" customFormat="1">
      <c r="B925" s="235"/>
      <c r="C925" s="236"/>
      <c r="D925" s="226" t="s">
        <v>155</v>
      </c>
      <c r="E925" s="237" t="s">
        <v>1</v>
      </c>
      <c r="F925" s="238" t="s">
        <v>955</v>
      </c>
      <c r="G925" s="236"/>
      <c r="H925" s="239">
        <v>6.64</v>
      </c>
      <c r="I925" s="240"/>
      <c r="J925" s="236"/>
      <c r="K925" s="236"/>
      <c r="L925" s="241"/>
      <c r="M925" s="242"/>
      <c r="N925" s="243"/>
      <c r="O925" s="243"/>
      <c r="P925" s="243"/>
      <c r="Q925" s="243"/>
      <c r="R925" s="243"/>
      <c r="S925" s="243"/>
      <c r="T925" s="244"/>
      <c r="AT925" s="245" t="s">
        <v>155</v>
      </c>
      <c r="AU925" s="245" t="s">
        <v>89</v>
      </c>
      <c r="AV925" s="14" t="s">
        <v>89</v>
      </c>
      <c r="AW925" s="14" t="s">
        <v>36</v>
      </c>
      <c r="AX925" s="14" t="s">
        <v>79</v>
      </c>
      <c r="AY925" s="245" t="s">
        <v>146</v>
      </c>
    </row>
    <row r="926" spans="2:51" s="16" customFormat="1">
      <c r="B926" s="257"/>
      <c r="C926" s="258"/>
      <c r="D926" s="226" t="s">
        <v>155</v>
      </c>
      <c r="E926" s="259" t="s">
        <v>1</v>
      </c>
      <c r="F926" s="260" t="s">
        <v>346</v>
      </c>
      <c r="G926" s="258"/>
      <c r="H926" s="261">
        <v>82.02</v>
      </c>
      <c r="I926" s="262"/>
      <c r="J926" s="258"/>
      <c r="K926" s="258"/>
      <c r="L926" s="263"/>
      <c r="M926" s="264"/>
      <c r="N926" s="265"/>
      <c r="O926" s="265"/>
      <c r="P926" s="265"/>
      <c r="Q926" s="265"/>
      <c r="R926" s="265"/>
      <c r="S926" s="265"/>
      <c r="T926" s="266"/>
      <c r="AT926" s="267" t="s">
        <v>155</v>
      </c>
      <c r="AU926" s="267" t="s">
        <v>89</v>
      </c>
      <c r="AV926" s="16" t="s">
        <v>183</v>
      </c>
      <c r="AW926" s="16" t="s">
        <v>36</v>
      </c>
      <c r="AX926" s="16" t="s">
        <v>79</v>
      </c>
      <c r="AY926" s="267" t="s">
        <v>146</v>
      </c>
    </row>
    <row r="927" spans="2:51" s="13" customFormat="1">
      <c r="B927" s="224"/>
      <c r="C927" s="225"/>
      <c r="D927" s="226" t="s">
        <v>155</v>
      </c>
      <c r="E927" s="227" t="s">
        <v>1</v>
      </c>
      <c r="F927" s="228" t="s">
        <v>166</v>
      </c>
      <c r="G927" s="225"/>
      <c r="H927" s="227" t="s">
        <v>1</v>
      </c>
      <c r="I927" s="229"/>
      <c r="J927" s="225"/>
      <c r="K927" s="225"/>
      <c r="L927" s="230"/>
      <c r="M927" s="231"/>
      <c r="N927" s="232"/>
      <c r="O927" s="232"/>
      <c r="P927" s="232"/>
      <c r="Q927" s="232"/>
      <c r="R927" s="232"/>
      <c r="S927" s="232"/>
      <c r="T927" s="233"/>
      <c r="AT927" s="234" t="s">
        <v>155</v>
      </c>
      <c r="AU927" s="234" t="s">
        <v>89</v>
      </c>
      <c r="AV927" s="13" t="s">
        <v>87</v>
      </c>
      <c r="AW927" s="13" t="s">
        <v>36</v>
      </c>
      <c r="AX927" s="13" t="s">
        <v>79</v>
      </c>
      <c r="AY927" s="234" t="s">
        <v>146</v>
      </c>
    </row>
    <row r="928" spans="2:51" s="13" customFormat="1">
      <c r="B928" s="224"/>
      <c r="C928" s="225"/>
      <c r="D928" s="226" t="s">
        <v>155</v>
      </c>
      <c r="E928" s="227" t="s">
        <v>1</v>
      </c>
      <c r="F928" s="228" t="s">
        <v>458</v>
      </c>
      <c r="G928" s="225"/>
      <c r="H928" s="227" t="s">
        <v>1</v>
      </c>
      <c r="I928" s="229"/>
      <c r="J928" s="225"/>
      <c r="K928" s="225"/>
      <c r="L928" s="230"/>
      <c r="M928" s="231"/>
      <c r="N928" s="232"/>
      <c r="O928" s="232"/>
      <c r="P928" s="232"/>
      <c r="Q928" s="232"/>
      <c r="R928" s="232"/>
      <c r="S928" s="232"/>
      <c r="T928" s="233"/>
      <c r="AT928" s="234" t="s">
        <v>155</v>
      </c>
      <c r="AU928" s="234" t="s">
        <v>89</v>
      </c>
      <c r="AV928" s="13" t="s">
        <v>87</v>
      </c>
      <c r="AW928" s="13" t="s">
        <v>36</v>
      </c>
      <c r="AX928" s="13" t="s">
        <v>79</v>
      </c>
      <c r="AY928" s="234" t="s">
        <v>146</v>
      </c>
    </row>
    <row r="929" spans="2:51" s="14" customFormat="1">
      <c r="B929" s="235"/>
      <c r="C929" s="236"/>
      <c r="D929" s="226" t="s">
        <v>155</v>
      </c>
      <c r="E929" s="237" t="s">
        <v>1</v>
      </c>
      <c r="F929" s="238" t="s">
        <v>956</v>
      </c>
      <c r="G929" s="236"/>
      <c r="H929" s="239">
        <v>15.43</v>
      </c>
      <c r="I929" s="240"/>
      <c r="J929" s="236"/>
      <c r="K929" s="236"/>
      <c r="L929" s="241"/>
      <c r="M929" s="242"/>
      <c r="N929" s="243"/>
      <c r="O929" s="243"/>
      <c r="P929" s="243"/>
      <c r="Q929" s="243"/>
      <c r="R929" s="243"/>
      <c r="S929" s="243"/>
      <c r="T929" s="244"/>
      <c r="AT929" s="245" t="s">
        <v>155</v>
      </c>
      <c r="AU929" s="245" t="s">
        <v>89</v>
      </c>
      <c r="AV929" s="14" t="s">
        <v>89</v>
      </c>
      <c r="AW929" s="14" t="s">
        <v>36</v>
      </c>
      <c r="AX929" s="14" t="s">
        <v>79</v>
      </c>
      <c r="AY929" s="245" t="s">
        <v>146</v>
      </c>
    </row>
    <row r="930" spans="2:51" s="14" customFormat="1">
      <c r="B930" s="235"/>
      <c r="C930" s="236"/>
      <c r="D930" s="226" t="s">
        <v>155</v>
      </c>
      <c r="E930" s="237" t="s">
        <v>1</v>
      </c>
      <c r="F930" s="238" t="s">
        <v>874</v>
      </c>
      <c r="G930" s="236"/>
      <c r="H930" s="239">
        <v>-0.7</v>
      </c>
      <c r="I930" s="240"/>
      <c r="J930" s="236"/>
      <c r="K930" s="236"/>
      <c r="L930" s="241"/>
      <c r="M930" s="242"/>
      <c r="N930" s="243"/>
      <c r="O930" s="243"/>
      <c r="P930" s="243"/>
      <c r="Q930" s="243"/>
      <c r="R930" s="243"/>
      <c r="S930" s="243"/>
      <c r="T930" s="244"/>
      <c r="AT930" s="245" t="s">
        <v>155</v>
      </c>
      <c r="AU930" s="245" t="s">
        <v>89</v>
      </c>
      <c r="AV930" s="14" t="s">
        <v>89</v>
      </c>
      <c r="AW930" s="14" t="s">
        <v>36</v>
      </c>
      <c r="AX930" s="14" t="s">
        <v>79</v>
      </c>
      <c r="AY930" s="245" t="s">
        <v>146</v>
      </c>
    </row>
    <row r="931" spans="2:51" s="14" customFormat="1">
      <c r="B931" s="235"/>
      <c r="C931" s="236"/>
      <c r="D931" s="226" t="s">
        <v>155</v>
      </c>
      <c r="E931" s="237" t="s">
        <v>1</v>
      </c>
      <c r="F931" s="238" t="s">
        <v>878</v>
      </c>
      <c r="G931" s="236"/>
      <c r="H931" s="239">
        <v>-0.8</v>
      </c>
      <c r="I931" s="240"/>
      <c r="J931" s="236"/>
      <c r="K931" s="236"/>
      <c r="L931" s="241"/>
      <c r="M931" s="242"/>
      <c r="N931" s="243"/>
      <c r="O931" s="243"/>
      <c r="P931" s="243"/>
      <c r="Q931" s="243"/>
      <c r="R931" s="243"/>
      <c r="S931" s="243"/>
      <c r="T931" s="244"/>
      <c r="AT931" s="245" t="s">
        <v>155</v>
      </c>
      <c r="AU931" s="245" t="s">
        <v>89</v>
      </c>
      <c r="AV931" s="14" t="s">
        <v>89</v>
      </c>
      <c r="AW931" s="14" t="s">
        <v>36</v>
      </c>
      <c r="AX931" s="14" t="s">
        <v>79</v>
      </c>
      <c r="AY931" s="245" t="s">
        <v>146</v>
      </c>
    </row>
    <row r="932" spans="2:51" s="14" customFormat="1">
      <c r="B932" s="235"/>
      <c r="C932" s="236"/>
      <c r="D932" s="226" t="s">
        <v>155</v>
      </c>
      <c r="E932" s="237" t="s">
        <v>1</v>
      </c>
      <c r="F932" s="238" t="s">
        <v>957</v>
      </c>
      <c r="G932" s="236"/>
      <c r="H932" s="239">
        <v>-2.65</v>
      </c>
      <c r="I932" s="240"/>
      <c r="J932" s="236"/>
      <c r="K932" s="236"/>
      <c r="L932" s="241"/>
      <c r="M932" s="242"/>
      <c r="N932" s="243"/>
      <c r="O932" s="243"/>
      <c r="P932" s="243"/>
      <c r="Q932" s="243"/>
      <c r="R932" s="243"/>
      <c r="S932" s="243"/>
      <c r="T932" s="244"/>
      <c r="AT932" s="245" t="s">
        <v>155</v>
      </c>
      <c r="AU932" s="245" t="s">
        <v>89</v>
      </c>
      <c r="AV932" s="14" t="s">
        <v>89</v>
      </c>
      <c r="AW932" s="14" t="s">
        <v>36</v>
      </c>
      <c r="AX932" s="14" t="s">
        <v>79</v>
      </c>
      <c r="AY932" s="245" t="s">
        <v>146</v>
      </c>
    </row>
    <row r="933" spans="2:51" s="13" customFormat="1">
      <c r="B933" s="224"/>
      <c r="C933" s="225"/>
      <c r="D933" s="226" t="s">
        <v>155</v>
      </c>
      <c r="E933" s="227" t="s">
        <v>1</v>
      </c>
      <c r="F933" s="228" t="s">
        <v>392</v>
      </c>
      <c r="G933" s="225"/>
      <c r="H933" s="227" t="s">
        <v>1</v>
      </c>
      <c r="I933" s="229"/>
      <c r="J933" s="225"/>
      <c r="K933" s="225"/>
      <c r="L933" s="230"/>
      <c r="M933" s="231"/>
      <c r="N933" s="232"/>
      <c r="O933" s="232"/>
      <c r="P933" s="232"/>
      <c r="Q933" s="232"/>
      <c r="R933" s="232"/>
      <c r="S933" s="232"/>
      <c r="T933" s="233"/>
      <c r="AT933" s="234" t="s">
        <v>155</v>
      </c>
      <c r="AU933" s="234" t="s">
        <v>89</v>
      </c>
      <c r="AV933" s="13" t="s">
        <v>87</v>
      </c>
      <c r="AW933" s="13" t="s">
        <v>36</v>
      </c>
      <c r="AX933" s="13" t="s">
        <v>79</v>
      </c>
      <c r="AY933" s="234" t="s">
        <v>146</v>
      </c>
    </row>
    <row r="934" spans="2:51" s="14" customFormat="1">
      <c r="B934" s="235"/>
      <c r="C934" s="236"/>
      <c r="D934" s="226" t="s">
        <v>155</v>
      </c>
      <c r="E934" s="237" t="s">
        <v>1</v>
      </c>
      <c r="F934" s="238" t="s">
        <v>958</v>
      </c>
      <c r="G934" s="236"/>
      <c r="H934" s="239">
        <v>17.059999999999999</v>
      </c>
      <c r="I934" s="240"/>
      <c r="J934" s="236"/>
      <c r="K934" s="236"/>
      <c r="L934" s="241"/>
      <c r="M934" s="242"/>
      <c r="N934" s="243"/>
      <c r="O934" s="243"/>
      <c r="P934" s="243"/>
      <c r="Q934" s="243"/>
      <c r="R934" s="243"/>
      <c r="S934" s="243"/>
      <c r="T934" s="244"/>
      <c r="AT934" s="245" t="s">
        <v>155</v>
      </c>
      <c r="AU934" s="245" t="s">
        <v>89</v>
      </c>
      <c r="AV934" s="14" t="s">
        <v>89</v>
      </c>
      <c r="AW934" s="14" t="s">
        <v>36</v>
      </c>
      <c r="AX934" s="14" t="s">
        <v>79</v>
      </c>
      <c r="AY934" s="245" t="s">
        <v>146</v>
      </c>
    </row>
    <row r="935" spans="2:51" s="14" customFormat="1">
      <c r="B935" s="235"/>
      <c r="C935" s="236"/>
      <c r="D935" s="226" t="s">
        <v>155</v>
      </c>
      <c r="E935" s="237" t="s">
        <v>1</v>
      </c>
      <c r="F935" s="238" t="s">
        <v>471</v>
      </c>
      <c r="G935" s="236"/>
      <c r="H935" s="239">
        <v>-1.8</v>
      </c>
      <c r="I935" s="240"/>
      <c r="J935" s="236"/>
      <c r="K935" s="236"/>
      <c r="L935" s="241"/>
      <c r="M935" s="242"/>
      <c r="N935" s="243"/>
      <c r="O935" s="243"/>
      <c r="P935" s="243"/>
      <c r="Q935" s="243"/>
      <c r="R935" s="243"/>
      <c r="S935" s="243"/>
      <c r="T935" s="244"/>
      <c r="AT935" s="245" t="s">
        <v>155</v>
      </c>
      <c r="AU935" s="245" t="s">
        <v>89</v>
      </c>
      <c r="AV935" s="14" t="s">
        <v>89</v>
      </c>
      <c r="AW935" s="14" t="s">
        <v>36</v>
      </c>
      <c r="AX935" s="14" t="s">
        <v>79</v>
      </c>
      <c r="AY935" s="245" t="s">
        <v>146</v>
      </c>
    </row>
    <row r="936" spans="2:51" s="13" customFormat="1">
      <c r="B936" s="224"/>
      <c r="C936" s="225"/>
      <c r="D936" s="226" t="s">
        <v>155</v>
      </c>
      <c r="E936" s="227" t="s">
        <v>1</v>
      </c>
      <c r="F936" s="228" t="s">
        <v>385</v>
      </c>
      <c r="G936" s="225"/>
      <c r="H936" s="227" t="s">
        <v>1</v>
      </c>
      <c r="I936" s="229"/>
      <c r="J936" s="225"/>
      <c r="K936" s="225"/>
      <c r="L936" s="230"/>
      <c r="M936" s="231"/>
      <c r="N936" s="232"/>
      <c r="O936" s="232"/>
      <c r="P936" s="232"/>
      <c r="Q936" s="232"/>
      <c r="R936" s="232"/>
      <c r="S936" s="232"/>
      <c r="T936" s="233"/>
      <c r="AT936" s="234" t="s">
        <v>155</v>
      </c>
      <c r="AU936" s="234" t="s">
        <v>89</v>
      </c>
      <c r="AV936" s="13" t="s">
        <v>87</v>
      </c>
      <c r="AW936" s="13" t="s">
        <v>36</v>
      </c>
      <c r="AX936" s="13" t="s">
        <v>79</v>
      </c>
      <c r="AY936" s="234" t="s">
        <v>146</v>
      </c>
    </row>
    <row r="937" spans="2:51" s="14" customFormat="1">
      <c r="B937" s="235"/>
      <c r="C937" s="236"/>
      <c r="D937" s="226" t="s">
        <v>155</v>
      </c>
      <c r="E937" s="237" t="s">
        <v>1</v>
      </c>
      <c r="F937" s="238" t="s">
        <v>959</v>
      </c>
      <c r="G937" s="236"/>
      <c r="H937" s="239">
        <v>10.54</v>
      </c>
      <c r="I937" s="240"/>
      <c r="J937" s="236"/>
      <c r="K937" s="236"/>
      <c r="L937" s="241"/>
      <c r="M937" s="242"/>
      <c r="N937" s="243"/>
      <c r="O937" s="243"/>
      <c r="P937" s="243"/>
      <c r="Q937" s="243"/>
      <c r="R937" s="243"/>
      <c r="S937" s="243"/>
      <c r="T937" s="244"/>
      <c r="AT937" s="245" t="s">
        <v>155</v>
      </c>
      <c r="AU937" s="245" t="s">
        <v>89</v>
      </c>
      <c r="AV937" s="14" t="s">
        <v>89</v>
      </c>
      <c r="AW937" s="14" t="s">
        <v>36</v>
      </c>
      <c r="AX937" s="14" t="s">
        <v>79</v>
      </c>
      <c r="AY937" s="245" t="s">
        <v>146</v>
      </c>
    </row>
    <row r="938" spans="2:51" s="13" customFormat="1">
      <c r="B938" s="224"/>
      <c r="C938" s="225"/>
      <c r="D938" s="226" t="s">
        <v>155</v>
      </c>
      <c r="E938" s="227" t="s">
        <v>1</v>
      </c>
      <c r="F938" s="228" t="s">
        <v>387</v>
      </c>
      <c r="G938" s="225"/>
      <c r="H938" s="227" t="s">
        <v>1</v>
      </c>
      <c r="I938" s="229"/>
      <c r="J938" s="225"/>
      <c r="K938" s="225"/>
      <c r="L938" s="230"/>
      <c r="M938" s="231"/>
      <c r="N938" s="232"/>
      <c r="O938" s="232"/>
      <c r="P938" s="232"/>
      <c r="Q938" s="232"/>
      <c r="R938" s="232"/>
      <c r="S938" s="232"/>
      <c r="T938" s="233"/>
      <c r="AT938" s="234" t="s">
        <v>155</v>
      </c>
      <c r="AU938" s="234" t="s">
        <v>89</v>
      </c>
      <c r="AV938" s="13" t="s">
        <v>87</v>
      </c>
      <c r="AW938" s="13" t="s">
        <v>36</v>
      </c>
      <c r="AX938" s="13" t="s">
        <v>79</v>
      </c>
      <c r="AY938" s="234" t="s">
        <v>146</v>
      </c>
    </row>
    <row r="939" spans="2:51" s="14" customFormat="1">
      <c r="B939" s="235"/>
      <c r="C939" s="236"/>
      <c r="D939" s="226" t="s">
        <v>155</v>
      </c>
      <c r="E939" s="237" t="s">
        <v>1</v>
      </c>
      <c r="F939" s="238" t="s">
        <v>960</v>
      </c>
      <c r="G939" s="236"/>
      <c r="H939" s="239">
        <v>27.2</v>
      </c>
      <c r="I939" s="240"/>
      <c r="J939" s="236"/>
      <c r="K939" s="236"/>
      <c r="L939" s="241"/>
      <c r="M939" s="242"/>
      <c r="N939" s="243"/>
      <c r="O939" s="243"/>
      <c r="P939" s="243"/>
      <c r="Q939" s="243"/>
      <c r="R939" s="243"/>
      <c r="S939" s="243"/>
      <c r="T939" s="244"/>
      <c r="AT939" s="245" t="s">
        <v>155</v>
      </c>
      <c r="AU939" s="245" t="s">
        <v>89</v>
      </c>
      <c r="AV939" s="14" t="s">
        <v>89</v>
      </c>
      <c r="AW939" s="14" t="s">
        <v>36</v>
      </c>
      <c r="AX939" s="14" t="s">
        <v>79</v>
      </c>
      <c r="AY939" s="245" t="s">
        <v>146</v>
      </c>
    </row>
    <row r="940" spans="2:51" s="14" customFormat="1">
      <c r="B940" s="235"/>
      <c r="C940" s="236"/>
      <c r="D940" s="226" t="s">
        <v>155</v>
      </c>
      <c r="E940" s="237" t="s">
        <v>1</v>
      </c>
      <c r="F940" s="238" t="s">
        <v>961</v>
      </c>
      <c r="G940" s="236"/>
      <c r="H940" s="239">
        <v>-3.6</v>
      </c>
      <c r="I940" s="240"/>
      <c r="J940" s="236"/>
      <c r="K940" s="236"/>
      <c r="L940" s="241"/>
      <c r="M940" s="242"/>
      <c r="N940" s="243"/>
      <c r="O940" s="243"/>
      <c r="P940" s="243"/>
      <c r="Q940" s="243"/>
      <c r="R940" s="243"/>
      <c r="S940" s="243"/>
      <c r="T940" s="244"/>
      <c r="AT940" s="245" t="s">
        <v>155</v>
      </c>
      <c r="AU940" s="245" t="s">
        <v>89</v>
      </c>
      <c r="AV940" s="14" t="s">
        <v>89</v>
      </c>
      <c r="AW940" s="14" t="s">
        <v>36</v>
      </c>
      <c r="AX940" s="14" t="s">
        <v>79</v>
      </c>
      <c r="AY940" s="245" t="s">
        <v>146</v>
      </c>
    </row>
    <row r="941" spans="2:51" s="14" customFormat="1">
      <c r="B941" s="235"/>
      <c r="C941" s="236"/>
      <c r="D941" s="226" t="s">
        <v>155</v>
      </c>
      <c r="E941" s="237" t="s">
        <v>1</v>
      </c>
      <c r="F941" s="238" t="s">
        <v>962</v>
      </c>
      <c r="G941" s="236"/>
      <c r="H941" s="239">
        <v>-5</v>
      </c>
      <c r="I941" s="240"/>
      <c r="J941" s="236"/>
      <c r="K941" s="236"/>
      <c r="L941" s="241"/>
      <c r="M941" s="242"/>
      <c r="N941" s="243"/>
      <c r="O941" s="243"/>
      <c r="P941" s="243"/>
      <c r="Q941" s="243"/>
      <c r="R941" s="243"/>
      <c r="S941" s="243"/>
      <c r="T941" s="244"/>
      <c r="AT941" s="245" t="s">
        <v>155</v>
      </c>
      <c r="AU941" s="245" t="s">
        <v>89</v>
      </c>
      <c r="AV941" s="14" t="s">
        <v>89</v>
      </c>
      <c r="AW941" s="14" t="s">
        <v>36</v>
      </c>
      <c r="AX941" s="14" t="s">
        <v>79</v>
      </c>
      <c r="AY941" s="245" t="s">
        <v>146</v>
      </c>
    </row>
    <row r="942" spans="2:51" s="13" customFormat="1">
      <c r="B942" s="224"/>
      <c r="C942" s="225"/>
      <c r="D942" s="226" t="s">
        <v>155</v>
      </c>
      <c r="E942" s="227" t="s">
        <v>1</v>
      </c>
      <c r="F942" s="228" t="s">
        <v>396</v>
      </c>
      <c r="G942" s="225"/>
      <c r="H942" s="227" t="s">
        <v>1</v>
      </c>
      <c r="I942" s="229"/>
      <c r="J942" s="225"/>
      <c r="K942" s="225"/>
      <c r="L942" s="230"/>
      <c r="M942" s="231"/>
      <c r="N942" s="232"/>
      <c r="O942" s="232"/>
      <c r="P942" s="232"/>
      <c r="Q942" s="232"/>
      <c r="R942" s="232"/>
      <c r="S942" s="232"/>
      <c r="T942" s="233"/>
      <c r="AT942" s="234" t="s">
        <v>155</v>
      </c>
      <c r="AU942" s="234" t="s">
        <v>89</v>
      </c>
      <c r="AV942" s="13" t="s">
        <v>87</v>
      </c>
      <c r="AW942" s="13" t="s">
        <v>36</v>
      </c>
      <c r="AX942" s="13" t="s">
        <v>79</v>
      </c>
      <c r="AY942" s="234" t="s">
        <v>146</v>
      </c>
    </row>
    <row r="943" spans="2:51" s="14" customFormat="1">
      <c r="B943" s="235"/>
      <c r="C943" s="236"/>
      <c r="D943" s="226" t="s">
        <v>155</v>
      </c>
      <c r="E943" s="237" t="s">
        <v>1</v>
      </c>
      <c r="F943" s="238" t="s">
        <v>963</v>
      </c>
      <c r="G943" s="236"/>
      <c r="H943" s="239">
        <v>8.84</v>
      </c>
      <c r="I943" s="240"/>
      <c r="J943" s="236"/>
      <c r="K943" s="236"/>
      <c r="L943" s="241"/>
      <c r="M943" s="242"/>
      <c r="N943" s="243"/>
      <c r="O943" s="243"/>
      <c r="P943" s="243"/>
      <c r="Q943" s="243"/>
      <c r="R943" s="243"/>
      <c r="S943" s="243"/>
      <c r="T943" s="244"/>
      <c r="AT943" s="245" t="s">
        <v>155</v>
      </c>
      <c r="AU943" s="245" t="s">
        <v>89</v>
      </c>
      <c r="AV943" s="14" t="s">
        <v>89</v>
      </c>
      <c r="AW943" s="14" t="s">
        <v>36</v>
      </c>
      <c r="AX943" s="14" t="s">
        <v>79</v>
      </c>
      <c r="AY943" s="245" t="s">
        <v>146</v>
      </c>
    </row>
    <row r="944" spans="2:51" s="13" customFormat="1">
      <c r="B944" s="224"/>
      <c r="C944" s="225"/>
      <c r="D944" s="226" t="s">
        <v>155</v>
      </c>
      <c r="E944" s="227" t="s">
        <v>1</v>
      </c>
      <c r="F944" s="228" t="s">
        <v>395</v>
      </c>
      <c r="G944" s="225"/>
      <c r="H944" s="227" t="s">
        <v>1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AT944" s="234" t="s">
        <v>155</v>
      </c>
      <c r="AU944" s="234" t="s">
        <v>89</v>
      </c>
      <c r="AV944" s="13" t="s">
        <v>87</v>
      </c>
      <c r="AW944" s="13" t="s">
        <v>36</v>
      </c>
      <c r="AX944" s="13" t="s">
        <v>79</v>
      </c>
      <c r="AY944" s="234" t="s">
        <v>146</v>
      </c>
    </row>
    <row r="945" spans="1:65" s="14" customFormat="1">
      <c r="B945" s="235"/>
      <c r="C945" s="236"/>
      <c r="D945" s="226" t="s">
        <v>155</v>
      </c>
      <c r="E945" s="237" t="s">
        <v>1</v>
      </c>
      <c r="F945" s="238" t="s">
        <v>954</v>
      </c>
      <c r="G945" s="236"/>
      <c r="H945" s="239">
        <v>3.1</v>
      </c>
      <c r="I945" s="240"/>
      <c r="J945" s="236"/>
      <c r="K945" s="236"/>
      <c r="L945" s="241"/>
      <c r="M945" s="242"/>
      <c r="N945" s="243"/>
      <c r="O945" s="243"/>
      <c r="P945" s="243"/>
      <c r="Q945" s="243"/>
      <c r="R945" s="243"/>
      <c r="S945" s="243"/>
      <c r="T945" s="244"/>
      <c r="AT945" s="245" t="s">
        <v>155</v>
      </c>
      <c r="AU945" s="245" t="s">
        <v>89</v>
      </c>
      <c r="AV945" s="14" t="s">
        <v>89</v>
      </c>
      <c r="AW945" s="14" t="s">
        <v>36</v>
      </c>
      <c r="AX945" s="14" t="s">
        <v>79</v>
      </c>
      <c r="AY945" s="245" t="s">
        <v>146</v>
      </c>
    </row>
    <row r="946" spans="1:65" s="13" customFormat="1">
      <c r="B946" s="224"/>
      <c r="C946" s="225"/>
      <c r="D946" s="226" t="s">
        <v>155</v>
      </c>
      <c r="E946" s="227" t="s">
        <v>1</v>
      </c>
      <c r="F946" s="228" t="s">
        <v>393</v>
      </c>
      <c r="G946" s="225"/>
      <c r="H946" s="227" t="s">
        <v>1</v>
      </c>
      <c r="I946" s="229"/>
      <c r="J946" s="225"/>
      <c r="K946" s="225"/>
      <c r="L946" s="230"/>
      <c r="M946" s="231"/>
      <c r="N946" s="232"/>
      <c r="O946" s="232"/>
      <c r="P946" s="232"/>
      <c r="Q946" s="232"/>
      <c r="R946" s="232"/>
      <c r="S946" s="232"/>
      <c r="T946" s="233"/>
      <c r="AT946" s="234" t="s">
        <v>155</v>
      </c>
      <c r="AU946" s="234" t="s">
        <v>89</v>
      </c>
      <c r="AV946" s="13" t="s">
        <v>87</v>
      </c>
      <c r="AW946" s="13" t="s">
        <v>36</v>
      </c>
      <c r="AX946" s="13" t="s">
        <v>79</v>
      </c>
      <c r="AY946" s="234" t="s">
        <v>146</v>
      </c>
    </row>
    <row r="947" spans="1:65" s="14" customFormat="1">
      <c r="B947" s="235"/>
      <c r="C947" s="236"/>
      <c r="D947" s="226" t="s">
        <v>155</v>
      </c>
      <c r="E947" s="237" t="s">
        <v>1</v>
      </c>
      <c r="F947" s="238" t="s">
        <v>955</v>
      </c>
      <c r="G947" s="236"/>
      <c r="H947" s="239">
        <v>6.64</v>
      </c>
      <c r="I947" s="240"/>
      <c r="J947" s="236"/>
      <c r="K947" s="236"/>
      <c r="L947" s="241"/>
      <c r="M947" s="242"/>
      <c r="N947" s="243"/>
      <c r="O947" s="243"/>
      <c r="P947" s="243"/>
      <c r="Q947" s="243"/>
      <c r="R947" s="243"/>
      <c r="S947" s="243"/>
      <c r="T947" s="244"/>
      <c r="AT947" s="245" t="s">
        <v>155</v>
      </c>
      <c r="AU947" s="245" t="s">
        <v>89</v>
      </c>
      <c r="AV947" s="14" t="s">
        <v>89</v>
      </c>
      <c r="AW947" s="14" t="s">
        <v>36</v>
      </c>
      <c r="AX947" s="14" t="s">
        <v>79</v>
      </c>
      <c r="AY947" s="245" t="s">
        <v>146</v>
      </c>
    </row>
    <row r="948" spans="1:65" s="16" customFormat="1">
      <c r="B948" s="257"/>
      <c r="C948" s="258"/>
      <c r="D948" s="226" t="s">
        <v>155</v>
      </c>
      <c r="E948" s="259" t="s">
        <v>1</v>
      </c>
      <c r="F948" s="260" t="s">
        <v>346</v>
      </c>
      <c r="G948" s="258"/>
      <c r="H948" s="261">
        <v>74.260000000000005</v>
      </c>
      <c r="I948" s="262"/>
      <c r="J948" s="258"/>
      <c r="K948" s="258"/>
      <c r="L948" s="263"/>
      <c r="M948" s="264"/>
      <c r="N948" s="265"/>
      <c r="O948" s="265"/>
      <c r="P948" s="265"/>
      <c r="Q948" s="265"/>
      <c r="R948" s="265"/>
      <c r="S948" s="265"/>
      <c r="T948" s="266"/>
      <c r="AT948" s="267" t="s">
        <v>155</v>
      </c>
      <c r="AU948" s="267" t="s">
        <v>89</v>
      </c>
      <c r="AV948" s="16" t="s">
        <v>183</v>
      </c>
      <c r="AW948" s="16" t="s">
        <v>36</v>
      </c>
      <c r="AX948" s="16" t="s">
        <v>79</v>
      </c>
      <c r="AY948" s="267" t="s">
        <v>146</v>
      </c>
    </row>
    <row r="949" spans="1:65" s="15" customFormat="1">
      <c r="B949" s="246"/>
      <c r="C949" s="247"/>
      <c r="D949" s="226" t="s">
        <v>155</v>
      </c>
      <c r="E949" s="248" t="s">
        <v>1</v>
      </c>
      <c r="F949" s="249" t="s">
        <v>175</v>
      </c>
      <c r="G949" s="247"/>
      <c r="H949" s="250">
        <v>156.28</v>
      </c>
      <c r="I949" s="251"/>
      <c r="J949" s="247"/>
      <c r="K949" s="247"/>
      <c r="L949" s="252"/>
      <c r="M949" s="253"/>
      <c r="N949" s="254"/>
      <c r="O949" s="254"/>
      <c r="P949" s="254"/>
      <c r="Q949" s="254"/>
      <c r="R949" s="254"/>
      <c r="S949" s="254"/>
      <c r="T949" s="255"/>
      <c r="AT949" s="256" t="s">
        <v>155</v>
      </c>
      <c r="AU949" s="256" t="s">
        <v>89</v>
      </c>
      <c r="AV949" s="15" t="s">
        <v>153</v>
      </c>
      <c r="AW949" s="15" t="s">
        <v>36</v>
      </c>
      <c r="AX949" s="15" t="s">
        <v>87</v>
      </c>
      <c r="AY949" s="256" t="s">
        <v>146</v>
      </c>
    </row>
    <row r="950" spans="1:65" s="2" customFormat="1" ht="16.5" customHeight="1">
      <c r="A950" s="35"/>
      <c r="B950" s="36"/>
      <c r="C950" s="271" t="s">
        <v>964</v>
      </c>
      <c r="D950" s="271" t="s">
        <v>515</v>
      </c>
      <c r="E950" s="272" t="s">
        <v>965</v>
      </c>
      <c r="F950" s="273" t="s">
        <v>966</v>
      </c>
      <c r="G950" s="274" t="s">
        <v>270</v>
      </c>
      <c r="H950" s="275">
        <v>159.40600000000001</v>
      </c>
      <c r="I950" s="276"/>
      <c r="J950" s="277">
        <f>ROUND(I950*H950,2)</f>
        <v>0</v>
      </c>
      <c r="K950" s="278"/>
      <c r="L950" s="279"/>
      <c r="M950" s="280" t="s">
        <v>1</v>
      </c>
      <c r="N950" s="281" t="s">
        <v>44</v>
      </c>
      <c r="O950" s="72"/>
      <c r="P950" s="220">
        <f>O950*H950</f>
        <v>0</v>
      </c>
      <c r="Q950" s="220">
        <v>2.2000000000000001E-4</v>
      </c>
      <c r="R950" s="220">
        <f>Q950*H950</f>
        <v>3.5069320000000001E-2</v>
      </c>
      <c r="S950" s="220">
        <v>0</v>
      </c>
      <c r="T950" s="221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222" t="s">
        <v>689</v>
      </c>
      <c r="AT950" s="222" t="s">
        <v>515</v>
      </c>
      <c r="AU950" s="222" t="s">
        <v>89</v>
      </c>
      <c r="AY950" s="18" t="s">
        <v>146</v>
      </c>
      <c r="BE950" s="223">
        <f>IF(N950="základní",J950,0)</f>
        <v>0</v>
      </c>
      <c r="BF950" s="223">
        <f>IF(N950="snížená",J950,0)</f>
        <v>0</v>
      </c>
      <c r="BG950" s="223">
        <f>IF(N950="zákl. přenesená",J950,0)</f>
        <v>0</v>
      </c>
      <c r="BH950" s="223">
        <f>IF(N950="sníž. přenesená",J950,0)</f>
        <v>0</v>
      </c>
      <c r="BI950" s="223">
        <f>IF(N950="nulová",J950,0)</f>
        <v>0</v>
      </c>
      <c r="BJ950" s="18" t="s">
        <v>87</v>
      </c>
      <c r="BK950" s="223">
        <f>ROUND(I950*H950,2)</f>
        <v>0</v>
      </c>
      <c r="BL950" s="18" t="s">
        <v>299</v>
      </c>
      <c r="BM950" s="222" t="s">
        <v>967</v>
      </c>
    </row>
    <row r="951" spans="1:65" s="14" customFormat="1">
      <c r="B951" s="235"/>
      <c r="C951" s="236"/>
      <c r="D951" s="226" t="s">
        <v>155</v>
      </c>
      <c r="E951" s="236"/>
      <c r="F951" s="238" t="s">
        <v>968</v>
      </c>
      <c r="G951" s="236"/>
      <c r="H951" s="239">
        <v>159.40600000000001</v>
      </c>
      <c r="I951" s="240"/>
      <c r="J951" s="236"/>
      <c r="K951" s="236"/>
      <c r="L951" s="241"/>
      <c r="M951" s="242"/>
      <c r="N951" s="243"/>
      <c r="O951" s="243"/>
      <c r="P951" s="243"/>
      <c r="Q951" s="243"/>
      <c r="R951" s="243"/>
      <c r="S951" s="243"/>
      <c r="T951" s="244"/>
      <c r="AT951" s="245" t="s">
        <v>155</v>
      </c>
      <c r="AU951" s="245" t="s">
        <v>89</v>
      </c>
      <c r="AV951" s="14" t="s">
        <v>89</v>
      </c>
      <c r="AW951" s="14" t="s">
        <v>4</v>
      </c>
      <c r="AX951" s="14" t="s">
        <v>87</v>
      </c>
      <c r="AY951" s="245" t="s">
        <v>146</v>
      </c>
    </row>
    <row r="952" spans="1:65" s="2" customFormat="1" ht="16.5" customHeight="1">
      <c r="A952" s="35"/>
      <c r="B952" s="36"/>
      <c r="C952" s="210" t="s">
        <v>969</v>
      </c>
      <c r="D952" s="210" t="s">
        <v>149</v>
      </c>
      <c r="E952" s="211" t="s">
        <v>970</v>
      </c>
      <c r="F952" s="212" t="s">
        <v>971</v>
      </c>
      <c r="G952" s="213" t="s">
        <v>270</v>
      </c>
      <c r="H952" s="214">
        <v>37.18</v>
      </c>
      <c r="I952" s="215"/>
      <c r="J952" s="216">
        <f>ROUND(I952*H952,2)</f>
        <v>0</v>
      </c>
      <c r="K952" s="217"/>
      <c r="L952" s="40"/>
      <c r="M952" s="218" t="s">
        <v>1</v>
      </c>
      <c r="N952" s="219" t="s">
        <v>44</v>
      </c>
      <c r="O952" s="72"/>
      <c r="P952" s="220">
        <f>O952*H952</f>
        <v>0</v>
      </c>
      <c r="Q952" s="220">
        <v>1.0000000000000001E-5</v>
      </c>
      <c r="R952" s="220">
        <f>Q952*H952</f>
        <v>3.7180000000000004E-4</v>
      </c>
      <c r="S952" s="220">
        <v>0</v>
      </c>
      <c r="T952" s="221">
        <f>S952*H952</f>
        <v>0</v>
      </c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R952" s="222" t="s">
        <v>299</v>
      </c>
      <c r="AT952" s="222" t="s">
        <v>149</v>
      </c>
      <c r="AU952" s="222" t="s">
        <v>89</v>
      </c>
      <c r="AY952" s="18" t="s">
        <v>146</v>
      </c>
      <c r="BE952" s="223">
        <f>IF(N952="základní",J952,0)</f>
        <v>0</v>
      </c>
      <c r="BF952" s="223">
        <f>IF(N952="snížená",J952,0)</f>
        <v>0</v>
      </c>
      <c r="BG952" s="223">
        <f>IF(N952="zákl. přenesená",J952,0)</f>
        <v>0</v>
      </c>
      <c r="BH952" s="223">
        <f>IF(N952="sníž. přenesená",J952,0)</f>
        <v>0</v>
      </c>
      <c r="BI952" s="223">
        <f>IF(N952="nulová",J952,0)</f>
        <v>0</v>
      </c>
      <c r="BJ952" s="18" t="s">
        <v>87</v>
      </c>
      <c r="BK952" s="223">
        <f>ROUND(I952*H952,2)</f>
        <v>0</v>
      </c>
      <c r="BL952" s="18" t="s">
        <v>299</v>
      </c>
      <c r="BM952" s="222" t="s">
        <v>972</v>
      </c>
    </row>
    <row r="953" spans="1:65" s="13" customFormat="1">
      <c r="B953" s="224"/>
      <c r="C953" s="225"/>
      <c r="D953" s="226" t="s">
        <v>155</v>
      </c>
      <c r="E953" s="227" t="s">
        <v>1</v>
      </c>
      <c r="F953" s="228" t="s">
        <v>373</v>
      </c>
      <c r="G953" s="225"/>
      <c r="H953" s="227" t="s">
        <v>1</v>
      </c>
      <c r="I953" s="229"/>
      <c r="J953" s="225"/>
      <c r="K953" s="225"/>
      <c r="L953" s="230"/>
      <c r="M953" s="231"/>
      <c r="N953" s="232"/>
      <c r="O953" s="232"/>
      <c r="P953" s="232"/>
      <c r="Q953" s="232"/>
      <c r="R953" s="232"/>
      <c r="S953" s="232"/>
      <c r="T953" s="233"/>
      <c r="AT953" s="234" t="s">
        <v>155</v>
      </c>
      <c r="AU953" s="234" t="s">
        <v>89</v>
      </c>
      <c r="AV953" s="13" t="s">
        <v>87</v>
      </c>
      <c r="AW953" s="13" t="s">
        <v>36</v>
      </c>
      <c r="AX953" s="13" t="s">
        <v>79</v>
      </c>
      <c r="AY953" s="234" t="s">
        <v>146</v>
      </c>
    </row>
    <row r="954" spans="1:65" s="14" customFormat="1">
      <c r="B954" s="235"/>
      <c r="C954" s="236"/>
      <c r="D954" s="226" t="s">
        <v>155</v>
      </c>
      <c r="E954" s="237" t="s">
        <v>1</v>
      </c>
      <c r="F954" s="238" t="s">
        <v>973</v>
      </c>
      <c r="G954" s="236"/>
      <c r="H954" s="239">
        <v>30.7</v>
      </c>
      <c r="I954" s="240"/>
      <c r="J954" s="236"/>
      <c r="K954" s="236"/>
      <c r="L954" s="241"/>
      <c r="M954" s="242"/>
      <c r="N954" s="243"/>
      <c r="O954" s="243"/>
      <c r="P954" s="243"/>
      <c r="Q954" s="243"/>
      <c r="R954" s="243"/>
      <c r="S954" s="243"/>
      <c r="T954" s="244"/>
      <c r="AT954" s="245" t="s">
        <v>155</v>
      </c>
      <c r="AU954" s="245" t="s">
        <v>89</v>
      </c>
      <c r="AV954" s="14" t="s">
        <v>89</v>
      </c>
      <c r="AW954" s="14" t="s">
        <v>36</v>
      </c>
      <c r="AX954" s="14" t="s">
        <v>79</v>
      </c>
      <c r="AY954" s="245" t="s">
        <v>146</v>
      </c>
    </row>
    <row r="955" spans="1:65" s="14" customFormat="1">
      <c r="B955" s="235"/>
      <c r="C955" s="236"/>
      <c r="D955" s="226" t="s">
        <v>155</v>
      </c>
      <c r="E955" s="237" t="s">
        <v>1</v>
      </c>
      <c r="F955" s="238" t="s">
        <v>962</v>
      </c>
      <c r="G955" s="236"/>
      <c r="H955" s="239">
        <v>-5</v>
      </c>
      <c r="I955" s="240"/>
      <c r="J955" s="236"/>
      <c r="K955" s="236"/>
      <c r="L955" s="241"/>
      <c r="M955" s="242"/>
      <c r="N955" s="243"/>
      <c r="O955" s="243"/>
      <c r="P955" s="243"/>
      <c r="Q955" s="243"/>
      <c r="R955" s="243"/>
      <c r="S955" s="243"/>
      <c r="T955" s="244"/>
      <c r="AT955" s="245" t="s">
        <v>155</v>
      </c>
      <c r="AU955" s="245" t="s">
        <v>89</v>
      </c>
      <c r="AV955" s="14" t="s">
        <v>89</v>
      </c>
      <c r="AW955" s="14" t="s">
        <v>36</v>
      </c>
      <c r="AX955" s="14" t="s">
        <v>79</v>
      </c>
      <c r="AY955" s="245" t="s">
        <v>146</v>
      </c>
    </row>
    <row r="956" spans="1:65" s="14" customFormat="1">
      <c r="B956" s="235"/>
      <c r="C956" s="236"/>
      <c r="D956" s="226" t="s">
        <v>155</v>
      </c>
      <c r="E956" s="237" t="s">
        <v>1</v>
      </c>
      <c r="F956" s="238" t="s">
        <v>974</v>
      </c>
      <c r="G956" s="236"/>
      <c r="H956" s="239">
        <v>-4.5999999999999996</v>
      </c>
      <c r="I956" s="240"/>
      <c r="J956" s="236"/>
      <c r="K956" s="236"/>
      <c r="L956" s="241"/>
      <c r="M956" s="242"/>
      <c r="N956" s="243"/>
      <c r="O956" s="243"/>
      <c r="P956" s="243"/>
      <c r="Q956" s="243"/>
      <c r="R956" s="243"/>
      <c r="S956" s="243"/>
      <c r="T956" s="244"/>
      <c r="AT956" s="245" t="s">
        <v>155</v>
      </c>
      <c r="AU956" s="245" t="s">
        <v>89</v>
      </c>
      <c r="AV956" s="14" t="s">
        <v>89</v>
      </c>
      <c r="AW956" s="14" t="s">
        <v>36</v>
      </c>
      <c r="AX956" s="14" t="s">
        <v>79</v>
      </c>
      <c r="AY956" s="245" t="s">
        <v>146</v>
      </c>
    </row>
    <row r="957" spans="1:65" s="14" customFormat="1">
      <c r="B957" s="235"/>
      <c r="C957" s="236"/>
      <c r="D957" s="226" t="s">
        <v>155</v>
      </c>
      <c r="E957" s="237" t="s">
        <v>1</v>
      </c>
      <c r="F957" s="238" t="s">
        <v>975</v>
      </c>
      <c r="G957" s="236"/>
      <c r="H957" s="239">
        <v>-2.6</v>
      </c>
      <c r="I957" s="240"/>
      <c r="J957" s="236"/>
      <c r="K957" s="236"/>
      <c r="L957" s="241"/>
      <c r="M957" s="242"/>
      <c r="N957" s="243"/>
      <c r="O957" s="243"/>
      <c r="P957" s="243"/>
      <c r="Q957" s="243"/>
      <c r="R957" s="243"/>
      <c r="S957" s="243"/>
      <c r="T957" s="244"/>
      <c r="AT957" s="245" t="s">
        <v>155</v>
      </c>
      <c r="AU957" s="245" t="s">
        <v>89</v>
      </c>
      <c r="AV957" s="14" t="s">
        <v>89</v>
      </c>
      <c r="AW957" s="14" t="s">
        <v>36</v>
      </c>
      <c r="AX957" s="14" t="s">
        <v>79</v>
      </c>
      <c r="AY957" s="245" t="s">
        <v>146</v>
      </c>
    </row>
    <row r="958" spans="1:65" s="13" customFormat="1">
      <c r="B958" s="224"/>
      <c r="C958" s="225"/>
      <c r="D958" s="226" t="s">
        <v>155</v>
      </c>
      <c r="E958" s="227" t="s">
        <v>1</v>
      </c>
      <c r="F958" s="228" t="s">
        <v>398</v>
      </c>
      <c r="G958" s="225"/>
      <c r="H958" s="227" t="s">
        <v>1</v>
      </c>
      <c r="I958" s="229"/>
      <c r="J958" s="225"/>
      <c r="K958" s="225"/>
      <c r="L958" s="230"/>
      <c r="M958" s="231"/>
      <c r="N958" s="232"/>
      <c r="O958" s="232"/>
      <c r="P958" s="232"/>
      <c r="Q958" s="232"/>
      <c r="R958" s="232"/>
      <c r="S958" s="232"/>
      <c r="T958" s="233"/>
      <c r="AT958" s="234" t="s">
        <v>155</v>
      </c>
      <c r="AU958" s="234" t="s">
        <v>89</v>
      </c>
      <c r="AV958" s="13" t="s">
        <v>87</v>
      </c>
      <c r="AW958" s="13" t="s">
        <v>36</v>
      </c>
      <c r="AX958" s="13" t="s">
        <v>79</v>
      </c>
      <c r="AY958" s="234" t="s">
        <v>146</v>
      </c>
    </row>
    <row r="959" spans="1:65" s="14" customFormat="1">
      <c r="B959" s="235"/>
      <c r="C959" s="236"/>
      <c r="D959" s="226" t="s">
        <v>155</v>
      </c>
      <c r="E959" s="237" t="s">
        <v>1</v>
      </c>
      <c r="F959" s="238" t="s">
        <v>976</v>
      </c>
      <c r="G959" s="236"/>
      <c r="H959" s="239">
        <v>25.88</v>
      </c>
      <c r="I959" s="240"/>
      <c r="J959" s="236"/>
      <c r="K959" s="236"/>
      <c r="L959" s="241"/>
      <c r="M959" s="242"/>
      <c r="N959" s="243"/>
      <c r="O959" s="243"/>
      <c r="P959" s="243"/>
      <c r="Q959" s="243"/>
      <c r="R959" s="243"/>
      <c r="S959" s="243"/>
      <c r="T959" s="244"/>
      <c r="AT959" s="245" t="s">
        <v>155</v>
      </c>
      <c r="AU959" s="245" t="s">
        <v>89</v>
      </c>
      <c r="AV959" s="14" t="s">
        <v>89</v>
      </c>
      <c r="AW959" s="14" t="s">
        <v>36</v>
      </c>
      <c r="AX959" s="14" t="s">
        <v>79</v>
      </c>
      <c r="AY959" s="245" t="s">
        <v>146</v>
      </c>
    </row>
    <row r="960" spans="1:65" s="14" customFormat="1">
      <c r="B960" s="235"/>
      <c r="C960" s="236"/>
      <c r="D960" s="226" t="s">
        <v>155</v>
      </c>
      <c r="E960" s="237" t="s">
        <v>1</v>
      </c>
      <c r="F960" s="238" t="s">
        <v>977</v>
      </c>
      <c r="G960" s="236"/>
      <c r="H960" s="239">
        <v>-7.2</v>
      </c>
      <c r="I960" s="240"/>
      <c r="J960" s="236"/>
      <c r="K960" s="236"/>
      <c r="L960" s="241"/>
      <c r="M960" s="242"/>
      <c r="N960" s="243"/>
      <c r="O960" s="243"/>
      <c r="P960" s="243"/>
      <c r="Q960" s="243"/>
      <c r="R960" s="243"/>
      <c r="S960" s="243"/>
      <c r="T960" s="244"/>
      <c r="AT960" s="245" t="s">
        <v>155</v>
      </c>
      <c r="AU960" s="245" t="s">
        <v>89</v>
      </c>
      <c r="AV960" s="14" t="s">
        <v>89</v>
      </c>
      <c r="AW960" s="14" t="s">
        <v>36</v>
      </c>
      <c r="AX960" s="14" t="s">
        <v>79</v>
      </c>
      <c r="AY960" s="245" t="s">
        <v>146</v>
      </c>
    </row>
    <row r="961" spans="1:65" s="15" customFormat="1">
      <c r="B961" s="246"/>
      <c r="C961" s="247"/>
      <c r="D961" s="226" t="s">
        <v>155</v>
      </c>
      <c r="E961" s="248" t="s">
        <v>1</v>
      </c>
      <c r="F961" s="249" t="s">
        <v>175</v>
      </c>
      <c r="G961" s="247"/>
      <c r="H961" s="250">
        <v>37.18</v>
      </c>
      <c r="I961" s="251"/>
      <c r="J961" s="247"/>
      <c r="K961" s="247"/>
      <c r="L961" s="252"/>
      <c r="M961" s="253"/>
      <c r="N961" s="254"/>
      <c r="O961" s="254"/>
      <c r="P961" s="254"/>
      <c r="Q961" s="254"/>
      <c r="R961" s="254"/>
      <c r="S961" s="254"/>
      <c r="T961" s="255"/>
      <c r="AT961" s="256" t="s">
        <v>155</v>
      </c>
      <c r="AU961" s="256" t="s">
        <v>89</v>
      </c>
      <c r="AV961" s="15" t="s">
        <v>153</v>
      </c>
      <c r="AW961" s="15" t="s">
        <v>36</v>
      </c>
      <c r="AX961" s="15" t="s">
        <v>87</v>
      </c>
      <c r="AY961" s="256" t="s">
        <v>146</v>
      </c>
    </row>
    <row r="962" spans="1:65" s="2" customFormat="1" ht="16.5" customHeight="1">
      <c r="A962" s="35"/>
      <c r="B962" s="36"/>
      <c r="C962" s="271" t="s">
        <v>978</v>
      </c>
      <c r="D962" s="271" t="s">
        <v>515</v>
      </c>
      <c r="E962" s="272" t="s">
        <v>979</v>
      </c>
      <c r="F962" s="273" t="s">
        <v>980</v>
      </c>
      <c r="G962" s="274" t="s">
        <v>270</v>
      </c>
      <c r="H962" s="275">
        <v>37.923999999999999</v>
      </c>
      <c r="I962" s="276"/>
      <c r="J962" s="277">
        <f>ROUND(I962*H962,2)</f>
        <v>0</v>
      </c>
      <c r="K962" s="278"/>
      <c r="L962" s="279"/>
      <c r="M962" s="280" t="s">
        <v>1</v>
      </c>
      <c r="N962" s="281" t="s">
        <v>44</v>
      </c>
      <c r="O962" s="72"/>
      <c r="P962" s="220">
        <f>O962*H962</f>
        <v>0</v>
      </c>
      <c r="Q962" s="220">
        <v>2.9999999999999997E-4</v>
      </c>
      <c r="R962" s="220">
        <f>Q962*H962</f>
        <v>1.1377199999999999E-2</v>
      </c>
      <c r="S962" s="220">
        <v>0</v>
      </c>
      <c r="T962" s="221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222" t="s">
        <v>689</v>
      </c>
      <c r="AT962" s="222" t="s">
        <v>515</v>
      </c>
      <c r="AU962" s="222" t="s">
        <v>89</v>
      </c>
      <c r="AY962" s="18" t="s">
        <v>146</v>
      </c>
      <c r="BE962" s="223">
        <f>IF(N962="základní",J962,0)</f>
        <v>0</v>
      </c>
      <c r="BF962" s="223">
        <f>IF(N962="snížená",J962,0)</f>
        <v>0</v>
      </c>
      <c r="BG962" s="223">
        <f>IF(N962="zákl. přenesená",J962,0)</f>
        <v>0</v>
      </c>
      <c r="BH962" s="223">
        <f>IF(N962="sníž. přenesená",J962,0)</f>
        <v>0</v>
      </c>
      <c r="BI962" s="223">
        <f>IF(N962="nulová",J962,0)</f>
        <v>0</v>
      </c>
      <c r="BJ962" s="18" t="s">
        <v>87</v>
      </c>
      <c r="BK962" s="223">
        <f>ROUND(I962*H962,2)</f>
        <v>0</v>
      </c>
      <c r="BL962" s="18" t="s">
        <v>299</v>
      </c>
      <c r="BM962" s="222" t="s">
        <v>981</v>
      </c>
    </row>
    <row r="963" spans="1:65" s="14" customFormat="1">
      <c r="B963" s="235"/>
      <c r="C963" s="236"/>
      <c r="D963" s="226" t="s">
        <v>155</v>
      </c>
      <c r="E963" s="236"/>
      <c r="F963" s="238" t="s">
        <v>982</v>
      </c>
      <c r="G963" s="236"/>
      <c r="H963" s="239">
        <v>37.923999999999999</v>
      </c>
      <c r="I963" s="240"/>
      <c r="J963" s="236"/>
      <c r="K963" s="236"/>
      <c r="L963" s="241"/>
      <c r="M963" s="242"/>
      <c r="N963" s="243"/>
      <c r="O963" s="243"/>
      <c r="P963" s="243"/>
      <c r="Q963" s="243"/>
      <c r="R963" s="243"/>
      <c r="S963" s="243"/>
      <c r="T963" s="244"/>
      <c r="AT963" s="245" t="s">
        <v>155</v>
      </c>
      <c r="AU963" s="245" t="s">
        <v>89</v>
      </c>
      <c r="AV963" s="14" t="s">
        <v>89</v>
      </c>
      <c r="AW963" s="14" t="s">
        <v>4</v>
      </c>
      <c r="AX963" s="14" t="s">
        <v>87</v>
      </c>
      <c r="AY963" s="245" t="s">
        <v>146</v>
      </c>
    </row>
    <row r="964" spans="1:65" s="2" customFormat="1" ht="16.5" customHeight="1">
      <c r="A964" s="35"/>
      <c r="B964" s="36"/>
      <c r="C964" s="210" t="s">
        <v>983</v>
      </c>
      <c r="D964" s="210" t="s">
        <v>149</v>
      </c>
      <c r="E964" s="211" t="s">
        <v>984</v>
      </c>
      <c r="F964" s="212" t="s">
        <v>985</v>
      </c>
      <c r="G964" s="213" t="s">
        <v>270</v>
      </c>
      <c r="H964" s="214">
        <v>27.9</v>
      </c>
      <c r="I964" s="215"/>
      <c r="J964" s="216">
        <f>ROUND(I964*H964,2)</f>
        <v>0</v>
      </c>
      <c r="K964" s="217"/>
      <c r="L964" s="40"/>
      <c r="M964" s="218" t="s">
        <v>1</v>
      </c>
      <c r="N964" s="219" t="s">
        <v>44</v>
      </c>
      <c r="O964" s="72"/>
      <c r="P964" s="220">
        <f>O964*H964</f>
        <v>0</v>
      </c>
      <c r="Q964" s="220">
        <v>0</v>
      </c>
      <c r="R964" s="220">
        <f>Q964*H964</f>
        <v>0</v>
      </c>
      <c r="S964" s="220">
        <v>0</v>
      </c>
      <c r="T964" s="221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22" t="s">
        <v>299</v>
      </c>
      <c r="AT964" s="222" t="s">
        <v>149</v>
      </c>
      <c r="AU964" s="222" t="s">
        <v>89</v>
      </c>
      <c r="AY964" s="18" t="s">
        <v>146</v>
      </c>
      <c r="BE964" s="223">
        <f>IF(N964="základní",J964,0)</f>
        <v>0</v>
      </c>
      <c r="BF964" s="223">
        <f>IF(N964="snížená",J964,0)</f>
        <v>0</v>
      </c>
      <c r="BG964" s="223">
        <f>IF(N964="zákl. přenesená",J964,0)</f>
        <v>0</v>
      </c>
      <c r="BH964" s="223">
        <f>IF(N964="sníž. přenesená",J964,0)</f>
        <v>0</v>
      </c>
      <c r="BI964" s="223">
        <f>IF(N964="nulová",J964,0)</f>
        <v>0</v>
      </c>
      <c r="BJ964" s="18" t="s">
        <v>87</v>
      </c>
      <c r="BK964" s="223">
        <f>ROUND(I964*H964,2)</f>
        <v>0</v>
      </c>
      <c r="BL964" s="18" t="s">
        <v>299</v>
      </c>
      <c r="BM964" s="222" t="s">
        <v>986</v>
      </c>
    </row>
    <row r="965" spans="1:65" s="13" customFormat="1">
      <c r="B965" s="224"/>
      <c r="C965" s="225"/>
      <c r="D965" s="226" t="s">
        <v>155</v>
      </c>
      <c r="E965" s="227" t="s">
        <v>1</v>
      </c>
      <c r="F965" s="228" t="s">
        <v>156</v>
      </c>
      <c r="G965" s="225"/>
      <c r="H965" s="227" t="s">
        <v>1</v>
      </c>
      <c r="I965" s="229"/>
      <c r="J965" s="225"/>
      <c r="K965" s="225"/>
      <c r="L965" s="230"/>
      <c r="M965" s="231"/>
      <c r="N965" s="232"/>
      <c r="O965" s="232"/>
      <c r="P965" s="232"/>
      <c r="Q965" s="232"/>
      <c r="R965" s="232"/>
      <c r="S965" s="232"/>
      <c r="T965" s="233"/>
      <c r="AT965" s="234" t="s">
        <v>155</v>
      </c>
      <c r="AU965" s="234" t="s">
        <v>89</v>
      </c>
      <c r="AV965" s="13" t="s">
        <v>87</v>
      </c>
      <c r="AW965" s="13" t="s">
        <v>36</v>
      </c>
      <c r="AX965" s="13" t="s">
        <v>79</v>
      </c>
      <c r="AY965" s="234" t="s">
        <v>146</v>
      </c>
    </row>
    <row r="966" spans="1:65" s="13" customFormat="1">
      <c r="B966" s="224"/>
      <c r="C966" s="225"/>
      <c r="D966" s="226" t="s">
        <v>155</v>
      </c>
      <c r="E966" s="227" t="s">
        <v>1</v>
      </c>
      <c r="F966" s="228" t="s">
        <v>378</v>
      </c>
      <c r="G966" s="225"/>
      <c r="H966" s="227" t="s">
        <v>1</v>
      </c>
      <c r="I966" s="229"/>
      <c r="J966" s="225"/>
      <c r="K966" s="225"/>
      <c r="L966" s="230"/>
      <c r="M966" s="231"/>
      <c r="N966" s="232"/>
      <c r="O966" s="232"/>
      <c r="P966" s="232"/>
      <c r="Q966" s="232"/>
      <c r="R966" s="232"/>
      <c r="S966" s="232"/>
      <c r="T966" s="233"/>
      <c r="AT966" s="234" t="s">
        <v>155</v>
      </c>
      <c r="AU966" s="234" t="s">
        <v>89</v>
      </c>
      <c r="AV966" s="13" t="s">
        <v>87</v>
      </c>
      <c r="AW966" s="13" t="s">
        <v>36</v>
      </c>
      <c r="AX966" s="13" t="s">
        <v>79</v>
      </c>
      <c r="AY966" s="234" t="s">
        <v>146</v>
      </c>
    </row>
    <row r="967" spans="1:65" s="14" customFormat="1">
      <c r="B967" s="235"/>
      <c r="C967" s="236"/>
      <c r="D967" s="226" t="s">
        <v>155</v>
      </c>
      <c r="E967" s="237" t="s">
        <v>1</v>
      </c>
      <c r="F967" s="238" t="s">
        <v>987</v>
      </c>
      <c r="G967" s="236"/>
      <c r="H967" s="239">
        <v>2.4</v>
      </c>
      <c r="I967" s="240"/>
      <c r="J967" s="236"/>
      <c r="K967" s="236"/>
      <c r="L967" s="241"/>
      <c r="M967" s="242"/>
      <c r="N967" s="243"/>
      <c r="O967" s="243"/>
      <c r="P967" s="243"/>
      <c r="Q967" s="243"/>
      <c r="R967" s="243"/>
      <c r="S967" s="243"/>
      <c r="T967" s="244"/>
      <c r="AT967" s="245" t="s">
        <v>155</v>
      </c>
      <c r="AU967" s="245" t="s">
        <v>89</v>
      </c>
      <c r="AV967" s="14" t="s">
        <v>89</v>
      </c>
      <c r="AW967" s="14" t="s">
        <v>36</v>
      </c>
      <c r="AX967" s="14" t="s">
        <v>79</v>
      </c>
      <c r="AY967" s="245" t="s">
        <v>146</v>
      </c>
    </row>
    <row r="968" spans="1:65" s="13" customFormat="1">
      <c r="B968" s="224"/>
      <c r="C968" s="225"/>
      <c r="D968" s="226" t="s">
        <v>155</v>
      </c>
      <c r="E968" s="227" t="s">
        <v>1</v>
      </c>
      <c r="F968" s="228" t="s">
        <v>375</v>
      </c>
      <c r="G968" s="225"/>
      <c r="H968" s="227" t="s">
        <v>1</v>
      </c>
      <c r="I968" s="229"/>
      <c r="J968" s="225"/>
      <c r="K968" s="225"/>
      <c r="L968" s="230"/>
      <c r="M968" s="231"/>
      <c r="N968" s="232"/>
      <c r="O968" s="232"/>
      <c r="P968" s="232"/>
      <c r="Q968" s="232"/>
      <c r="R968" s="232"/>
      <c r="S968" s="232"/>
      <c r="T968" s="233"/>
      <c r="AT968" s="234" t="s">
        <v>155</v>
      </c>
      <c r="AU968" s="234" t="s">
        <v>89</v>
      </c>
      <c r="AV968" s="13" t="s">
        <v>87</v>
      </c>
      <c r="AW968" s="13" t="s">
        <v>36</v>
      </c>
      <c r="AX968" s="13" t="s">
        <v>79</v>
      </c>
      <c r="AY968" s="234" t="s">
        <v>146</v>
      </c>
    </row>
    <row r="969" spans="1:65" s="14" customFormat="1">
      <c r="B969" s="235"/>
      <c r="C969" s="236"/>
      <c r="D969" s="226" t="s">
        <v>155</v>
      </c>
      <c r="E969" s="237" t="s">
        <v>1</v>
      </c>
      <c r="F969" s="238" t="s">
        <v>988</v>
      </c>
      <c r="G969" s="236"/>
      <c r="H969" s="239">
        <v>0.8</v>
      </c>
      <c r="I969" s="240"/>
      <c r="J969" s="236"/>
      <c r="K969" s="236"/>
      <c r="L969" s="241"/>
      <c r="M969" s="242"/>
      <c r="N969" s="243"/>
      <c r="O969" s="243"/>
      <c r="P969" s="243"/>
      <c r="Q969" s="243"/>
      <c r="R969" s="243"/>
      <c r="S969" s="243"/>
      <c r="T969" s="244"/>
      <c r="AT969" s="245" t="s">
        <v>155</v>
      </c>
      <c r="AU969" s="245" t="s">
        <v>89</v>
      </c>
      <c r="AV969" s="14" t="s">
        <v>89</v>
      </c>
      <c r="AW969" s="14" t="s">
        <v>36</v>
      </c>
      <c r="AX969" s="14" t="s">
        <v>79</v>
      </c>
      <c r="AY969" s="245" t="s">
        <v>146</v>
      </c>
    </row>
    <row r="970" spans="1:65" s="13" customFormat="1">
      <c r="B970" s="224"/>
      <c r="C970" s="225"/>
      <c r="D970" s="226" t="s">
        <v>155</v>
      </c>
      <c r="E970" s="227" t="s">
        <v>1</v>
      </c>
      <c r="F970" s="228" t="s">
        <v>369</v>
      </c>
      <c r="G970" s="225"/>
      <c r="H970" s="227" t="s">
        <v>1</v>
      </c>
      <c r="I970" s="229"/>
      <c r="J970" s="225"/>
      <c r="K970" s="225"/>
      <c r="L970" s="230"/>
      <c r="M970" s="231"/>
      <c r="N970" s="232"/>
      <c r="O970" s="232"/>
      <c r="P970" s="232"/>
      <c r="Q970" s="232"/>
      <c r="R970" s="232"/>
      <c r="S970" s="232"/>
      <c r="T970" s="233"/>
      <c r="AT970" s="234" t="s">
        <v>155</v>
      </c>
      <c r="AU970" s="234" t="s">
        <v>89</v>
      </c>
      <c r="AV970" s="13" t="s">
        <v>87</v>
      </c>
      <c r="AW970" s="13" t="s">
        <v>36</v>
      </c>
      <c r="AX970" s="13" t="s">
        <v>79</v>
      </c>
      <c r="AY970" s="234" t="s">
        <v>146</v>
      </c>
    </row>
    <row r="971" spans="1:65" s="14" customFormat="1">
      <c r="B971" s="235"/>
      <c r="C971" s="236"/>
      <c r="D971" s="226" t="s">
        <v>155</v>
      </c>
      <c r="E971" s="237" t="s">
        <v>1</v>
      </c>
      <c r="F971" s="238" t="s">
        <v>988</v>
      </c>
      <c r="G971" s="236"/>
      <c r="H971" s="239">
        <v>0.8</v>
      </c>
      <c r="I971" s="240"/>
      <c r="J971" s="236"/>
      <c r="K971" s="236"/>
      <c r="L971" s="241"/>
      <c r="M971" s="242"/>
      <c r="N971" s="243"/>
      <c r="O971" s="243"/>
      <c r="P971" s="243"/>
      <c r="Q971" s="243"/>
      <c r="R971" s="243"/>
      <c r="S971" s="243"/>
      <c r="T971" s="244"/>
      <c r="AT971" s="245" t="s">
        <v>155</v>
      </c>
      <c r="AU971" s="245" t="s">
        <v>89</v>
      </c>
      <c r="AV971" s="14" t="s">
        <v>89</v>
      </c>
      <c r="AW971" s="14" t="s">
        <v>36</v>
      </c>
      <c r="AX971" s="14" t="s">
        <v>79</v>
      </c>
      <c r="AY971" s="245" t="s">
        <v>146</v>
      </c>
    </row>
    <row r="972" spans="1:65" s="13" customFormat="1">
      <c r="B972" s="224"/>
      <c r="C972" s="225"/>
      <c r="D972" s="226" t="s">
        <v>155</v>
      </c>
      <c r="E972" s="227" t="s">
        <v>1</v>
      </c>
      <c r="F972" s="228" t="s">
        <v>451</v>
      </c>
      <c r="G972" s="225"/>
      <c r="H972" s="227" t="s">
        <v>1</v>
      </c>
      <c r="I972" s="229"/>
      <c r="J972" s="225"/>
      <c r="K972" s="225"/>
      <c r="L972" s="230"/>
      <c r="M972" s="231"/>
      <c r="N972" s="232"/>
      <c r="O972" s="232"/>
      <c r="P972" s="232"/>
      <c r="Q972" s="232"/>
      <c r="R972" s="232"/>
      <c r="S972" s="232"/>
      <c r="T972" s="233"/>
      <c r="AT972" s="234" t="s">
        <v>155</v>
      </c>
      <c r="AU972" s="234" t="s">
        <v>89</v>
      </c>
      <c r="AV972" s="13" t="s">
        <v>87</v>
      </c>
      <c r="AW972" s="13" t="s">
        <v>36</v>
      </c>
      <c r="AX972" s="13" t="s">
        <v>79</v>
      </c>
      <c r="AY972" s="234" t="s">
        <v>146</v>
      </c>
    </row>
    <row r="973" spans="1:65" s="14" customFormat="1">
      <c r="B973" s="235"/>
      <c r="C973" s="236"/>
      <c r="D973" s="226" t="s">
        <v>155</v>
      </c>
      <c r="E973" s="237" t="s">
        <v>1</v>
      </c>
      <c r="F973" s="238" t="s">
        <v>989</v>
      </c>
      <c r="G973" s="236"/>
      <c r="H973" s="239">
        <v>9</v>
      </c>
      <c r="I973" s="240"/>
      <c r="J973" s="236"/>
      <c r="K973" s="236"/>
      <c r="L973" s="241"/>
      <c r="M973" s="242"/>
      <c r="N973" s="243"/>
      <c r="O973" s="243"/>
      <c r="P973" s="243"/>
      <c r="Q973" s="243"/>
      <c r="R973" s="243"/>
      <c r="S973" s="243"/>
      <c r="T973" s="244"/>
      <c r="AT973" s="245" t="s">
        <v>155</v>
      </c>
      <c r="AU973" s="245" t="s">
        <v>89</v>
      </c>
      <c r="AV973" s="14" t="s">
        <v>89</v>
      </c>
      <c r="AW973" s="14" t="s">
        <v>36</v>
      </c>
      <c r="AX973" s="14" t="s">
        <v>79</v>
      </c>
      <c r="AY973" s="245" t="s">
        <v>146</v>
      </c>
    </row>
    <row r="974" spans="1:65" s="13" customFormat="1">
      <c r="B974" s="224"/>
      <c r="C974" s="225"/>
      <c r="D974" s="226" t="s">
        <v>155</v>
      </c>
      <c r="E974" s="227" t="s">
        <v>1</v>
      </c>
      <c r="F974" s="228" t="s">
        <v>373</v>
      </c>
      <c r="G974" s="225"/>
      <c r="H974" s="227" t="s">
        <v>1</v>
      </c>
      <c r="I974" s="229"/>
      <c r="J974" s="225"/>
      <c r="K974" s="225"/>
      <c r="L974" s="230"/>
      <c r="M974" s="231"/>
      <c r="N974" s="232"/>
      <c r="O974" s="232"/>
      <c r="P974" s="232"/>
      <c r="Q974" s="232"/>
      <c r="R974" s="232"/>
      <c r="S974" s="232"/>
      <c r="T974" s="233"/>
      <c r="AT974" s="234" t="s">
        <v>155</v>
      </c>
      <c r="AU974" s="234" t="s">
        <v>89</v>
      </c>
      <c r="AV974" s="13" t="s">
        <v>87</v>
      </c>
      <c r="AW974" s="13" t="s">
        <v>36</v>
      </c>
      <c r="AX974" s="13" t="s">
        <v>79</v>
      </c>
      <c r="AY974" s="234" t="s">
        <v>146</v>
      </c>
    </row>
    <row r="975" spans="1:65" s="14" customFormat="1">
      <c r="B975" s="235"/>
      <c r="C975" s="236"/>
      <c r="D975" s="226" t="s">
        <v>155</v>
      </c>
      <c r="E975" s="237" t="s">
        <v>1</v>
      </c>
      <c r="F975" s="238" t="s">
        <v>990</v>
      </c>
      <c r="G975" s="236"/>
      <c r="H975" s="239">
        <v>2.2999999999999998</v>
      </c>
      <c r="I975" s="240"/>
      <c r="J975" s="236"/>
      <c r="K975" s="236"/>
      <c r="L975" s="241"/>
      <c r="M975" s="242"/>
      <c r="N975" s="243"/>
      <c r="O975" s="243"/>
      <c r="P975" s="243"/>
      <c r="Q975" s="243"/>
      <c r="R975" s="243"/>
      <c r="S975" s="243"/>
      <c r="T975" s="244"/>
      <c r="AT975" s="245" t="s">
        <v>155</v>
      </c>
      <c r="AU975" s="245" t="s">
        <v>89</v>
      </c>
      <c r="AV975" s="14" t="s">
        <v>89</v>
      </c>
      <c r="AW975" s="14" t="s">
        <v>36</v>
      </c>
      <c r="AX975" s="14" t="s">
        <v>79</v>
      </c>
      <c r="AY975" s="245" t="s">
        <v>146</v>
      </c>
    </row>
    <row r="976" spans="1:65" s="16" customFormat="1">
      <c r="B976" s="257"/>
      <c r="C976" s="258"/>
      <c r="D976" s="226" t="s">
        <v>155</v>
      </c>
      <c r="E976" s="259" t="s">
        <v>1</v>
      </c>
      <c r="F976" s="260" t="s">
        <v>346</v>
      </c>
      <c r="G976" s="258"/>
      <c r="H976" s="261">
        <v>15.3</v>
      </c>
      <c r="I976" s="262"/>
      <c r="J976" s="258"/>
      <c r="K976" s="258"/>
      <c r="L976" s="263"/>
      <c r="M976" s="264"/>
      <c r="N976" s="265"/>
      <c r="O976" s="265"/>
      <c r="P976" s="265"/>
      <c r="Q976" s="265"/>
      <c r="R976" s="265"/>
      <c r="S976" s="265"/>
      <c r="T976" s="266"/>
      <c r="AT976" s="267" t="s">
        <v>155</v>
      </c>
      <c r="AU976" s="267" t="s">
        <v>89</v>
      </c>
      <c r="AV976" s="16" t="s">
        <v>183</v>
      </c>
      <c r="AW976" s="16" t="s">
        <v>36</v>
      </c>
      <c r="AX976" s="16" t="s">
        <v>79</v>
      </c>
      <c r="AY976" s="267" t="s">
        <v>146</v>
      </c>
    </row>
    <row r="977" spans="1:65" s="13" customFormat="1">
      <c r="B977" s="224"/>
      <c r="C977" s="225"/>
      <c r="D977" s="226" t="s">
        <v>155</v>
      </c>
      <c r="E977" s="227" t="s">
        <v>1</v>
      </c>
      <c r="F977" s="228" t="s">
        <v>166</v>
      </c>
      <c r="G977" s="225"/>
      <c r="H977" s="227" t="s">
        <v>1</v>
      </c>
      <c r="I977" s="229"/>
      <c r="J977" s="225"/>
      <c r="K977" s="225"/>
      <c r="L977" s="230"/>
      <c r="M977" s="231"/>
      <c r="N977" s="232"/>
      <c r="O977" s="232"/>
      <c r="P977" s="232"/>
      <c r="Q977" s="232"/>
      <c r="R977" s="232"/>
      <c r="S977" s="232"/>
      <c r="T977" s="233"/>
      <c r="AT977" s="234" t="s">
        <v>155</v>
      </c>
      <c r="AU977" s="234" t="s">
        <v>89</v>
      </c>
      <c r="AV977" s="13" t="s">
        <v>87</v>
      </c>
      <c r="AW977" s="13" t="s">
        <v>36</v>
      </c>
      <c r="AX977" s="13" t="s">
        <v>79</v>
      </c>
      <c r="AY977" s="234" t="s">
        <v>146</v>
      </c>
    </row>
    <row r="978" spans="1:65" s="13" customFormat="1">
      <c r="B978" s="224"/>
      <c r="C978" s="225"/>
      <c r="D978" s="226" t="s">
        <v>155</v>
      </c>
      <c r="E978" s="227" t="s">
        <v>1</v>
      </c>
      <c r="F978" s="228" t="s">
        <v>458</v>
      </c>
      <c r="G978" s="225"/>
      <c r="H978" s="227" t="s">
        <v>1</v>
      </c>
      <c r="I978" s="229"/>
      <c r="J978" s="225"/>
      <c r="K978" s="225"/>
      <c r="L978" s="230"/>
      <c r="M978" s="231"/>
      <c r="N978" s="232"/>
      <c r="O978" s="232"/>
      <c r="P978" s="232"/>
      <c r="Q978" s="232"/>
      <c r="R978" s="232"/>
      <c r="S978" s="232"/>
      <c r="T978" s="233"/>
      <c r="AT978" s="234" t="s">
        <v>155</v>
      </c>
      <c r="AU978" s="234" t="s">
        <v>89</v>
      </c>
      <c r="AV978" s="13" t="s">
        <v>87</v>
      </c>
      <c r="AW978" s="13" t="s">
        <v>36</v>
      </c>
      <c r="AX978" s="13" t="s">
        <v>79</v>
      </c>
      <c r="AY978" s="234" t="s">
        <v>146</v>
      </c>
    </row>
    <row r="979" spans="1:65" s="14" customFormat="1">
      <c r="B979" s="235"/>
      <c r="C979" s="236"/>
      <c r="D979" s="226" t="s">
        <v>155</v>
      </c>
      <c r="E979" s="237" t="s">
        <v>1</v>
      </c>
      <c r="F979" s="238" t="s">
        <v>991</v>
      </c>
      <c r="G979" s="236"/>
      <c r="H979" s="239">
        <v>1.3</v>
      </c>
      <c r="I979" s="240"/>
      <c r="J979" s="236"/>
      <c r="K979" s="236"/>
      <c r="L979" s="241"/>
      <c r="M979" s="242"/>
      <c r="N979" s="243"/>
      <c r="O979" s="243"/>
      <c r="P979" s="243"/>
      <c r="Q979" s="243"/>
      <c r="R979" s="243"/>
      <c r="S979" s="243"/>
      <c r="T979" s="244"/>
      <c r="AT979" s="245" t="s">
        <v>155</v>
      </c>
      <c r="AU979" s="245" t="s">
        <v>89</v>
      </c>
      <c r="AV979" s="14" t="s">
        <v>89</v>
      </c>
      <c r="AW979" s="14" t="s">
        <v>36</v>
      </c>
      <c r="AX979" s="14" t="s">
        <v>79</v>
      </c>
      <c r="AY979" s="245" t="s">
        <v>146</v>
      </c>
    </row>
    <row r="980" spans="1:65" s="13" customFormat="1">
      <c r="B980" s="224"/>
      <c r="C980" s="225"/>
      <c r="D980" s="226" t="s">
        <v>155</v>
      </c>
      <c r="E980" s="227" t="s">
        <v>1</v>
      </c>
      <c r="F980" s="228" t="s">
        <v>392</v>
      </c>
      <c r="G980" s="225"/>
      <c r="H980" s="227" t="s">
        <v>1</v>
      </c>
      <c r="I980" s="229"/>
      <c r="J980" s="225"/>
      <c r="K980" s="225"/>
      <c r="L980" s="230"/>
      <c r="M980" s="231"/>
      <c r="N980" s="232"/>
      <c r="O980" s="232"/>
      <c r="P980" s="232"/>
      <c r="Q980" s="232"/>
      <c r="R980" s="232"/>
      <c r="S980" s="232"/>
      <c r="T980" s="233"/>
      <c r="AT980" s="234" t="s">
        <v>155</v>
      </c>
      <c r="AU980" s="234" t="s">
        <v>89</v>
      </c>
      <c r="AV980" s="13" t="s">
        <v>87</v>
      </c>
      <c r="AW980" s="13" t="s">
        <v>36</v>
      </c>
      <c r="AX980" s="13" t="s">
        <v>79</v>
      </c>
      <c r="AY980" s="234" t="s">
        <v>146</v>
      </c>
    </row>
    <row r="981" spans="1:65" s="14" customFormat="1">
      <c r="B981" s="235"/>
      <c r="C981" s="236"/>
      <c r="D981" s="226" t="s">
        <v>155</v>
      </c>
      <c r="E981" s="237" t="s">
        <v>1</v>
      </c>
      <c r="F981" s="238" t="s">
        <v>988</v>
      </c>
      <c r="G981" s="236"/>
      <c r="H981" s="239">
        <v>0.8</v>
      </c>
      <c r="I981" s="240"/>
      <c r="J981" s="236"/>
      <c r="K981" s="236"/>
      <c r="L981" s="241"/>
      <c r="M981" s="242"/>
      <c r="N981" s="243"/>
      <c r="O981" s="243"/>
      <c r="P981" s="243"/>
      <c r="Q981" s="243"/>
      <c r="R981" s="243"/>
      <c r="S981" s="243"/>
      <c r="T981" s="244"/>
      <c r="AT981" s="245" t="s">
        <v>155</v>
      </c>
      <c r="AU981" s="245" t="s">
        <v>89</v>
      </c>
      <c r="AV981" s="14" t="s">
        <v>89</v>
      </c>
      <c r="AW981" s="14" t="s">
        <v>36</v>
      </c>
      <c r="AX981" s="14" t="s">
        <v>79</v>
      </c>
      <c r="AY981" s="245" t="s">
        <v>146</v>
      </c>
    </row>
    <row r="982" spans="1:65" s="13" customFormat="1">
      <c r="B982" s="224"/>
      <c r="C982" s="225"/>
      <c r="D982" s="226" t="s">
        <v>155</v>
      </c>
      <c r="E982" s="227" t="s">
        <v>1</v>
      </c>
      <c r="F982" s="228" t="s">
        <v>385</v>
      </c>
      <c r="G982" s="225"/>
      <c r="H982" s="227" t="s">
        <v>1</v>
      </c>
      <c r="I982" s="229"/>
      <c r="J982" s="225"/>
      <c r="K982" s="225"/>
      <c r="L982" s="230"/>
      <c r="M982" s="231"/>
      <c r="N982" s="232"/>
      <c r="O982" s="232"/>
      <c r="P982" s="232"/>
      <c r="Q982" s="232"/>
      <c r="R982" s="232"/>
      <c r="S982" s="232"/>
      <c r="T982" s="233"/>
      <c r="AT982" s="234" t="s">
        <v>155</v>
      </c>
      <c r="AU982" s="234" t="s">
        <v>89</v>
      </c>
      <c r="AV982" s="13" t="s">
        <v>87</v>
      </c>
      <c r="AW982" s="13" t="s">
        <v>36</v>
      </c>
      <c r="AX982" s="13" t="s">
        <v>79</v>
      </c>
      <c r="AY982" s="234" t="s">
        <v>146</v>
      </c>
    </row>
    <row r="983" spans="1:65" s="14" customFormat="1">
      <c r="B983" s="235"/>
      <c r="C983" s="236"/>
      <c r="D983" s="226" t="s">
        <v>155</v>
      </c>
      <c r="E983" s="237" t="s">
        <v>1</v>
      </c>
      <c r="F983" s="238" t="s">
        <v>988</v>
      </c>
      <c r="G983" s="236"/>
      <c r="H983" s="239">
        <v>0.8</v>
      </c>
      <c r="I983" s="240"/>
      <c r="J983" s="236"/>
      <c r="K983" s="236"/>
      <c r="L983" s="241"/>
      <c r="M983" s="242"/>
      <c r="N983" s="243"/>
      <c r="O983" s="243"/>
      <c r="P983" s="243"/>
      <c r="Q983" s="243"/>
      <c r="R983" s="243"/>
      <c r="S983" s="243"/>
      <c r="T983" s="244"/>
      <c r="AT983" s="245" t="s">
        <v>155</v>
      </c>
      <c r="AU983" s="245" t="s">
        <v>89</v>
      </c>
      <c r="AV983" s="14" t="s">
        <v>89</v>
      </c>
      <c r="AW983" s="14" t="s">
        <v>36</v>
      </c>
      <c r="AX983" s="14" t="s">
        <v>79</v>
      </c>
      <c r="AY983" s="245" t="s">
        <v>146</v>
      </c>
    </row>
    <row r="984" spans="1:65" s="13" customFormat="1">
      <c r="B984" s="224"/>
      <c r="C984" s="225"/>
      <c r="D984" s="226" t="s">
        <v>155</v>
      </c>
      <c r="E984" s="227" t="s">
        <v>1</v>
      </c>
      <c r="F984" s="228" t="s">
        <v>387</v>
      </c>
      <c r="G984" s="225"/>
      <c r="H984" s="227" t="s">
        <v>1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AT984" s="234" t="s">
        <v>155</v>
      </c>
      <c r="AU984" s="234" t="s">
        <v>89</v>
      </c>
      <c r="AV984" s="13" t="s">
        <v>87</v>
      </c>
      <c r="AW984" s="13" t="s">
        <v>36</v>
      </c>
      <c r="AX984" s="13" t="s">
        <v>79</v>
      </c>
      <c r="AY984" s="234" t="s">
        <v>146</v>
      </c>
    </row>
    <row r="985" spans="1:65" s="14" customFormat="1">
      <c r="B985" s="235"/>
      <c r="C985" s="236"/>
      <c r="D985" s="226" t="s">
        <v>155</v>
      </c>
      <c r="E985" s="237" t="s">
        <v>1</v>
      </c>
      <c r="F985" s="238" t="s">
        <v>992</v>
      </c>
      <c r="G985" s="236"/>
      <c r="H985" s="239">
        <v>7.4</v>
      </c>
      <c r="I985" s="240"/>
      <c r="J985" s="236"/>
      <c r="K985" s="236"/>
      <c r="L985" s="241"/>
      <c r="M985" s="242"/>
      <c r="N985" s="243"/>
      <c r="O985" s="243"/>
      <c r="P985" s="243"/>
      <c r="Q985" s="243"/>
      <c r="R985" s="243"/>
      <c r="S985" s="243"/>
      <c r="T985" s="244"/>
      <c r="AT985" s="245" t="s">
        <v>155</v>
      </c>
      <c r="AU985" s="245" t="s">
        <v>89</v>
      </c>
      <c r="AV985" s="14" t="s">
        <v>89</v>
      </c>
      <c r="AW985" s="14" t="s">
        <v>36</v>
      </c>
      <c r="AX985" s="14" t="s">
        <v>79</v>
      </c>
      <c r="AY985" s="245" t="s">
        <v>146</v>
      </c>
    </row>
    <row r="986" spans="1:65" s="13" customFormat="1">
      <c r="B986" s="224"/>
      <c r="C986" s="225"/>
      <c r="D986" s="226" t="s">
        <v>155</v>
      </c>
      <c r="E986" s="227" t="s">
        <v>1</v>
      </c>
      <c r="F986" s="228" t="s">
        <v>398</v>
      </c>
      <c r="G986" s="225"/>
      <c r="H986" s="227" t="s">
        <v>1</v>
      </c>
      <c r="I986" s="229"/>
      <c r="J986" s="225"/>
      <c r="K986" s="225"/>
      <c r="L986" s="230"/>
      <c r="M986" s="231"/>
      <c r="N986" s="232"/>
      <c r="O986" s="232"/>
      <c r="P986" s="232"/>
      <c r="Q986" s="232"/>
      <c r="R986" s="232"/>
      <c r="S986" s="232"/>
      <c r="T986" s="233"/>
      <c r="AT986" s="234" t="s">
        <v>155</v>
      </c>
      <c r="AU986" s="234" t="s">
        <v>89</v>
      </c>
      <c r="AV986" s="13" t="s">
        <v>87</v>
      </c>
      <c r="AW986" s="13" t="s">
        <v>36</v>
      </c>
      <c r="AX986" s="13" t="s">
        <v>79</v>
      </c>
      <c r="AY986" s="234" t="s">
        <v>146</v>
      </c>
    </row>
    <row r="987" spans="1:65" s="14" customFormat="1">
      <c r="B987" s="235"/>
      <c r="C987" s="236"/>
      <c r="D987" s="226" t="s">
        <v>155</v>
      </c>
      <c r="E987" s="237" t="s">
        <v>1</v>
      </c>
      <c r="F987" s="238" t="s">
        <v>990</v>
      </c>
      <c r="G987" s="236"/>
      <c r="H987" s="239">
        <v>2.2999999999999998</v>
      </c>
      <c r="I987" s="240"/>
      <c r="J987" s="236"/>
      <c r="K987" s="236"/>
      <c r="L987" s="241"/>
      <c r="M987" s="242"/>
      <c r="N987" s="243"/>
      <c r="O987" s="243"/>
      <c r="P987" s="243"/>
      <c r="Q987" s="243"/>
      <c r="R987" s="243"/>
      <c r="S987" s="243"/>
      <c r="T987" s="244"/>
      <c r="AT987" s="245" t="s">
        <v>155</v>
      </c>
      <c r="AU987" s="245" t="s">
        <v>89</v>
      </c>
      <c r="AV987" s="14" t="s">
        <v>89</v>
      </c>
      <c r="AW987" s="14" t="s">
        <v>36</v>
      </c>
      <c r="AX987" s="14" t="s">
        <v>79</v>
      </c>
      <c r="AY987" s="245" t="s">
        <v>146</v>
      </c>
    </row>
    <row r="988" spans="1:65" s="16" customFormat="1">
      <c r="B988" s="257"/>
      <c r="C988" s="258"/>
      <c r="D988" s="226" t="s">
        <v>155</v>
      </c>
      <c r="E988" s="259" t="s">
        <v>1</v>
      </c>
      <c r="F988" s="260" t="s">
        <v>346</v>
      </c>
      <c r="G988" s="258"/>
      <c r="H988" s="261">
        <v>12.6</v>
      </c>
      <c r="I988" s="262"/>
      <c r="J988" s="258"/>
      <c r="K988" s="258"/>
      <c r="L988" s="263"/>
      <c r="M988" s="264"/>
      <c r="N988" s="265"/>
      <c r="O988" s="265"/>
      <c r="P988" s="265"/>
      <c r="Q988" s="265"/>
      <c r="R988" s="265"/>
      <c r="S988" s="265"/>
      <c r="T988" s="266"/>
      <c r="AT988" s="267" t="s">
        <v>155</v>
      </c>
      <c r="AU988" s="267" t="s">
        <v>89</v>
      </c>
      <c r="AV988" s="16" t="s">
        <v>183</v>
      </c>
      <c r="AW988" s="16" t="s">
        <v>36</v>
      </c>
      <c r="AX988" s="16" t="s">
        <v>79</v>
      </c>
      <c r="AY988" s="267" t="s">
        <v>146</v>
      </c>
    </row>
    <row r="989" spans="1:65" s="15" customFormat="1">
      <c r="B989" s="246"/>
      <c r="C989" s="247"/>
      <c r="D989" s="226" t="s">
        <v>155</v>
      </c>
      <c r="E989" s="248" t="s">
        <v>1</v>
      </c>
      <c r="F989" s="249" t="s">
        <v>175</v>
      </c>
      <c r="G989" s="247"/>
      <c r="H989" s="250">
        <v>27.9</v>
      </c>
      <c r="I989" s="251"/>
      <c r="J989" s="247"/>
      <c r="K989" s="247"/>
      <c r="L989" s="252"/>
      <c r="M989" s="253"/>
      <c r="N989" s="254"/>
      <c r="O989" s="254"/>
      <c r="P989" s="254"/>
      <c r="Q989" s="254"/>
      <c r="R989" s="254"/>
      <c r="S989" s="254"/>
      <c r="T989" s="255"/>
      <c r="AT989" s="256" t="s">
        <v>155</v>
      </c>
      <c r="AU989" s="256" t="s">
        <v>89</v>
      </c>
      <c r="AV989" s="15" t="s">
        <v>153</v>
      </c>
      <c r="AW989" s="15" t="s">
        <v>36</v>
      </c>
      <c r="AX989" s="15" t="s">
        <v>87</v>
      </c>
      <c r="AY989" s="256" t="s">
        <v>146</v>
      </c>
    </row>
    <row r="990" spans="1:65" s="2" customFormat="1" ht="16.5" customHeight="1">
      <c r="A990" s="35"/>
      <c r="B990" s="36"/>
      <c r="C990" s="271" t="s">
        <v>993</v>
      </c>
      <c r="D990" s="271" t="s">
        <v>515</v>
      </c>
      <c r="E990" s="272" t="s">
        <v>994</v>
      </c>
      <c r="F990" s="273" t="s">
        <v>995</v>
      </c>
      <c r="G990" s="274" t="s">
        <v>270</v>
      </c>
      <c r="H990" s="275">
        <v>28.457999999999998</v>
      </c>
      <c r="I990" s="276"/>
      <c r="J990" s="277">
        <f>ROUND(I990*H990,2)</f>
        <v>0</v>
      </c>
      <c r="K990" s="278"/>
      <c r="L990" s="279"/>
      <c r="M990" s="280" t="s">
        <v>1</v>
      </c>
      <c r="N990" s="281" t="s">
        <v>44</v>
      </c>
      <c r="O990" s="72"/>
      <c r="P990" s="220">
        <f>O990*H990</f>
        <v>0</v>
      </c>
      <c r="Q990" s="220">
        <v>2.7E-4</v>
      </c>
      <c r="R990" s="220">
        <f>Q990*H990</f>
        <v>7.6836599999999993E-3</v>
      </c>
      <c r="S990" s="220">
        <v>0</v>
      </c>
      <c r="T990" s="221">
        <f>S990*H990</f>
        <v>0</v>
      </c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R990" s="222" t="s">
        <v>689</v>
      </c>
      <c r="AT990" s="222" t="s">
        <v>515</v>
      </c>
      <c r="AU990" s="222" t="s">
        <v>89</v>
      </c>
      <c r="AY990" s="18" t="s">
        <v>146</v>
      </c>
      <c r="BE990" s="223">
        <f>IF(N990="základní",J990,0)</f>
        <v>0</v>
      </c>
      <c r="BF990" s="223">
        <f>IF(N990="snížená",J990,0)</f>
        <v>0</v>
      </c>
      <c r="BG990" s="223">
        <f>IF(N990="zákl. přenesená",J990,0)</f>
        <v>0</v>
      </c>
      <c r="BH990" s="223">
        <f>IF(N990="sníž. přenesená",J990,0)</f>
        <v>0</v>
      </c>
      <c r="BI990" s="223">
        <f>IF(N990="nulová",J990,0)</f>
        <v>0</v>
      </c>
      <c r="BJ990" s="18" t="s">
        <v>87</v>
      </c>
      <c r="BK990" s="223">
        <f>ROUND(I990*H990,2)</f>
        <v>0</v>
      </c>
      <c r="BL990" s="18" t="s">
        <v>299</v>
      </c>
      <c r="BM990" s="222" t="s">
        <v>996</v>
      </c>
    </row>
    <row r="991" spans="1:65" s="14" customFormat="1">
      <c r="B991" s="235"/>
      <c r="C991" s="236"/>
      <c r="D991" s="226" t="s">
        <v>155</v>
      </c>
      <c r="E991" s="236"/>
      <c r="F991" s="238" t="s">
        <v>997</v>
      </c>
      <c r="G991" s="236"/>
      <c r="H991" s="239">
        <v>28.457999999999998</v>
      </c>
      <c r="I991" s="240"/>
      <c r="J991" s="236"/>
      <c r="K991" s="236"/>
      <c r="L991" s="241"/>
      <c r="M991" s="242"/>
      <c r="N991" s="243"/>
      <c r="O991" s="243"/>
      <c r="P991" s="243"/>
      <c r="Q991" s="243"/>
      <c r="R991" s="243"/>
      <c r="S991" s="243"/>
      <c r="T991" s="244"/>
      <c r="AT991" s="245" t="s">
        <v>155</v>
      </c>
      <c r="AU991" s="245" t="s">
        <v>89</v>
      </c>
      <c r="AV991" s="14" t="s">
        <v>89</v>
      </c>
      <c r="AW991" s="14" t="s">
        <v>4</v>
      </c>
      <c r="AX991" s="14" t="s">
        <v>87</v>
      </c>
      <c r="AY991" s="245" t="s">
        <v>146</v>
      </c>
    </row>
    <row r="992" spans="1:65" s="2" customFormat="1" ht="21.75" customHeight="1">
      <c r="A992" s="35"/>
      <c r="B992" s="36"/>
      <c r="C992" s="210" t="s">
        <v>998</v>
      </c>
      <c r="D992" s="210" t="s">
        <v>149</v>
      </c>
      <c r="E992" s="211" t="s">
        <v>999</v>
      </c>
      <c r="F992" s="212" t="s">
        <v>1000</v>
      </c>
      <c r="G992" s="213" t="s">
        <v>302</v>
      </c>
      <c r="H992" s="214">
        <v>2.9260000000000002</v>
      </c>
      <c r="I992" s="215"/>
      <c r="J992" s="216">
        <f>ROUND(I992*H992,2)</f>
        <v>0</v>
      </c>
      <c r="K992" s="217"/>
      <c r="L992" s="40"/>
      <c r="M992" s="218" t="s">
        <v>1</v>
      </c>
      <c r="N992" s="219" t="s">
        <v>44</v>
      </c>
      <c r="O992" s="72"/>
      <c r="P992" s="220">
        <f>O992*H992</f>
        <v>0</v>
      </c>
      <c r="Q992" s="220">
        <v>0</v>
      </c>
      <c r="R992" s="220">
        <f>Q992*H992</f>
        <v>0</v>
      </c>
      <c r="S992" s="220">
        <v>0</v>
      </c>
      <c r="T992" s="221">
        <f>S992*H992</f>
        <v>0</v>
      </c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R992" s="222" t="s">
        <v>299</v>
      </c>
      <c r="AT992" s="222" t="s">
        <v>149</v>
      </c>
      <c r="AU992" s="222" t="s">
        <v>89</v>
      </c>
      <c r="AY992" s="18" t="s">
        <v>146</v>
      </c>
      <c r="BE992" s="223">
        <f>IF(N992="základní",J992,0)</f>
        <v>0</v>
      </c>
      <c r="BF992" s="223">
        <f>IF(N992="snížená",J992,0)</f>
        <v>0</v>
      </c>
      <c r="BG992" s="223">
        <f>IF(N992="zákl. přenesená",J992,0)</f>
        <v>0</v>
      </c>
      <c r="BH992" s="223">
        <f>IF(N992="sníž. přenesená",J992,0)</f>
        <v>0</v>
      </c>
      <c r="BI992" s="223">
        <f>IF(N992="nulová",J992,0)</f>
        <v>0</v>
      </c>
      <c r="BJ992" s="18" t="s">
        <v>87</v>
      </c>
      <c r="BK992" s="223">
        <f>ROUND(I992*H992,2)</f>
        <v>0</v>
      </c>
      <c r="BL992" s="18" t="s">
        <v>299</v>
      </c>
      <c r="BM992" s="222" t="s">
        <v>1001</v>
      </c>
    </row>
    <row r="993" spans="1:65" s="2" customFormat="1" ht="21.75" customHeight="1">
      <c r="A993" s="35"/>
      <c r="B993" s="36"/>
      <c r="C993" s="210" t="s">
        <v>1002</v>
      </c>
      <c r="D993" s="210" t="s">
        <v>149</v>
      </c>
      <c r="E993" s="211" t="s">
        <v>1003</v>
      </c>
      <c r="F993" s="212" t="s">
        <v>1004</v>
      </c>
      <c r="G993" s="213" t="s">
        <v>302</v>
      </c>
      <c r="H993" s="214">
        <v>2.9260000000000002</v>
      </c>
      <c r="I993" s="215"/>
      <c r="J993" s="216">
        <f>ROUND(I993*H993,2)</f>
        <v>0</v>
      </c>
      <c r="K993" s="217"/>
      <c r="L993" s="40"/>
      <c r="M993" s="218" t="s">
        <v>1</v>
      </c>
      <c r="N993" s="219" t="s">
        <v>44</v>
      </c>
      <c r="O993" s="72"/>
      <c r="P993" s="220">
        <f>O993*H993</f>
        <v>0</v>
      </c>
      <c r="Q993" s="220">
        <v>0</v>
      </c>
      <c r="R993" s="220">
        <f>Q993*H993</f>
        <v>0</v>
      </c>
      <c r="S993" s="220">
        <v>0</v>
      </c>
      <c r="T993" s="221">
        <f>S993*H993</f>
        <v>0</v>
      </c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R993" s="222" t="s">
        <v>299</v>
      </c>
      <c r="AT993" s="222" t="s">
        <v>149</v>
      </c>
      <c r="AU993" s="222" t="s">
        <v>89</v>
      </c>
      <c r="AY993" s="18" t="s">
        <v>146</v>
      </c>
      <c r="BE993" s="223">
        <f>IF(N993="základní",J993,0)</f>
        <v>0</v>
      </c>
      <c r="BF993" s="223">
        <f>IF(N993="snížená",J993,0)</f>
        <v>0</v>
      </c>
      <c r="BG993" s="223">
        <f>IF(N993="zákl. přenesená",J993,0)</f>
        <v>0</v>
      </c>
      <c r="BH993" s="223">
        <f>IF(N993="sníž. přenesená",J993,0)</f>
        <v>0</v>
      </c>
      <c r="BI993" s="223">
        <f>IF(N993="nulová",J993,0)</f>
        <v>0</v>
      </c>
      <c r="BJ993" s="18" t="s">
        <v>87</v>
      </c>
      <c r="BK993" s="223">
        <f>ROUND(I993*H993,2)</f>
        <v>0</v>
      </c>
      <c r="BL993" s="18" t="s">
        <v>299</v>
      </c>
      <c r="BM993" s="222" t="s">
        <v>1005</v>
      </c>
    </row>
    <row r="994" spans="1:65" s="12" customFormat="1" ht="22.9" customHeight="1">
      <c r="B994" s="194"/>
      <c r="C994" s="195"/>
      <c r="D994" s="196" t="s">
        <v>78</v>
      </c>
      <c r="E994" s="208" t="s">
        <v>417</v>
      </c>
      <c r="F994" s="208" t="s">
        <v>418</v>
      </c>
      <c r="G994" s="195"/>
      <c r="H994" s="195"/>
      <c r="I994" s="198"/>
      <c r="J994" s="209">
        <f>BK994</f>
        <v>0</v>
      </c>
      <c r="K994" s="195"/>
      <c r="L994" s="200"/>
      <c r="M994" s="201"/>
      <c r="N994" s="202"/>
      <c r="O994" s="202"/>
      <c r="P994" s="203">
        <f>SUM(P995:P1101)</f>
        <v>0</v>
      </c>
      <c r="Q994" s="202"/>
      <c r="R994" s="203">
        <f>SUM(R995:R1101)</f>
        <v>2.9182223000000005</v>
      </c>
      <c r="S994" s="202"/>
      <c r="T994" s="204">
        <f>SUM(T995:T1101)</f>
        <v>0</v>
      </c>
      <c r="AR994" s="205" t="s">
        <v>89</v>
      </c>
      <c r="AT994" s="206" t="s">
        <v>78</v>
      </c>
      <c r="AU994" s="206" t="s">
        <v>87</v>
      </c>
      <c r="AY994" s="205" t="s">
        <v>146</v>
      </c>
      <c r="BK994" s="207">
        <f>SUM(BK995:BK1101)</f>
        <v>0</v>
      </c>
    </row>
    <row r="995" spans="1:65" s="2" customFormat="1" ht="16.5" customHeight="1">
      <c r="A995" s="35"/>
      <c r="B995" s="36"/>
      <c r="C995" s="210" t="s">
        <v>1006</v>
      </c>
      <c r="D995" s="210" t="s">
        <v>149</v>
      </c>
      <c r="E995" s="211" t="s">
        <v>1007</v>
      </c>
      <c r="F995" s="212" t="s">
        <v>1008</v>
      </c>
      <c r="G995" s="213" t="s">
        <v>152</v>
      </c>
      <c r="H995" s="214">
        <v>142.34700000000001</v>
      </c>
      <c r="I995" s="215"/>
      <c r="J995" s="216">
        <f>ROUND(I995*H995,2)</f>
        <v>0</v>
      </c>
      <c r="K995" s="217"/>
      <c r="L995" s="40"/>
      <c r="M995" s="218" t="s">
        <v>1</v>
      </c>
      <c r="N995" s="219" t="s">
        <v>44</v>
      </c>
      <c r="O995" s="72"/>
      <c r="P995" s="220">
        <f>O995*H995</f>
        <v>0</v>
      </c>
      <c r="Q995" s="220">
        <v>2.9999999999999997E-4</v>
      </c>
      <c r="R995" s="220">
        <f>Q995*H995</f>
        <v>4.2704100000000002E-2</v>
      </c>
      <c r="S995" s="220">
        <v>0</v>
      </c>
      <c r="T995" s="221">
        <f>S995*H995</f>
        <v>0</v>
      </c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R995" s="222" t="s">
        <v>299</v>
      </c>
      <c r="AT995" s="222" t="s">
        <v>149</v>
      </c>
      <c r="AU995" s="222" t="s">
        <v>89</v>
      </c>
      <c r="AY995" s="18" t="s">
        <v>146</v>
      </c>
      <c r="BE995" s="223">
        <f>IF(N995="základní",J995,0)</f>
        <v>0</v>
      </c>
      <c r="BF995" s="223">
        <f>IF(N995="snížená",J995,0)</f>
        <v>0</v>
      </c>
      <c r="BG995" s="223">
        <f>IF(N995="zákl. přenesená",J995,0)</f>
        <v>0</v>
      </c>
      <c r="BH995" s="223">
        <f>IF(N995="sníž. přenesená",J995,0)</f>
        <v>0</v>
      </c>
      <c r="BI995" s="223">
        <f>IF(N995="nulová",J995,0)</f>
        <v>0</v>
      </c>
      <c r="BJ995" s="18" t="s">
        <v>87</v>
      </c>
      <c r="BK995" s="223">
        <f>ROUND(I995*H995,2)</f>
        <v>0</v>
      </c>
      <c r="BL995" s="18" t="s">
        <v>299</v>
      </c>
      <c r="BM995" s="222" t="s">
        <v>1009</v>
      </c>
    </row>
    <row r="996" spans="1:65" s="2" customFormat="1" ht="21.75" customHeight="1">
      <c r="A996" s="35"/>
      <c r="B996" s="36"/>
      <c r="C996" s="210" t="s">
        <v>1010</v>
      </c>
      <c r="D996" s="210" t="s">
        <v>149</v>
      </c>
      <c r="E996" s="211" t="s">
        <v>1011</v>
      </c>
      <c r="F996" s="212" t="s">
        <v>1012</v>
      </c>
      <c r="G996" s="213" t="s">
        <v>152</v>
      </c>
      <c r="H996" s="214">
        <v>18.09</v>
      </c>
      <c r="I996" s="215"/>
      <c r="J996" s="216">
        <f>ROUND(I996*H996,2)</f>
        <v>0</v>
      </c>
      <c r="K996" s="217"/>
      <c r="L996" s="40"/>
      <c r="M996" s="218" t="s">
        <v>1</v>
      </c>
      <c r="N996" s="219" t="s">
        <v>44</v>
      </c>
      <c r="O996" s="72"/>
      <c r="P996" s="220">
        <f>O996*H996</f>
        <v>0</v>
      </c>
      <c r="Q996" s="220">
        <v>1.5E-3</v>
      </c>
      <c r="R996" s="220">
        <f>Q996*H996</f>
        <v>2.7134999999999999E-2</v>
      </c>
      <c r="S996" s="220">
        <v>0</v>
      </c>
      <c r="T996" s="221">
        <f>S996*H996</f>
        <v>0</v>
      </c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R996" s="222" t="s">
        <v>299</v>
      </c>
      <c r="AT996" s="222" t="s">
        <v>149</v>
      </c>
      <c r="AU996" s="222" t="s">
        <v>89</v>
      </c>
      <c r="AY996" s="18" t="s">
        <v>146</v>
      </c>
      <c r="BE996" s="223">
        <f>IF(N996="základní",J996,0)</f>
        <v>0</v>
      </c>
      <c r="BF996" s="223">
        <f>IF(N996="snížená",J996,0)</f>
        <v>0</v>
      </c>
      <c r="BG996" s="223">
        <f>IF(N996="zákl. přenesená",J996,0)</f>
        <v>0</v>
      </c>
      <c r="BH996" s="223">
        <f>IF(N996="sníž. přenesená",J996,0)</f>
        <v>0</v>
      </c>
      <c r="BI996" s="223">
        <f>IF(N996="nulová",J996,0)</f>
        <v>0</v>
      </c>
      <c r="BJ996" s="18" t="s">
        <v>87</v>
      </c>
      <c r="BK996" s="223">
        <f>ROUND(I996*H996,2)</f>
        <v>0</v>
      </c>
      <c r="BL996" s="18" t="s">
        <v>299</v>
      </c>
      <c r="BM996" s="222" t="s">
        <v>1013</v>
      </c>
    </row>
    <row r="997" spans="1:65" s="13" customFormat="1">
      <c r="B997" s="224"/>
      <c r="C997" s="225"/>
      <c r="D997" s="226" t="s">
        <v>155</v>
      </c>
      <c r="E997" s="227" t="s">
        <v>1</v>
      </c>
      <c r="F997" s="228" t="s">
        <v>442</v>
      </c>
      <c r="G997" s="225"/>
      <c r="H997" s="227" t="s">
        <v>1</v>
      </c>
      <c r="I997" s="229"/>
      <c r="J997" s="225"/>
      <c r="K997" s="225"/>
      <c r="L997" s="230"/>
      <c r="M997" s="231"/>
      <c r="N997" s="232"/>
      <c r="O997" s="232"/>
      <c r="P997" s="232"/>
      <c r="Q997" s="232"/>
      <c r="R997" s="232"/>
      <c r="S997" s="232"/>
      <c r="T997" s="233"/>
      <c r="AT997" s="234" t="s">
        <v>155</v>
      </c>
      <c r="AU997" s="234" t="s">
        <v>89</v>
      </c>
      <c r="AV997" s="13" t="s">
        <v>87</v>
      </c>
      <c r="AW997" s="13" t="s">
        <v>36</v>
      </c>
      <c r="AX997" s="13" t="s">
        <v>79</v>
      </c>
      <c r="AY997" s="234" t="s">
        <v>146</v>
      </c>
    </row>
    <row r="998" spans="1:65" s="13" customFormat="1">
      <c r="B998" s="224"/>
      <c r="C998" s="225"/>
      <c r="D998" s="226" t="s">
        <v>155</v>
      </c>
      <c r="E998" s="227" t="s">
        <v>1</v>
      </c>
      <c r="F998" s="228" t="s">
        <v>1014</v>
      </c>
      <c r="G998" s="225"/>
      <c r="H998" s="227" t="s">
        <v>1</v>
      </c>
      <c r="I998" s="229"/>
      <c r="J998" s="225"/>
      <c r="K998" s="225"/>
      <c r="L998" s="230"/>
      <c r="M998" s="231"/>
      <c r="N998" s="232"/>
      <c r="O998" s="232"/>
      <c r="P998" s="232"/>
      <c r="Q998" s="232"/>
      <c r="R998" s="232"/>
      <c r="S998" s="232"/>
      <c r="T998" s="233"/>
      <c r="AT998" s="234" t="s">
        <v>155</v>
      </c>
      <c r="AU998" s="234" t="s">
        <v>89</v>
      </c>
      <c r="AV998" s="13" t="s">
        <v>87</v>
      </c>
      <c r="AW998" s="13" t="s">
        <v>36</v>
      </c>
      <c r="AX998" s="13" t="s">
        <v>79</v>
      </c>
      <c r="AY998" s="234" t="s">
        <v>146</v>
      </c>
    </row>
    <row r="999" spans="1:65" s="14" customFormat="1">
      <c r="B999" s="235"/>
      <c r="C999" s="236"/>
      <c r="D999" s="226" t="s">
        <v>155</v>
      </c>
      <c r="E999" s="237" t="s">
        <v>1</v>
      </c>
      <c r="F999" s="238" t="s">
        <v>1015</v>
      </c>
      <c r="G999" s="236"/>
      <c r="H999" s="239">
        <v>8.19</v>
      </c>
      <c r="I999" s="240"/>
      <c r="J999" s="236"/>
      <c r="K999" s="236"/>
      <c r="L999" s="241"/>
      <c r="M999" s="242"/>
      <c r="N999" s="243"/>
      <c r="O999" s="243"/>
      <c r="P999" s="243"/>
      <c r="Q999" s="243"/>
      <c r="R999" s="243"/>
      <c r="S999" s="243"/>
      <c r="T999" s="244"/>
      <c r="AT999" s="245" t="s">
        <v>155</v>
      </c>
      <c r="AU999" s="245" t="s">
        <v>89</v>
      </c>
      <c r="AV999" s="14" t="s">
        <v>89</v>
      </c>
      <c r="AW999" s="14" t="s">
        <v>36</v>
      </c>
      <c r="AX999" s="14" t="s">
        <v>79</v>
      </c>
      <c r="AY999" s="245" t="s">
        <v>146</v>
      </c>
    </row>
    <row r="1000" spans="1:65" s="14" customFormat="1">
      <c r="B1000" s="235"/>
      <c r="C1000" s="236"/>
      <c r="D1000" s="226" t="s">
        <v>155</v>
      </c>
      <c r="E1000" s="237" t="s">
        <v>1</v>
      </c>
      <c r="F1000" s="238" t="s">
        <v>162</v>
      </c>
      <c r="G1000" s="236"/>
      <c r="H1000" s="239">
        <v>-1.2</v>
      </c>
      <c r="I1000" s="240"/>
      <c r="J1000" s="236"/>
      <c r="K1000" s="236"/>
      <c r="L1000" s="241"/>
      <c r="M1000" s="242"/>
      <c r="N1000" s="243"/>
      <c r="O1000" s="243"/>
      <c r="P1000" s="243"/>
      <c r="Q1000" s="243"/>
      <c r="R1000" s="243"/>
      <c r="S1000" s="243"/>
      <c r="T1000" s="244"/>
      <c r="AT1000" s="245" t="s">
        <v>155</v>
      </c>
      <c r="AU1000" s="245" t="s">
        <v>89</v>
      </c>
      <c r="AV1000" s="14" t="s">
        <v>89</v>
      </c>
      <c r="AW1000" s="14" t="s">
        <v>36</v>
      </c>
      <c r="AX1000" s="14" t="s">
        <v>79</v>
      </c>
      <c r="AY1000" s="245" t="s">
        <v>146</v>
      </c>
    </row>
    <row r="1001" spans="1:65" s="13" customFormat="1">
      <c r="B1001" s="224"/>
      <c r="C1001" s="225"/>
      <c r="D1001" s="226" t="s">
        <v>155</v>
      </c>
      <c r="E1001" s="227" t="s">
        <v>1</v>
      </c>
      <c r="F1001" s="228" t="s">
        <v>339</v>
      </c>
      <c r="G1001" s="225"/>
      <c r="H1001" s="227" t="s">
        <v>1</v>
      </c>
      <c r="I1001" s="229"/>
      <c r="J1001" s="225"/>
      <c r="K1001" s="225"/>
      <c r="L1001" s="230"/>
      <c r="M1001" s="231"/>
      <c r="N1001" s="232"/>
      <c r="O1001" s="232"/>
      <c r="P1001" s="232"/>
      <c r="Q1001" s="232"/>
      <c r="R1001" s="232"/>
      <c r="S1001" s="232"/>
      <c r="T1001" s="233"/>
      <c r="AT1001" s="234" t="s">
        <v>155</v>
      </c>
      <c r="AU1001" s="234" t="s">
        <v>89</v>
      </c>
      <c r="AV1001" s="13" t="s">
        <v>87</v>
      </c>
      <c r="AW1001" s="13" t="s">
        <v>36</v>
      </c>
      <c r="AX1001" s="13" t="s">
        <v>79</v>
      </c>
      <c r="AY1001" s="234" t="s">
        <v>146</v>
      </c>
    </row>
    <row r="1002" spans="1:65" s="14" customFormat="1">
      <c r="B1002" s="235"/>
      <c r="C1002" s="236"/>
      <c r="D1002" s="226" t="s">
        <v>155</v>
      </c>
      <c r="E1002" s="237" t="s">
        <v>1</v>
      </c>
      <c r="F1002" s="238" t="s">
        <v>1016</v>
      </c>
      <c r="G1002" s="236"/>
      <c r="H1002" s="239">
        <v>5.4</v>
      </c>
      <c r="I1002" s="240"/>
      <c r="J1002" s="236"/>
      <c r="K1002" s="236"/>
      <c r="L1002" s="241"/>
      <c r="M1002" s="242"/>
      <c r="N1002" s="243"/>
      <c r="O1002" s="243"/>
      <c r="P1002" s="243"/>
      <c r="Q1002" s="243"/>
      <c r="R1002" s="243"/>
      <c r="S1002" s="243"/>
      <c r="T1002" s="244"/>
      <c r="AT1002" s="245" t="s">
        <v>155</v>
      </c>
      <c r="AU1002" s="245" t="s">
        <v>89</v>
      </c>
      <c r="AV1002" s="14" t="s">
        <v>89</v>
      </c>
      <c r="AW1002" s="14" t="s">
        <v>36</v>
      </c>
      <c r="AX1002" s="14" t="s">
        <v>79</v>
      </c>
      <c r="AY1002" s="245" t="s">
        <v>146</v>
      </c>
    </row>
    <row r="1003" spans="1:65" s="14" customFormat="1">
      <c r="B1003" s="235"/>
      <c r="C1003" s="236"/>
      <c r="D1003" s="226" t="s">
        <v>155</v>
      </c>
      <c r="E1003" s="237" t="s">
        <v>1</v>
      </c>
      <c r="F1003" s="238" t="s">
        <v>1017</v>
      </c>
      <c r="G1003" s="236"/>
      <c r="H1003" s="239">
        <v>0.15</v>
      </c>
      <c r="I1003" s="240"/>
      <c r="J1003" s="236"/>
      <c r="K1003" s="236"/>
      <c r="L1003" s="241"/>
      <c r="M1003" s="242"/>
      <c r="N1003" s="243"/>
      <c r="O1003" s="243"/>
      <c r="P1003" s="243"/>
      <c r="Q1003" s="243"/>
      <c r="R1003" s="243"/>
      <c r="S1003" s="243"/>
      <c r="T1003" s="244"/>
      <c r="AT1003" s="245" t="s">
        <v>155</v>
      </c>
      <c r="AU1003" s="245" t="s">
        <v>89</v>
      </c>
      <c r="AV1003" s="14" t="s">
        <v>89</v>
      </c>
      <c r="AW1003" s="14" t="s">
        <v>36</v>
      </c>
      <c r="AX1003" s="14" t="s">
        <v>79</v>
      </c>
      <c r="AY1003" s="245" t="s">
        <v>146</v>
      </c>
    </row>
    <row r="1004" spans="1:65" s="13" customFormat="1">
      <c r="B1004" s="224"/>
      <c r="C1004" s="225"/>
      <c r="D1004" s="226" t="s">
        <v>155</v>
      </c>
      <c r="E1004" s="227" t="s">
        <v>1</v>
      </c>
      <c r="F1004" s="228" t="s">
        <v>461</v>
      </c>
      <c r="G1004" s="225"/>
      <c r="H1004" s="227" t="s">
        <v>1</v>
      </c>
      <c r="I1004" s="229"/>
      <c r="J1004" s="225"/>
      <c r="K1004" s="225"/>
      <c r="L1004" s="230"/>
      <c r="M1004" s="231"/>
      <c r="N1004" s="232"/>
      <c r="O1004" s="232"/>
      <c r="P1004" s="232"/>
      <c r="Q1004" s="232"/>
      <c r="R1004" s="232"/>
      <c r="S1004" s="232"/>
      <c r="T1004" s="233"/>
      <c r="AT1004" s="234" t="s">
        <v>155</v>
      </c>
      <c r="AU1004" s="234" t="s">
        <v>89</v>
      </c>
      <c r="AV1004" s="13" t="s">
        <v>87</v>
      </c>
      <c r="AW1004" s="13" t="s">
        <v>36</v>
      </c>
      <c r="AX1004" s="13" t="s">
        <v>79</v>
      </c>
      <c r="AY1004" s="234" t="s">
        <v>146</v>
      </c>
    </row>
    <row r="1005" spans="1:65" s="14" customFormat="1">
      <c r="B1005" s="235"/>
      <c r="C1005" s="236"/>
      <c r="D1005" s="226" t="s">
        <v>155</v>
      </c>
      <c r="E1005" s="237" t="s">
        <v>1</v>
      </c>
      <c r="F1005" s="238" t="s">
        <v>1016</v>
      </c>
      <c r="G1005" s="236"/>
      <c r="H1005" s="239">
        <v>5.4</v>
      </c>
      <c r="I1005" s="240"/>
      <c r="J1005" s="236"/>
      <c r="K1005" s="236"/>
      <c r="L1005" s="241"/>
      <c r="M1005" s="242"/>
      <c r="N1005" s="243"/>
      <c r="O1005" s="243"/>
      <c r="P1005" s="243"/>
      <c r="Q1005" s="243"/>
      <c r="R1005" s="243"/>
      <c r="S1005" s="243"/>
      <c r="T1005" s="244"/>
      <c r="AT1005" s="245" t="s">
        <v>155</v>
      </c>
      <c r="AU1005" s="245" t="s">
        <v>89</v>
      </c>
      <c r="AV1005" s="14" t="s">
        <v>89</v>
      </c>
      <c r="AW1005" s="14" t="s">
        <v>36</v>
      </c>
      <c r="AX1005" s="14" t="s">
        <v>79</v>
      </c>
      <c r="AY1005" s="245" t="s">
        <v>146</v>
      </c>
    </row>
    <row r="1006" spans="1:65" s="14" customFormat="1">
      <c r="B1006" s="235"/>
      <c r="C1006" s="236"/>
      <c r="D1006" s="226" t="s">
        <v>155</v>
      </c>
      <c r="E1006" s="237" t="s">
        <v>1</v>
      </c>
      <c r="F1006" s="238" t="s">
        <v>1017</v>
      </c>
      <c r="G1006" s="236"/>
      <c r="H1006" s="239">
        <v>0.15</v>
      </c>
      <c r="I1006" s="240"/>
      <c r="J1006" s="236"/>
      <c r="K1006" s="236"/>
      <c r="L1006" s="241"/>
      <c r="M1006" s="242"/>
      <c r="N1006" s="243"/>
      <c r="O1006" s="243"/>
      <c r="P1006" s="243"/>
      <c r="Q1006" s="243"/>
      <c r="R1006" s="243"/>
      <c r="S1006" s="243"/>
      <c r="T1006" s="244"/>
      <c r="AT1006" s="245" t="s">
        <v>155</v>
      </c>
      <c r="AU1006" s="245" t="s">
        <v>89</v>
      </c>
      <c r="AV1006" s="14" t="s">
        <v>89</v>
      </c>
      <c r="AW1006" s="14" t="s">
        <v>36</v>
      </c>
      <c r="AX1006" s="14" t="s">
        <v>79</v>
      </c>
      <c r="AY1006" s="245" t="s">
        <v>146</v>
      </c>
    </row>
    <row r="1007" spans="1:65" s="15" customFormat="1">
      <c r="B1007" s="246"/>
      <c r="C1007" s="247"/>
      <c r="D1007" s="226" t="s">
        <v>155</v>
      </c>
      <c r="E1007" s="248" t="s">
        <v>1</v>
      </c>
      <c r="F1007" s="249" t="s">
        <v>175</v>
      </c>
      <c r="G1007" s="247"/>
      <c r="H1007" s="250">
        <v>18.09</v>
      </c>
      <c r="I1007" s="251"/>
      <c r="J1007" s="247"/>
      <c r="K1007" s="247"/>
      <c r="L1007" s="252"/>
      <c r="M1007" s="253"/>
      <c r="N1007" s="254"/>
      <c r="O1007" s="254"/>
      <c r="P1007" s="254"/>
      <c r="Q1007" s="254"/>
      <c r="R1007" s="254"/>
      <c r="S1007" s="254"/>
      <c r="T1007" s="255"/>
      <c r="AT1007" s="256" t="s">
        <v>155</v>
      </c>
      <c r="AU1007" s="256" t="s">
        <v>89</v>
      </c>
      <c r="AV1007" s="15" t="s">
        <v>153</v>
      </c>
      <c r="AW1007" s="15" t="s">
        <v>36</v>
      </c>
      <c r="AX1007" s="15" t="s">
        <v>87</v>
      </c>
      <c r="AY1007" s="256" t="s">
        <v>146</v>
      </c>
    </row>
    <row r="1008" spans="1:65" s="2" customFormat="1" ht="21.75" customHeight="1">
      <c r="A1008" s="35"/>
      <c r="B1008" s="36"/>
      <c r="C1008" s="210" t="s">
        <v>1018</v>
      </c>
      <c r="D1008" s="210" t="s">
        <v>149</v>
      </c>
      <c r="E1008" s="211" t="s">
        <v>1019</v>
      </c>
      <c r="F1008" s="212" t="s">
        <v>1020</v>
      </c>
      <c r="G1008" s="213" t="s">
        <v>152</v>
      </c>
      <c r="H1008" s="214">
        <v>142.34700000000001</v>
      </c>
      <c r="I1008" s="215"/>
      <c r="J1008" s="216">
        <f>ROUND(I1008*H1008,2)</f>
        <v>0</v>
      </c>
      <c r="K1008" s="217"/>
      <c r="L1008" s="40"/>
      <c r="M1008" s="218" t="s">
        <v>1</v>
      </c>
      <c r="N1008" s="219" t="s">
        <v>44</v>
      </c>
      <c r="O1008" s="72"/>
      <c r="P1008" s="220">
        <f>O1008*H1008</f>
        <v>0</v>
      </c>
      <c r="Q1008" s="220">
        <v>6.0000000000000001E-3</v>
      </c>
      <c r="R1008" s="220">
        <f>Q1008*H1008</f>
        <v>0.85408200000000012</v>
      </c>
      <c r="S1008" s="220">
        <v>0</v>
      </c>
      <c r="T1008" s="221">
        <f>S1008*H1008</f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222" t="s">
        <v>299</v>
      </c>
      <c r="AT1008" s="222" t="s">
        <v>149</v>
      </c>
      <c r="AU1008" s="222" t="s">
        <v>89</v>
      </c>
      <c r="AY1008" s="18" t="s">
        <v>146</v>
      </c>
      <c r="BE1008" s="223">
        <f>IF(N1008="základní",J1008,0)</f>
        <v>0</v>
      </c>
      <c r="BF1008" s="223">
        <f>IF(N1008="snížená",J1008,0)</f>
        <v>0</v>
      </c>
      <c r="BG1008" s="223">
        <f>IF(N1008="zákl. přenesená",J1008,0)</f>
        <v>0</v>
      </c>
      <c r="BH1008" s="223">
        <f>IF(N1008="sníž. přenesená",J1008,0)</f>
        <v>0</v>
      </c>
      <c r="BI1008" s="223">
        <f>IF(N1008="nulová",J1008,0)</f>
        <v>0</v>
      </c>
      <c r="BJ1008" s="18" t="s">
        <v>87</v>
      </c>
      <c r="BK1008" s="223">
        <f>ROUND(I1008*H1008,2)</f>
        <v>0</v>
      </c>
      <c r="BL1008" s="18" t="s">
        <v>299</v>
      </c>
      <c r="BM1008" s="222" t="s">
        <v>1021</v>
      </c>
    </row>
    <row r="1009" spans="2:51" s="13" customFormat="1">
      <c r="B1009" s="224"/>
      <c r="C1009" s="225"/>
      <c r="D1009" s="226" t="s">
        <v>155</v>
      </c>
      <c r="E1009" s="227" t="s">
        <v>1</v>
      </c>
      <c r="F1009" s="228" t="s">
        <v>156</v>
      </c>
      <c r="G1009" s="225"/>
      <c r="H1009" s="227" t="s">
        <v>1</v>
      </c>
      <c r="I1009" s="229"/>
      <c r="J1009" s="225"/>
      <c r="K1009" s="225"/>
      <c r="L1009" s="230"/>
      <c r="M1009" s="231"/>
      <c r="N1009" s="232"/>
      <c r="O1009" s="232"/>
      <c r="P1009" s="232"/>
      <c r="Q1009" s="232"/>
      <c r="R1009" s="232"/>
      <c r="S1009" s="232"/>
      <c r="T1009" s="233"/>
      <c r="AT1009" s="234" t="s">
        <v>155</v>
      </c>
      <c r="AU1009" s="234" t="s">
        <v>89</v>
      </c>
      <c r="AV1009" s="13" t="s">
        <v>87</v>
      </c>
      <c r="AW1009" s="13" t="s">
        <v>36</v>
      </c>
      <c r="AX1009" s="13" t="s">
        <v>79</v>
      </c>
      <c r="AY1009" s="234" t="s">
        <v>146</v>
      </c>
    </row>
    <row r="1010" spans="2:51" s="13" customFormat="1">
      <c r="B1010" s="224"/>
      <c r="C1010" s="225"/>
      <c r="D1010" s="226" t="s">
        <v>155</v>
      </c>
      <c r="E1010" s="227" t="s">
        <v>1</v>
      </c>
      <c r="F1010" s="228" t="s">
        <v>442</v>
      </c>
      <c r="G1010" s="225"/>
      <c r="H1010" s="227" t="s">
        <v>1</v>
      </c>
      <c r="I1010" s="229"/>
      <c r="J1010" s="225"/>
      <c r="K1010" s="225"/>
      <c r="L1010" s="230"/>
      <c r="M1010" s="231"/>
      <c r="N1010" s="232"/>
      <c r="O1010" s="232"/>
      <c r="P1010" s="232"/>
      <c r="Q1010" s="232"/>
      <c r="R1010" s="232"/>
      <c r="S1010" s="232"/>
      <c r="T1010" s="233"/>
      <c r="AT1010" s="234" t="s">
        <v>155</v>
      </c>
      <c r="AU1010" s="234" t="s">
        <v>89</v>
      </c>
      <c r="AV1010" s="13" t="s">
        <v>87</v>
      </c>
      <c r="AW1010" s="13" t="s">
        <v>36</v>
      </c>
      <c r="AX1010" s="13" t="s">
        <v>79</v>
      </c>
      <c r="AY1010" s="234" t="s">
        <v>146</v>
      </c>
    </row>
    <row r="1011" spans="2:51" s="14" customFormat="1">
      <c r="B1011" s="235"/>
      <c r="C1011" s="236"/>
      <c r="D1011" s="226" t="s">
        <v>155</v>
      </c>
      <c r="E1011" s="237" t="s">
        <v>1</v>
      </c>
      <c r="F1011" s="238" t="s">
        <v>1022</v>
      </c>
      <c r="G1011" s="236"/>
      <c r="H1011" s="239">
        <v>4.41</v>
      </c>
      <c r="I1011" s="240"/>
      <c r="J1011" s="236"/>
      <c r="K1011" s="236"/>
      <c r="L1011" s="241"/>
      <c r="M1011" s="242"/>
      <c r="N1011" s="243"/>
      <c r="O1011" s="243"/>
      <c r="P1011" s="243"/>
      <c r="Q1011" s="243"/>
      <c r="R1011" s="243"/>
      <c r="S1011" s="243"/>
      <c r="T1011" s="244"/>
      <c r="AT1011" s="245" t="s">
        <v>155</v>
      </c>
      <c r="AU1011" s="245" t="s">
        <v>89</v>
      </c>
      <c r="AV1011" s="14" t="s">
        <v>89</v>
      </c>
      <c r="AW1011" s="14" t="s">
        <v>36</v>
      </c>
      <c r="AX1011" s="14" t="s">
        <v>79</v>
      </c>
      <c r="AY1011" s="245" t="s">
        <v>146</v>
      </c>
    </row>
    <row r="1012" spans="2:51" s="13" customFormat="1">
      <c r="B1012" s="224"/>
      <c r="C1012" s="225"/>
      <c r="D1012" s="226" t="s">
        <v>155</v>
      </c>
      <c r="E1012" s="227" t="s">
        <v>1</v>
      </c>
      <c r="F1012" s="228" t="s">
        <v>159</v>
      </c>
      <c r="G1012" s="225"/>
      <c r="H1012" s="227" t="s">
        <v>1</v>
      </c>
      <c r="I1012" s="229"/>
      <c r="J1012" s="225"/>
      <c r="K1012" s="225"/>
      <c r="L1012" s="230"/>
      <c r="M1012" s="231"/>
      <c r="N1012" s="232"/>
      <c r="O1012" s="232"/>
      <c r="P1012" s="232"/>
      <c r="Q1012" s="232"/>
      <c r="R1012" s="232"/>
      <c r="S1012" s="232"/>
      <c r="T1012" s="233"/>
      <c r="AT1012" s="234" t="s">
        <v>155</v>
      </c>
      <c r="AU1012" s="234" t="s">
        <v>89</v>
      </c>
      <c r="AV1012" s="13" t="s">
        <v>87</v>
      </c>
      <c r="AW1012" s="13" t="s">
        <v>36</v>
      </c>
      <c r="AX1012" s="13" t="s">
        <v>79</v>
      </c>
      <c r="AY1012" s="234" t="s">
        <v>146</v>
      </c>
    </row>
    <row r="1013" spans="2:51" s="14" customFormat="1">
      <c r="B1013" s="235"/>
      <c r="C1013" s="236"/>
      <c r="D1013" s="226" t="s">
        <v>155</v>
      </c>
      <c r="E1013" s="237" t="s">
        <v>1</v>
      </c>
      <c r="F1013" s="238" t="s">
        <v>1023</v>
      </c>
      <c r="G1013" s="236"/>
      <c r="H1013" s="239">
        <v>9.4499999999999993</v>
      </c>
      <c r="I1013" s="240"/>
      <c r="J1013" s="236"/>
      <c r="K1013" s="236"/>
      <c r="L1013" s="241"/>
      <c r="M1013" s="242"/>
      <c r="N1013" s="243"/>
      <c r="O1013" s="243"/>
      <c r="P1013" s="243"/>
      <c r="Q1013" s="243"/>
      <c r="R1013" s="243"/>
      <c r="S1013" s="243"/>
      <c r="T1013" s="244"/>
      <c r="AT1013" s="245" t="s">
        <v>155</v>
      </c>
      <c r="AU1013" s="245" t="s">
        <v>89</v>
      </c>
      <c r="AV1013" s="14" t="s">
        <v>89</v>
      </c>
      <c r="AW1013" s="14" t="s">
        <v>36</v>
      </c>
      <c r="AX1013" s="14" t="s">
        <v>79</v>
      </c>
      <c r="AY1013" s="245" t="s">
        <v>146</v>
      </c>
    </row>
    <row r="1014" spans="2:51" s="14" customFormat="1">
      <c r="B1014" s="235"/>
      <c r="C1014" s="236"/>
      <c r="D1014" s="226" t="s">
        <v>155</v>
      </c>
      <c r="E1014" s="237" t="s">
        <v>1</v>
      </c>
      <c r="F1014" s="238" t="s">
        <v>1024</v>
      </c>
      <c r="G1014" s="236"/>
      <c r="H1014" s="239">
        <v>0.113</v>
      </c>
      <c r="I1014" s="240"/>
      <c r="J1014" s="236"/>
      <c r="K1014" s="236"/>
      <c r="L1014" s="241"/>
      <c r="M1014" s="242"/>
      <c r="N1014" s="243"/>
      <c r="O1014" s="243"/>
      <c r="P1014" s="243"/>
      <c r="Q1014" s="243"/>
      <c r="R1014" s="243"/>
      <c r="S1014" s="243"/>
      <c r="T1014" s="244"/>
      <c r="AT1014" s="245" t="s">
        <v>155</v>
      </c>
      <c r="AU1014" s="245" t="s">
        <v>89</v>
      </c>
      <c r="AV1014" s="14" t="s">
        <v>89</v>
      </c>
      <c r="AW1014" s="14" t="s">
        <v>36</v>
      </c>
      <c r="AX1014" s="14" t="s">
        <v>79</v>
      </c>
      <c r="AY1014" s="245" t="s">
        <v>146</v>
      </c>
    </row>
    <row r="1015" spans="2:51" s="14" customFormat="1">
      <c r="B1015" s="235"/>
      <c r="C1015" s="236"/>
      <c r="D1015" s="226" t="s">
        <v>155</v>
      </c>
      <c r="E1015" s="237" t="s">
        <v>1</v>
      </c>
      <c r="F1015" s="238" t="s">
        <v>550</v>
      </c>
      <c r="G1015" s="236"/>
      <c r="H1015" s="239">
        <v>-1.6</v>
      </c>
      <c r="I1015" s="240"/>
      <c r="J1015" s="236"/>
      <c r="K1015" s="236"/>
      <c r="L1015" s="241"/>
      <c r="M1015" s="242"/>
      <c r="N1015" s="243"/>
      <c r="O1015" s="243"/>
      <c r="P1015" s="243"/>
      <c r="Q1015" s="243"/>
      <c r="R1015" s="243"/>
      <c r="S1015" s="243"/>
      <c r="T1015" s="244"/>
      <c r="AT1015" s="245" t="s">
        <v>155</v>
      </c>
      <c r="AU1015" s="245" t="s">
        <v>89</v>
      </c>
      <c r="AV1015" s="14" t="s">
        <v>89</v>
      </c>
      <c r="AW1015" s="14" t="s">
        <v>36</v>
      </c>
      <c r="AX1015" s="14" t="s">
        <v>79</v>
      </c>
      <c r="AY1015" s="245" t="s">
        <v>146</v>
      </c>
    </row>
    <row r="1016" spans="2:51" s="14" customFormat="1">
      <c r="B1016" s="235"/>
      <c r="C1016" s="236"/>
      <c r="D1016" s="226" t="s">
        <v>155</v>
      </c>
      <c r="E1016" s="237" t="s">
        <v>1</v>
      </c>
      <c r="F1016" s="238" t="s">
        <v>1015</v>
      </c>
      <c r="G1016" s="236"/>
      <c r="H1016" s="239">
        <v>8.19</v>
      </c>
      <c r="I1016" s="240"/>
      <c r="J1016" s="236"/>
      <c r="K1016" s="236"/>
      <c r="L1016" s="241"/>
      <c r="M1016" s="242"/>
      <c r="N1016" s="243"/>
      <c r="O1016" s="243"/>
      <c r="P1016" s="243"/>
      <c r="Q1016" s="243"/>
      <c r="R1016" s="243"/>
      <c r="S1016" s="243"/>
      <c r="T1016" s="244"/>
      <c r="AT1016" s="245" t="s">
        <v>155</v>
      </c>
      <c r="AU1016" s="245" t="s">
        <v>89</v>
      </c>
      <c r="AV1016" s="14" t="s">
        <v>89</v>
      </c>
      <c r="AW1016" s="14" t="s">
        <v>36</v>
      </c>
      <c r="AX1016" s="14" t="s">
        <v>79</v>
      </c>
      <c r="AY1016" s="245" t="s">
        <v>146</v>
      </c>
    </row>
    <row r="1017" spans="2:51" s="14" customFormat="1">
      <c r="B1017" s="235"/>
      <c r="C1017" s="236"/>
      <c r="D1017" s="226" t="s">
        <v>155</v>
      </c>
      <c r="E1017" s="237" t="s">
        <v>1</v>
      </c>
      <c r="F1017" s="238" t="s">
        <v>162</v>
      </c>
      <c r="G1017" s="236"/>
      <c r="H1017" s="239">
        <v>-1.2</v>
      </c>
      <c r="I1017" s="240"/>
      <c r="J1017" s="236"/>
      <c r="K1017" s="236"/>
      <c r="L1017" s="241"/>
      <c r="M1017" s="242"/>
      <c r="N1017" s="243"/>
      <c r="O1017" s="243"/>
      <c r="P1017" s="243"/>
      <c r="Q1017" s="243"/>
      <c r="R1017" s="243"/>
      <c r="S1017" s="243"/>
      <c r="T1017" s="244"/>
      <c r="AT1017" s="245" t="s">
        <v>155</v>
      </c>
      <c r="AU1017" s="245" t="s">
        <v>89</v>
      </c>
      <c r="AV1017" s="14" t="s">
        <v>89</v>
      </c>
      <c r="AW1017" s="14" t="s">
        <v>36</v>
      </c>
      <c r="AX1017" s="14" t="s">
        <v>79</v>
      </c>
      <c r="AY1017" s="245" t="s">
        <v>146</v>
      </c>
    </row>
    <row r="1018" spans="2:51" s="13" customFormat="1">
      <c r="B1018" s="224"/>
      <c r="C1018" s="225"/>
      <c r="D1018" s="226" t="s">
        <v>155</v>
      </c>
      <c r="E1018" s="227" t="s">
        <v>1</v>
      </c>
      <c r="F1018" s="228" t="s">
        <v>339</v>
      </c>
      <c r="G1018" s="225"/>
      <c r="H1018" s="227" t="s">
        <v>1</v>
      </c>
      <c r="I1018" s="229"/>
      <c r="J1018" s="225"/>
      <c r="K1018" s="225"/>
      <c r="L1018" s="230"/>
      <c r="M1018" s="231"/>
      <c r="N1018" s="232"/>
      <c r="O1018" s="232"/>
      <c r="P1018" s="232"/>
      <c r="Q1018" s="232"/>
      <c r="R1018" s="232"/>
      <c r="S1018" s="232"/>
      <c r="T1018" s="233"/>
      <c r="AT1018" s="234" t="s">
        <v>155</v>
      </c>
      <c r="AU1018" s="234" t="s">
        <v>89</v>
      </c>
      <c r="AV1018" s="13" t="s">
        <v>87</v>
      </c>
      <c r="AW1018" s="13" t="s">
        <v>36</v>
      </c>
      <c r="AX1018" s="13" t="s">
        <v>79</v>
      </c>
      <c r="AY1018" s="234" t="s">
        <v>146</v>
      </c>
    </row>
    <row r="1019" spans="2:51" s="14" customFormat="1">
      <c r="B1019" s="235"/>
      <c r="C1019" s="236"/>
      <c r="D1019" s="226" t="s">
        <v>155</v>
      </c>
      <c r="E1019" s="237" t="s">
        <v>1</v>
      </c>
      <c r="F1019" s="238" t="s">
        <v>1025</v>
      </c>
      <c r="G1019" s="236"/>
      <c r="H1019" s="239">
        <v>34.271999999999998</v>
      </c>
      <c r="I1019" s="240"/>
      <c r="J1019" s="236"/>
      <c r="K1019" s="236"/>
      <c r="L1019" s="241"/>
      <c r="M1019" s="242"/>
      <c r="N1019" s="243"/>
      <c r="O1019" s="243"/>
      <c r="P1019" s="243"/>
      <c r="Q1019" s="243"/>
      <c r="R1019" s="243"/>
      <c r="S1019" s="243"/>
      <c r="T1019" s="244"/>
      <c r="AT1019" s="245" t="s">
        <v>155</v>
      </c>
      <c r="AU1019" s="245" t="s">
        <v>89</v>
      </c>
      <c r="AV1019" s="14" t="s">
        <v>89</v>
      </c>
      <c r="AW1019" s="14" t="s">
        <v>36</v>
      </c>
      <c r="AX1019" s="14" t="s">
        <v>79</v>
      </c>
      <c r="AY1019" s="245" t="s">
        <v>146</v>
      </c>
    </row>
    <row r="1020" spans="2:51" s="14" customFormat="1">
      <c r="B1020" s="235"/>
      <c r="C1020" s="236"/>
      <c r="D1020" s="226" t="s">
        <v>155</v>
      </c>
      <c r="E1020" s="237" t="s">
        <v>1</v>
      </c>
      <c r="F1020" s="238" t="s">
        <v>1026</v>
      </c>
      <c r="G1020" s="236"/>
      <c r="H1020" s="239">
        <v>-4.8600000000000003</v>
      </c>
      <c r="I1020" s="240"/>
      <c r="J1020" s="236"/>
      <c r="K1020" s="236"/>
      <c r="L1020" s="241"/>
      <c r="M1020" s="242"/>
      <c r="N1020" s="243"/>
      <c r="O1020" s="243"/>
      <c r="P1020" s="243"/>
      <c r="Q1020" s="243"/>
      <c r="R1020" s="243"/>
      <c r="S1020" s="243"/>
      <c r="T1020" s="244"/>
      <c r="AT1020" s="245" t="s">
        <v>155</v>
      </c>
      <c r="AU1020" s="245" t="s">
        <v>89</v>
      </c>
      <c r="AV1020" s="14" t="s">
        <v>89</v>
      </c>
      <c r="AW1020" s="14" t="s">
        <v>36</v>
      </c>
      <c r="AX1020" s="14" t="s">
        <v>79</v>
      </c>
      <c r="AY1020" s="245" t="s">
        <v>146</v>
      </c>
    </row>
    <row r="1021" spans="2:51" s="14" customFormat="1">
      <c r="B1021" s="235"/>
      <c r="C1021" s="236"/>
      <c r="D1021" s="226" t="s">
        <v>155</v>
      </c>
      <c r="E1021" s="237" t="s">
        <v>1</v>
      </c>
      <c r="F1021" s="238" t="s">
        <v>1027</v>
      </c>
      <c r="G1021" s="236"/>
      <c r="H1021" s="239">
        <v>0.248</v>
      </c>
      <c r="I1021" s="240"/>
      <c r="J1021" s="236"/>
      <c r="K1021" s="236"/>
      <c r="L1021" s="241"/>
      <c r="M1021" s="242"/>
      <c r="N1021" s="243"/>
      <c r="O1021" s="243"/>
      <c r="P1021" s="243"/>
      <c r="Q1021" s="243"/>
      <c r="R1021" s="243"/>
      <c r="S1021" s="243"/>
      <c r="T1021" s="244"/>
      <c r="AT1021" s="245" t="s">
        <v>155</v>
      </c>
      <c r="AU1021" s="245" t="s">
        <v>89</v>
      </c>
      <c r="AV1021" s="14" t="s">
        <v>89</v>
      </c>
      <c r="AW1021" s="14" t="s">
        <v>36</v>
      </c>
      <c r="AX1021" s="14" t="s">
        <v>79</v>
      </c>
      <c r="AY1021" s="245" t="s">
        <v>146</v>
      </c>
    </row>
    <row r="1022" spans="2:51" s="13" customFormat="1">
      <c r="B1022" s="224"/>
      <c r="C1022" s="225"/>
      <c r="D1022" s="226" t="s">
        <v>155</v>
      </c>
      <c r="E1022" s="227" t="s">
        <v>1</v>
      </c>
      <c r="F1022" s="228" t="s">
        <v>341</v>
      </c>
      <c r="G1022" s="225"/>
      <c r="H1022" s="227" t="s">
        <v>1</v>
      </c>
      <c r="I1022" s="229"/>
      <c r="J1022" s="225"/>
      <c r="K1022" s="225"/>
      <c r="L1022" s="230"/>
      <c r="M1022" s="231"/>
      <c r="N1022" s="232"/>
      <c r="O1022" s="232"/>
      <c r="P1022" s="232"/>
      <c r="Q1022" s="232"/>
      <c r="R1022" s="232"/>
      <c r="S1022" s="232"/>
      <c r="T1022" s="233"/>
      <c r="AT1022" s="234" t="s">
        <v>155</v>
      </c>
      <c r="AU1022" s="234" t="s">
        <v>89</v>
      </c>
      <c r="AV1022" s="13" t="s">
        <v>87</v>
      </c>
      <c r="AW1022" s="13" t="s">
        <v>36</v>
      </c>
      <c r="AX1022" s="13" t="s">
        <v>79</v>
      </c>
      <c r="AY1022" s="234" t="s">
        <v>146</v>
      </c>
    </row>
    <row r="1023" spans="2:51" s="14" customFormat="1">
      <c r="B1023" s="235"/>
      <c r="C1023" s="236"/>
      <c r="D1023" s="226" t="s">
        <v>155</v>
      </c>
      <c r="E1023" s="237" t="s">
        <v>1</v>
      </c>
      <c r="F1023" s="238" t="s">
        <v>1028</v>
      </c>
      <c r="G1023" s="236"/>
      <c r="H1023" s="239">
        <v>18.396000000000001</v>
      </c>
      <c r="I1023" s="240"/>
      <c r="J1023" s="236"/>
      <c r="K1023" s="236"/>
      <c r="L1023" s="241"/>
      <c r="M1023" s="242"/>
      <c r="N1023" s="243"/>
      <c r="O1023" s="243"/>
      <c r="P1023" s="243"/>
      <c r="Q1023" s="243"/>
      <c r="R1023" s="243"/>
      <c r="S1023" s="243"/>
      <c r="T1023" s="244"/>
      <c r="AT1023" s="245" t="s">
        <v>155</v>
      </c>
      <c r="AU1023" s="245" t="s">
        <v>89</v>
      </c>
      <c r="AV1023" s="14" t="s">
        <v>89</v>
      </c>
      <c r="AW1023" s="14" t="s">
        <v>36</v>
      </c>
      <c r="AX1023" s="14" t="s">
        <v>79</v>
      </c>
      <c r="AY1023" s="245" t="s">
        <v>146</v>
      </c>
    </row>
    <row r="1024" spans="2:51" s="14" customFormat="1">
      <c r="B1024" s="235"/>
      <c r="C1024" s="236"/>
      <c r="D1024" s="226" t="s">
        <v>155</v>
      </c>
      <c r="E1024" s="237" t="s">
        <v>1</v>
      </c>
      <c r="F1024" s="238" t="s">
        <v>1029</v>
      </c>
      <c r="G1024" s="236"/>
      <c r="H1024" s="239">
        <v>-1.26</v>
      </c>
      <c r="I1024" s="240"/>
      <c r="J1024" s="236"/>
      <c r="K1024" s="236"/>
      <c r="L1024" s="241"/>
      <c r="M1024" s="242"/>
      <c r="N1024" s="243"/>
      <c r="O1024" s="243"/>
      <c r="P1024" s="243"/>
      <c r="Q1024" s="243"/>
      <c r="R1024" s="243"/>
      <c r="S1024" s="243"/>
      <c r="T1024" s="244"/>
      <c r="AT1024" s="245" t="s">
        <v>155</v>
      </c>
      <c r="AU1024" s="245" t="s">
        <v>89</v>
      </c>
      <c r="AV1024" s="14" t="s">
        <v>89</v>
      </c>
      <c r="AW1024" s="14" t="s">
        <v>36</v>
      </c>
      <c r="AX1024" s="14" t="s">
        <v>79</v>
      </c>
      <c r="AY1024" s="245" t="s">
        <v>146</v>
      </c>
    </row>
    <row r="1025" spans="2:51" s="14" customFormat="1">
      <c r="B1025" s="235"/>
      <c r="C1025" s="236"/>
      <c r="D1025" s="226" t="s">
        <v>155</v>
      </c>
      <c r="E1025" s="237" t="s">
        <v>1</v>
      </c>
      <c r="F1025" s="238" t="s">
        <v>1030</v>
      </c>
      <c r="G1025" s="236"/>
      <c r="H1025" s="239">
        <v>-1.62</v>
      </c>
      <c r="I1025" s="240"/>
      <c r="J1025" s="236"/>
      <c r="K1025" s="236"/>
      <c r="L1025" s="241"/>
      <c r="M1025" s="242"/>
      <c r="N1025" s="243"/>
      <c r="O1025" s="243"/>
      <c r="P1025" s="243"/>
      <c r="Q1025" s="243"/>
      <c r="R1025" s="243"/>
      <c r="S1025" s="243"/>
      <c r="T1025" s="244"/>
      <c r="AT1025" s="245" t="s">
        <v>155</v>
      </c>
      <c r="AU1025" s="245" t="s">
        <v>89</v>
      </c>
      <c r="AV1025" s="14" t="s">
        <v>89</v>
      </c>
      <c r="AW1025" s="14" t="s">
        <v>36</v>
      </c>
      <c r="AX1025" s="14" t="s">
        <v>79</v>
      </c>
      <c r="AY1025" s="245" t="s">
        <v>146</v>
      </c>
    </row>
    <row r="1026" spans="2:51" s="14" customFormat="1">
      <c r="B1026" s="235"/>
      <c r="C1026" s="236"/>
      <c r="D1026" s="226" t="s">
        <v>155</v>
      </c>
      <c r="E1026" s="237" t="s">
        <v>1</v>
      </c>
      <c r="F1026" s="238" t="s">
        <v>1031</v>
      </c>
      <c r="G1026" s="236"/>
      <c r="H1026" s="239">
        <v>0.45300000000000001</v>
      </c>
      <c r="I1026" s="240"/>
      <c r="J1026" s="236"/>
      <c r="K1026" s="236"/>
      <c r="L1026" s="241"/>
      <c r="M1026" s="242"/>
      <c r="N1026" s="243"/>
      <c r="O1026" s="243"/>
      <c r="P1026" s="243"/>
      <c r="Q1026" s="243"/>
      <c r="R1026" s="243"/>
      <c r="S1026" s="243"/>
      <c r="T1026" s="244"/>
      <c r="AT1026" s="245" t="s">
        <v>155</v>
      </c>
      <c r="AU1026" s="245" t="s">
        <v>89</v>
      </c>
      <c r="AV1026" s="14" t="s">
        <v>89</v>
      </c>
      <c r="AW1026" s="14" t="s">
        <v>36</v>
      </c>
      <c r="AX1026" s="14" t="s">
        <v>79</v>
      </c>
      <c r="AY1026" s="245" t="s">
        <v>146</v>
      </c>
    </row>
    <row r="1027" spans="2:51" s="13" customFormat="1">
      <c r="B1027" s="224"/>
      <c r="C1027" s="225"/>
      <c r="D1027" s="226" t="s">
        <v>155</v>
      </c>
      <c r="E1027" s="227" t="s">
        <v>1</v>
      </c>
      <c r="F1027" s="228" t="s">
        <v>448</v>
      </c>
      <c r="G1027" s="225"/>
      <c r="H1027" s="227" t="s">
        <v>1</v>
      </c>
      <c r="I1027" s="229"/>
      <c r="J1027" s="225"/>
      <c r="K1027" s="225"/>
      <c r="L1027" s="230"/>
      <c r="M1027" s="231"/>
      <c r="N1027" s="232"/>
      <c r="O1027" s="232"/>
      <c r="P1027" s="232"/>
      <c r="Q1027" s="232"/>
      <c r="R1027" s="232"/>
      <c r="S1027" s="232"/>
      <c r="T1027" s="233"/>
      <c r="AT1027" s="234" t="s">
        <v>155</v>
      </c>
      <c r="AU1027" s="234" t="s">
        <v>89</v>
      </c>
      <c r="AV1027" s="13" t="s">
        <v>87</v>
      </c>
      <c r="AW1027" s="13" t="s">
        <v>36</v>
      </c>
      <c r="AX1027" s="13" t="s">
        <v>79</v>
      </c>
      <c r="AY1027" s="234" t="s">
        <v>146</v>
      </c>
    </row>
    <row r="1028" spans="2:51" s="14" customFormat="1">
      <c r="B1028" s="235"/>
      <c r="C1028" s="236"/>
      <c r="D1028" s="226" t="s">
        <v>155</v>
      </c>
      <c r="E1028" s="237" t="s">
        <v>1</v>
      </c>
      <c r="F1028" s="238" t="s">
        <v>1032</v>
      </c>
      <c r="G1028" s="236"/>
      <c r="H1028" s="239">
        <v>5.94</v>
      </c>
      <c r="I1028" s="240"/>
      <c r="J1028" s="236"/>
      <c r="K1028" s="236"/>
      <c r="L1028" s="241"/>
      <c r="M1028" s="242"/>
      <c r="N1028" s="243"/>
      <c r="O1028" s="243"/>
      <c r="P1028" s="243"/>
      <c r="Q1028" s="243"/>
      <c r="R1028" s="243"/>
      <c r="S1028" s="243"/>
      <c r="T1028" s="244"/>
      <c r="AT1028" s="245" t="s">
        <v>155</v>
      </c>
      <c r="AU1028" s="245" t="s">
        <v>89</v>
      </c>
      <c r="AV1028" s="14" t="s">
        <v>89</v>
      </c>
      <c r="AW1028" s="14" t="s">
        <v>36</v>
      </c>
      <c r="AX1028" s="14" t="s">
        <v>79</v>
      </c>
      <c r="AY1028" s="245" t="s">
        <v>146</v>
      </c>
    </row>
    <row r="1029" spans="2:51" s="14" customFormat="1">
      <c r="B1029" s="235"/>
      <c r="C1029" s="236"/>
      <c r="D1029" s="226" t="s">
        <v>155</v>
      </c>
      <c r="E1029" s="237" t="s">
        <v>1</v>
      </c>
      <c r="F1029" s="238" t="s">
        <v>1033</v>
      </c>
      <c r="G1029" s="236"/>
      <c r="H1029" s="239">
        <v>-1.44</v>
      </c>
      <c r="I1029" s="240"/>
      <c r="J1029" s="236"/>
      <c r="K1029" s="236"/>
      <c r="L1029" s="241"/>
      <c r="M1029" s="242"/>
      <c r="N1029" s="243"/>
      <c r="O1029" s="243"/>
      <c r="P1029" s="243"/>
      <c r="Q1029" s="243"/>
      <c r="R1029" s="243"/>
      <c r="S1029" s="243"/>
      <c r="T1029" s="244"/>
      <c r="AT1029" s="245" t="s">
        <v>155</v>
      </c>
      <c r="AU1029" s="245" t="s">
        <v>89</v>
      </c>
      <c r="AV1029" s="14" t="s">
        <v>89</v>
      </c>
      <c r="AW1029" s="14" t="s">
        <v>36</v>
      </c>
      <c r="AX1029" s="14" t="s">
        <v>79</v>
      </c>
      <c r="AY1029" s="245" t="s">
        <v>146</v>
      </c>
    </row>
    <row r="1030" spans="2:51" s="14" customFormat="1">
      <c r="B1030" s="235"/>
      <c r="C1030" s="236"/>
      <c r="D1030" s="226" t="s">
        <v>155</v>
      </c>
      <c r="E1030" s="237" t="s">
        <v>1</v>
      </c>
      <c r="F1030" s="238" t="s">
        <v>1024</v>
      </c>
      <c r="G1030" s="236"/>
      <c r="H1030" s="239">
        <v>0.113</v>
      </c>
      <c r="I1030" s="240"/>
      <c r="J1030" s="236"/>
      <c r="K1030" s="236"/>
      <c r="L1030" s="241"/>
      <c r="M1030" s="242"/>
      <c r="N1030" s="243"/>
      <c r="O1030" s="243"/>
      <c r="P1030" s="243"/>
      <c r="Q1030" s="243"/>
      <c r="R1030" s="243"/>
      <c r="S1030" s="243"/>
      <c r="T1030" s="244"/>
      <c r="AT1030" s="245" t="s">
        <v>155</v>
      </c>
      <c r="AU1030" s="245" t="s">
        <v>89</v>
      </c>
      <c r="AV1030" s="14" t="s">
        <v>89</v>
      </c>
      <c r="AW1030" s="14" t="s">
        <v>36</v>
      </c>
      <c r="AX1030" s="14" t="s">
        <v>79</v>
      </c>
      <c r="AY1030" s="245" t="s">
        <v>146</v>
      </c>
    </row>
    <row r="1031" spans="2:51" s="13" customFormat="1">
      <c r="B1031" s="224"/>
      <c r="C1031" s="225"/>
      <c r="D1031" s="226" t="s">
        <v>155</v>
      </c>
      <c r="E1031" s="227" t="s">
        <v>1</v>
      </c>
      <c r="F1031" s="228" t="s">
        <v>337</v>
      </c>
      <c r="G1031" s="225"/>
      <c r="H1031" s="227" t="s">
        <v>1</v>
      </c>
      <c r="I1031" s="229"/>
      <c r="J1031" s="225"/>
      <c r="K1031" s="225"/>
      <c r="L1031" s="230"/>
      <c r="M1031" s="231"/>
      <c r="N1031" s="232"/>
      <c r="O1031" s="232"/>
      <c r="P1031" s="232"/>
      <c r="Q1031" s="232"/>
      <c r="R1031" s="232"/>
      <c r="S1031" s="232"/>
      <c r="T1031" s="233"/>
      <c r="AT1031" s="234" t="s">
        <v>155</v>
      </c>
      <c r="AU1031" s="234" t="s">
        <v>89</v>
      </c>
      <c r="AV1031" s="13" t="s">
        <v>87</v>
      </c>
      <c r="AW1031" s="13" t="s">
        <v>36</v>
      </c>
      <c r="AX1031" s="13" t="s">
        <v>79</v>
      </c>
      <c r="AY1031" s="234" t="s">
        <v>146</v>
      </c>
    </row>
    <row r="1032" spans="2:51" s="14" customFormat="1">
      <c r="B1032" s="235"/>
      <c r="C1032" s="236"/>
      <c r="D1032" s="226" t="s">
        <v>155</v>
      </c>
      <c r="E1032" s="237" t="s">
        <v>1</v>
      </c>
      <c r="F1032" s="238" t="s">
        <v>1034</v>
      </c>
      <c r="G1032" s="236"/>
      <c r="H1032" s="239">
        <v>2.46</v>
      </c>
      <c r="I1032" s="240"/>
      <c r="J1032" s="236"/>
      <c r="K1032" s="236"/>
      <c r="L1032" s="241"/>
      <c r="M1032" s="242"/>
      <c r="N1032" s="243"/>
      <c r="O1032" s="243"/>
      <c r="P1032" s="243"/>
      <c r="Q1032" s="243"/>
      <c r="R1032" s="243"/>
      <c r="S1032" s="243"/>
      <c r="T1032" s="244"/>
      <c r="AT1032" s="245" t="s">
        <v>155</v>
      </c>
      <c r="AU1032" s="245" t="s">
        <v>89</v>
      </c>
      <c r="AV1032" s="14" t="s">
        <v>89</v>
      </c>
      <c r="AW1032" s="14" t="s">
        <v>36</v>
      </c>
      <c r="AX1032" s="14" t="s">
        <v>79</v>
      </c>
      <c r="AY1032" s="245" t="s">
        <v>146</v>
      </c>
    </row>
    <row r="1033" spans="2:51" s="14" customFormat="1">
      <c r="B1033" s="235"/>
      <c r="C1033" s="236"/>
      <c r="D1033" s="226" t="s">
        <v>155</v>
      </c>
      <c r="E1033" s="237" t="s">
        <v>1</v>
      </c>
      <c r="F1033" s="238" t="s">
        <v>1035</v>
      </c>
      <c r="G1033" s="236"/>
      <c r="H1033" s="239">
        <v>0.85</v>
      </c>
      <c r="I1033" s="240"/>
      <c r="J1033" s="236"/>
      <c r="K1033" s="236"/>
      <c r="L1033" s="241"/>
      <c r="M1033" s="242"/>
      <c r="N1033" s="243"/>
      <c r="O1033" s="243"/>
      <c r="P1033" s="243"/>
      <c r="Q1033" s="243"/>
      <c r="R1033" s="243"/>
      <c r="S1033" s="243"/>
      <c r="T1033" s="244"/>
      <c r="AT1033" s="245" t="s">
        <v>155</v>
      </c>
      <c r="AU1033" s="245" t="s">
        <v>89</v>
      </c>
      <c r="AV1033" s="14" t="s">
        <v>89</v>
      </c>
      <c r="AW1033" s="14" t="s">
        <v>36</v>
      </c>
      <c r="AX1033" s="14" t="s">
        <v>79</v>
      </c>
      <c r="AY1033" s="245" t="s">
        <v>146</v>
      </c>
    </row>
    <row r="1034" spans="2:51" s="16" customFormat="1">
      <c r="B1034" s="257"/>
      <c r="C1034" s="258"/>
      <c r="D1034" s="226" t="s">
        <v>155</v>
      </c>
      <c r="E1034" s="259" t="s">
        <v>1</v>
      </c>
      <c r="F1034" s="260" t="s">
        <v>346</v>
      </c>
      <c r="G1034" s="258"/>
      <c r="H1034" s="261">
        <v>72.915000000000006</v>
      </c>
      <c r="I1034" s="262"/>
      <c r="J1034" s="258"/>
      <c r="K1034" s="258"/>
      <c r="L1034" s="263"/>
      <c r="M1034" s="264"/>
      <c r="N1034" s="265"/>
      <c r="O1034" s="265"/>
      <c r="P1034" s="265"/>
      <c r="Q1034" s="265"/>
      <c r="R1034" s="265"/>
      <c r="S1034" s="265"/>
      <c r="T1034" s="266"/>
      <c r="AT1034" s="267" t="s">
        <v>155</v>
      </c>
      <c r="AU1034" s="267" t="s">
        <v>89</v>
      </c>
      <c r="AV1034" s="16" t="s">
        <v>183</v>
      </c>
      <c r="AW1034" s="16" t="s">
        <v>36</v>
      </c>
      <c r="AX1034" s="16" t="s">
        <v>79</v>
      </c>
      <c r="AY1034" s="267" t="s">
        <v>146</v>
      </c>
    </row>
    <row r="1035" spans="2:51" s="13" customFormat="1">
      <c r="B1035" s="224"/>
      <c r="C1035" s="225"/>
      <c r="D1035" s="226" t="s">
        <v>155</v>
      </c>
      <c r="E1035" s="227" t="s">
        <v>1</v>
      </c>
      <c r="F1035" s="228" t="s">
        <v>166</v>
      </c>
      <c r="G1035" s="225"/>
      <c r="H1035" s="227" t="s">
        <v>1</v>
      </c>
      <c r="I1035" s="229"/>
      <c r="J1035" s="225"/>
      <c r="K1035" s="225"/>
      <c r="L1035" s="230"/>
      <c r="M1035" s="231"/>
      <c r="N1035" s="232"/>
      <c r="O1035" s="232"/>
      <c r="P1035" s="232"/>
      <c r="Q1035" s="232"/>
      <c r="R1035" s="232"/>
      <c r="S1035" s="232"/>
      <c r="T1035" s="233"/>
      <c r="AT1035" s="234" t="s">
        <v>155</v>
      </c>
      <c r="AU1035" s="234" t="s">
        <v>89</v>
      </c>
      <c r="AV1035" s="13" t="s">
        <v>87</v>
      </c>
      <c r="AW1035" s="13" t="s">
        <v>36</v>
      </c>
      <c r="AX1035" s="13" t="s">
        <v>79</v>
      </c>
      <c r="AY1035" s="234" t="s">
        <v>146</v>
      </c>
    </row>
    <row r="1036" spans="2:51" s="13" customFormat="1">
      <c r="B1036" s="224"/>
      <c r="C1036" s="225"/>
      <c r="D1036" s="226" t="s">
        <v>155</v>
      </c>
      <c r="E1036" s="227" t="s">
        <v>1</v>
      </c>
      <c r="F1036" s="228" t="s">
        <v>458</v>
      </c>
      <c r="G1036" s="225"/>
      <c r="H1036" s="227" t="s">
        <v>1</v>
      </c>
      <c r="I1036" s="229"/>
      <c r="J1036" s="225"/>
      <c r="K1036" s="225"/>
      <c r="L1036" s="230"/>
      <c r="M1036" s="231"/>
      <c r="N1036" s="232"/>
      <c r="O1036" s="232"/>
      <c r="P1036" s="232"/>
      <c r="Q1036" s="232"/>
      <c r="R1036" s="232"/>
      <c r="S1036" s="232"/>
      <c r="T1036" s="233"/>
      <c r="AT1036" s="234" t="s">
        <v>155</v>
      </c>
      <c r="AU1036" s="234" t="s">
        <v>89</v>
      </c>
      <c r="AV1036" s="13" t="s">
        <v>87</v>
      </c>
      <c r="AW1036" s="13" t="s">
        <v>36</v>
      </c>
      <c r="AX1036" s="13" t="s">
        <v>79</v>
      </c>
      <c r="AY1036" s="234" t="s">
        <v>146</v>
      </c>
    </row>
    <row r="1037" spans="2:51" s="14" customFormat="1">
      <c r="B1037" s="235"/>
      <c r="C1037" s="236"/>
      <c r="D1037" s="226" t="s">
        <v>155</v>
      </c>
      <c r="E1037" s="237" t="s">
        <v>1</v>
      </c>
      <c r="F1037" s="238" t="s">
        <v>1036</v>
      </c>
      <c r="G1037" s="236"/>
      <c r="H1037" s="239">
        <v>4.2</v>
      </c>
      <c r="I1037" s="240"/>
      <c r="J1037" s="236"/>
      <c r="K1037" s="236"/>
      <c r="L1037" s="241"/>
      <c r="M1037" s="242"/>
      <c r="N1037" s="243"/>
      <c r="O1037" s="243"/>
      <c r="P1037" s="243"/>
      <c r="Q1037" s="243"/>
      <c r="R1037" s="243"/>
      <c r="S1037" s="243"/>
      <c r="T1037" s="244"/>
      <c r="AT1037" s="245" t="s">
        <v>155</v>
      </c>
      <c r="AU1037" s="245" t="s">
        <v>89</v>
      </c>
      <c r="AV1037" s="14" t="s">
        <v>89</v>
      </c>
      <c r="AW1037" s="14" t="s">
        <v>36</v>
      </c>
      <c r="AX1037" s="14" t="s">
        <v>79</v>
      </c>
      <c r="AY1037" s="245" t="s">
        <v>146</v>
      </c>
    </row>
    <row r="1038" spans="2:51" s="13" customFormat="1">
      <c r="B1038" s="224"/>
      <c r="C1038" s="225"/>
      <c r="D1038" s="226" t="s">
        <v>155</v>
      </c>
      <c r="E1038" s="227" t="s">
        <v>1</v>
      </c>
      <c r="F1038" s="228" t="s">
        <v>173</v>
      </c>
      <c r="G1038" s="225"/>
      <c r="H1038" s="227" t="s">
        <v>1</v>
      </c>
      <c r="I1038" s="229"/>
      <c r="J1038" s="225"/>
      <c r="K1038" s="225"/>
      <c r="L1038" s="230"/>
      <c r="M1038" s="231"/>
      <c r="N1038" s="232"/>
      <c r="O1038" s="232"/>
      <c r="P1038" s="232"/>
      <c r="Q1038" s="232"/>
      <c r="R1038" s="232"/>
      <c r="S1038" s="232"/>
      <c r="T1038" s="233"/>
      <c r="AT1038" s="234" t="s">
        <v>155</v>
      </c>
      <c r="AU1038" s="234" t="s">
        <v>89</v>
      </c>
      <c r="AV1038" s="13" t="s">
        <v>87</v>
      </c>
      <c r="AW1038" s="13" t="s">
        <v>36</v>
      </c>
      <c r="AX1038" s="13" t="s">
        <v>79</v>
      </c>
      <c r="AY1038" s="234" t="s">
        <v>146</v>
      </c>
    </row>
    <row r="1039" spans="2:51" s="14" customFormat="1">
      <c r="B1039" s="235"/>
      <c r="C1039" s="236"/>
      <c r="D1039" s="226" t="s">
        <v>155</v>
      </c>
      <c r="E1039" s="237" t="s">
        <v>1</v>
      </c>
      <c r="F1039" s="238" t="s">
        <v>1037</v>
      </c>
      <c r="G1039" s="236"/>
      <c r="H1039" s="239">
        <v>9.66</v>
      </c>
      <c r="I1039" s="240"/>
      <c r="J1039" s="236"/>
      <c r="K1039" s="236"/>
      <c r="L1039" s="241"/>
      <c r="M1039" s="242"/>
      <c r="N1039" s="243"/>
      <c r="O1039" s="243"/>
      <c r="P1039" s="243"/>
      <c r="Q1039" s="243"/>
      <c r="R1039" s="243"/>
      <c r="S1039" s="243"/>
      <c r="T1039" s="244"/>
      <c r="AT1039" s="245" t="s">
        <v>155</v>
      </c>
      <c r="AU1039" s="245" t="s">
        <v>89</v>
      </c>
      <c r="AV1039" s="14" t="s">
        <v>89</v>
      </c>
      <c r="AW1039" s="14" t="s">
        <v>36</v>
      </c>
      <c r="AX1039" s="14" t="s">
        <v>79</v>
      </c>
      <c r="AY1039" s="245" t="s">
        <v>146</v>
      </c>
    </row>
    <row r="1040" spans="2:51" s="14" customFormat="1">
      <c r="B1040" s="235"/>
      <c r="C1040" s="236"/>
      <c r="D1040" s="226" t="s">
        <v>155</v>
      </c>
      <c r="E1040" s="237" t="s">
        <v>1</v>
      </c>
      <c r="F1040" s="238" t="s">
        <v>550</v>
      </c>
      <c r="G1040" s="236"/>
      <c r="H1040" s="239">
        <v>-1.6</v>
      </c>
      <c r="I1040" s="240"/>
      <c r="J1040" s="236"/>
      <c r="K1040" s="236"/>
      <c r="L1040" s="241"/>
      <c r="M1040" s="242"/>
      <c r="N1040" s="243"/>
      <c r="O1040" s="243"/>
      <c r="P1040" s="243"/>
      <c r="Q1040" s="243"/>
      <c r="R1040" s="243"/>
      <c r="S1040" s="243"/>
      <c r="T1040" s="244"/>
      <c r="AT1040" s="245" t="s">
        <v>155</v>
      </c>
      <c r="AU1040" s="245" t="s">
        <v>89</v>
      </c>
      <c r="AV1040" s="14" t="s">
        <v>89</v>
      </c>
      <c r="AW1040" s="14" t="s">
        <v>36</v>
      </c>
      <c r="AX1040" s="14" t="s">
        <v>79</v>
      </c>
      <c r="AY1040" s="245" t="s">
        <v>146</v>
      </c>
    </row>
    <row r="1041" spans="2:51" s="14" customFormat="1">
      <c r="B1041" s="235"/>
      <c r="C1041" s="236"/>
      <c r="D1041" s="226" t="s">
        <v>155</v>
      </c>
      <c r="E1041" s="237" t="s">
        <v>1</v>
      </c>
      <c r="F1041" s="238" t="s">
        <v>1038</v>
      </c>
      <c r="G1041" s="236"/>
      <c r="H1041" s="239">
        <v>0.13500000000000001</v>
      </c>
      <c r="I1041" s="240"/>
      <c r="J1041" s="236"/>
      <c r="K1041" s="236"/>
      <c r="L1041" s="241"/>
      <c r="M1041" s="242"/>
      <c r="N1041" s="243"/>
      <c r="O1041" s="243"/>
      <c r="P1041" s="243"/>
      <c r="Q1041" s="243"/>
      <c r="R1041" s="243"/>
      <c r="S1041" s="243"/>
      <c r="T1041" s="244"/>
      <c r="AT1041" s="245" t="s">
        <v>155</v>
      </c>
      <c r="AU1041" s="245" t="s">
        <v>89</v>
      </c>
      <c r="AV1041" s="14" t="s">
        <v>89</v>
      </c>
      <c r="AW1041" s="14" t="s">
        <v>36</v>
      </c>
      <c r="AX1041" s="14" t="s">
        <v>79</v>
      </c>
      <c r="AY1041" s="245" t="s">
        <v>146</v>
      </c>
    </row>
    <row r="1042" spans="2:51" s="14" customFormat="1">
      <c r="B1042" s="235"/>
      <c r="C1042" s="236"/>
      <c r="D1042" s="226" t="s">
        <v>155</v>
      </c>
      <c r="E1042" s="237" t="s">
        <v>1</v>
      </c>
      <c r="F1042" s="238" t="s">
        <v>1039</v>
      </c>
      <c r="G1042" s="236"/>
      <c r="H1042" s="239">
        <v>1.26</v>
      </c>
      <c r="I1042" s="240"/>
      <c r="J1042" s="236"/>
      <c r="K1042" s="236"/>
      <c r="L1042" s="241"/>
      <c r="M1042" s="242"/>
      <c r="N1042" s="243"/>
      <c r="O1042" s="243"/>
      <c r="P1042" s="243"/>
      <c r="Q1042" s="243"/>
      <c r="R1042" s="243"/>
      <c r="S1042" s="243"/>
      <c r="T1042" s="244"/>
      <c r="AT1042" s="245" t="s">
        <v>155</v>
      </c>
      <c r="AU1042" s="245" t="s">
        <v>89</v>
      </c>
      <c r="AV1042" s="14" t="s">
        <v>89</v>
      </c>
      <c r="AW1042" s="14" t="s">
        <v>36</v>
      </c>
      <c r="AX1042" s="14" t="s">
        <v>79</v>
      </c>
      <c r="AY1042" s="245" t="s">
        <v>146</v>
      </c>
    </row>
    <row r="1043" spans="2:51" s="13" customFormat="1">
      <c r="B1043" s="224"/>
      <c r="C1043" s="225"/>
      <c r="D1043" s="226" t="s">
        <v>155</v>
      </c>
      <c r="E1043" s="227" t="s">
        <v>1</v>
      </c>
      <c r="F1043" s="228" t="s">
        <v>461</v>
      </c>
      <c r="G1043" s="225"/>
      <c r="H1043" s="227" t="s">
        <v>1</v>
      </c>
      <c r="I1043" s="229"/>
      <c r="J1043" s="225"/>
      <c r="K1043" s="225"/>
      <c r="L1043" s="230"/>
      <c r="M1043" s="231"/>
      <c r="N1043" s="232"/>
      <c r="O1043" s="232"/>
      <c r="P1043" s="232"/>
      <c r="Q1043" s="232"/>
      <c r="R1043" s="232"/>
      <c r="S1043" s="232"/>
      <c r="T1043" s="233"/>
      <c r="AT1043" s="234" t="s">
        <v>155</v>
      </c>
      <c r="AU1043" s="234" t="s">
        <v>89</v>
      </c>
      <c r="AV1043" s="13" t="s">
        <v>87</v>
      </c>
      <c r="AW1043" s="13" t="s">
        <v>36</v>
      </c>
      <c r="AX1043" s="13" t="s">
        <v>79</v>
      </c>
      <c r="AY1043" s="234" t="s">
        <v>146</v>
      </c>
    </row>
    <row r="1044" spans="2:51" s="14" customFormat="1">
      <c r="B1044" s="235"/>
      <c r="C1044" s="236"/>
      <c r="D1044" s="226" t="s">
        <v>155</v>
      </c>
      <c r="E1044" s="237" t="s">
        <v>1</v>
      </c>
      <c r="F1044" s="238" t="s">
        <v>1025</v>
      </c>
      <c r="G1044" s="236"/>
      <c r="H1044" s="239">
        <v>34.271999999999998</v>
      </c>
      <c r="I1044" s="240"/>
      <c r="J1044" s="236"/>
      <c r="K1044" s="236"/>
      <c r="L1044" s="241"/>
      <c r="M1044" s="242"/>
      <c r="N1044" s="243"/>
      <c r="O1044" s="243"/>
      <c r="P1044" s="243"/>
      <c r="Q1044" s="243"/>
      <c r="R1044" s="243"/>
      <c r="S1044" s="243"/>
      <c r="T1044" s="244"/>
      <c r="AT1044" s="245" t="s">
        <v>155</v>
      </c>
      <c r="AU1044" s="245" t="s">
        <v>89</v>
      </c>
      <c r="AV1044" s="14" t="s">
        <v>89</v>
      </c>
      <c r="AW1044" s="14" t="s">
        <v>36</v>
      </c>
      <c r="AX1044" s="14" t="s">
        <v>79</v>
      </c>
      <c r="AY1044" s="245" t="s">
        <v>146</v>
      </c>
    </row>
    <row r="1045" spans="2:51" s="14" customFormat="1">
      <c r="B1045" s="235"/>
      <c r="C1045" s="236"/>
      <c r="D1045" s="226" t="s">
        <v>155</v>
      </c>
      <c r="E1045" s="237" t="s">
        <v>1</v>
      </c>
      <c r="F1045" s="238" t="s">
        <v>1026</v>
      </c>
      <c r="G1045" s="236"/>
      <c r="H1045" s="239">
        <v>-4.8600000000000003</v>
      </c>
      <c r="I1045" s="240"/>
      <c r="J1045" s="236"/>
      <c r="K1045" s="236"/>
      <c r="L1045" s="241"/>
      <c r="M1045" s="242"/>
      <c r="N1045" s="243"/>
      <c r="O1045" s="243"/>
      <c r="P1045" s="243"/>
      <c r="Q1045" s="243"/>
      <c r="R1045" s="243"/>
      <c r="S1045" s="243"/>
      <c r="T1045" s="244"/>
      <c r="AT1045" s="245" t="s">
        <v>155</v>
      </c>
      <c r="AU1045" s="245" t="s">
        <v>89</v>
      </c>
      <c r="AV1045" s="14" t="s">
        <v>89</v>
      </c>
      <c r="AW1045" s="14" t="s">
        <v>36</v>
      </c>
      <c r="AX1045" s="14" t="s">
        <v>79</v>
      </c>
      <c r="AY1045" s="245" t="s">
        <v>146</v>
      </c>
    </row>
    <row r="1046" spans="2:51" s="14" customFormat="1">
      <c r="B1046" s="235"/>
      <c r="C1046" s="236"/>
      <c r="D1046" s="226" t="s">
        <v>155</v>
      </c>
      <c r="E1046" s="237" t="s">
        <v>1</v>
      </c>
      <c r="F1046" s="238" t="s">
        <v>1027</v>
      </c>
      <c r="G1046" s="236"/>
      <c r="H1046" s="239">
        <v>0.248</v>
      </c>
      <c r="I1046" s="240"/>
      <c r="J1046" s="236"/>
      <c r="K1046" s="236"/>
      <c r="L1046" s="241"/>
      <c r="M1046" s="242"/>
      <c r="N1046" s="243"/>
      <c r="O1046" s="243"/>
      <c r="P1046" s="243"/>
      <c r="Q1046" s="243"/>
      <c r="R1046" s="243"/>
      <c r="S1046" s="243"/>
      <c r="T1046" s="244"/>
      <c r="AT1046" s="245" t="s">
        <v>155</v>
      </c>
      <c r="AU1046" s="245" t="s">
        <v>89</v>
      </c>
      <c r="AV1046" s="14" t="s">
        <v>89</v>
      </c>
      <c r="AW1046" s="14" t="s">
        <v>36</v>
      </c>
      <c r="AX1046" s="14" t="s">
        <v>79</v>
      </c>
      <c r="AY1046" s="245" t="s">
        <v>146</v>
      </c>
    </row>
    <row r="1047" spans="2:51" s="13" customFormat="1">
      <c r="B1047" s="224"/>
      <c r="C1047" s="225"/>
      <c r="D1047" s="226" t="s">
        <v>155</v>
      </c>
      <c r="E1047" s="227" t="s">
        <v>1</v>
      </c>
      <c r="F1047" s="228" t="s">
        <v>351</v>
      </c>
      <c r="G1047" s="225"/>
      <c r="H1047" s="227" t="s">
        <v>1</v>
      </c>
      <c r="I1047" s="229"/>
      <c r="J1047" s="225"/>
      <c r="K1047" s="225"/>
      <c r="L1047" s="230"/>
      <c r="M1047" s="231"/>
      <c r="N1047" s="232"/>
      <c r="O1047" s="232"/>
      <c r="P1047" s="232"/>
      <c r="Q1047" s="232"/>
      <c r="R1047" s="232"/>
      <c r="S1047" s="232"/>
      <c r="T1047" s="233"/>
      <c r="AT1047" s="234" t="s">
        <v>155</v>
      </c>
      <c r="AU1047" s="234" t="s">
        <v>89</v>
      </c>
      <c r="AV1047" s="13" t="s">
        <v>87</v>
      </c>
      <c r="AW1047" s="13" t="s">
        <v>36</v>
      </c>
      <c r="AX1047" s="13" t="s">
        <v>79</v>
      </c>
      <c r="AY1047" s="234" t="s">
        <v>146</v>
      </c>
    </row>
    <row r="1048" spans="2:51" s="14" customFormat="1">
      <c r="B1048" s="235"/>
      <c r="C1048" s="236"/>
      <c r="D1048" s="226" t="s">
        <v>155</v>
      </c>
      <c r="E1048" s="237" t="s">
        <v>1</v>
      </c>
      <c r="F1048" s="238" t="s">
        <v>1028</v>
      </c>
      <c r="G1048" s="236"/>
      <c r="H1048" s="239">
        <v>18.396000000000001</v>
      </c>
      <c r="I1048" s="240"/>
      <c r="J1048" s="236"/>
      <c r="K1048" s="236"/>
      <c r="L1048" s="241"/>
      <c r="M1048" s="242"/>
      <c r="N1048" s="243"/>
      <c r="O1048" s="243"/>
      <c r="P1048" s="243"/>
      <c r="Q1048" s="243"/>
      <c r="R1048" s="243"/>
      <c r="S1048" s="243"/>
      <c r="T1048" s="244"/>
      <c r="AT1048" s="245" t="s">
        <v>155</v>
      </c>
      <c r="AU1048" s="245" t="s">
        <v>89</v>
      </c>
      <c r="AV1048" s="14" t="s">
        <v>89</v>
      </c>
      <c r="AW1048" s="14" t="s">
        <v>36</v>
      </c>
      <c r="AX1048" s="14" t="s">
        <v>79</v>
      </c>
      <c r="AY1048" s="245" t="s">
        <v>146</v>
      </c>
    </row>
    <row r="1049" spans="2:51" s="14" customFormat="1">
      <c r="B1049" s="235"/>
      <c r="C1049" s="236"/>
      <c r="D1049" s="226" t="s">
        <v>155</v>
      </c>
      <c r="E1049" s="237" t="s">
        <v>1</v>
      </c>
      <c r="F1049" s="238" t="s">
        <v>1029</v>
      </c>
      <c r="G1049" s="236"/>
      <c r="H1049" s="239">
        <v>-1.26</v>
      </c>
      <c r="I1049" s="240"/>
      <c r="J1049" s="236"/>
      <c r="K1049" s="236"/>
      <c r="L1049" s="241"/>
      <c r="M1049" s="242"/>
      <c r="N1049" s="243"/>
      <c r="O1049" s="243"/>
      <c r="P1049" s="243"/>
      <c r="Q1049" s="243"/>
      <c r="R1049" s="243"/>
      <c r="S1049" s="243"/>
      <c r="T1049" s="244"/>
      <c r="AT1049" s="245" t="s">
        <v>155</v>
      </c>
      <c r="AU1049" s="245" t="s">
        <v>89</v>
      </c>
      <c r="AV1049" s="14" t="s">
        <v>89</v>
      </c>
      <c r="AW1049" s="14" t="s">
        <v>36</v>
      </c>
      <c r="AX1049" s="14" t="s">
        <v>79</v>
      </c>
      <c r="AY1049" s="245" t="s">
        <v>146</v>
      </c>
    </row>
    <row r="1050" spans="2:51" s="14" customFormat="1">
      <c r="B1050" s="235"/>
      <c r="C1050" s="236"/>
      <c r="D1050" s="226" t="s">
        <v>155</v>
      </c>
      <c r="E1050" s="237" t="s">
        <v>1</v>
      </c>
      <c r="F1050" s="238" t="s">
        <v>1030</v>
      </c>
      <c r="G1050" s="236"/>
      <c r="H1050" s="239">
        <v>-1.62</v>
      </c>
      <c r="I1050" s="240"/>
      <c r="J1050" s="236"/>
      <c r="K1050" s="236"/>
      <c r="L1050" s="241"/>
      <c r="M1050" s="242"/>
      <c r="N1050" s="243"/>
      <c r="O1050" s="243"/>
      <c r="P1050" s="243"/>
      <c r="Q1050" s="243"/>
      <c r="R1050" s="243"/>
      <c r="S1050" s="243"/>
      <c r="T1050" s="244"/>
      <c r="AT1050" s="245" t="s">
        <v>155</v>
      </c>
      <c r="AU1050" s="245" t="s">
        <v>89</v>
      </c>
      <c r="AV1050" s="14" t="s">
        <v>89</v>
      </c>
      <c r="AW1050" s="14" t="s">
        <v>36</v>
      </c>
      <c r="AX1050" s="14" t="s">
        <v>79</v>
      </c>
      <c r="AY1050" s="245" t="s">
        <v>146</v>
      </c>
    </row>
    <row r="1051" spans="2:51" s="14" customFormat="1">
      <c r="B1051" s="235"/>
      <c r="C1051" s="236"/>
      <c r="D1051" s="226" t="s">
        <v>155</v>
      </c>
      <c r="E1051" s="237" t="s">
        <v>1</v>
      </c>
      <c r="F1051" s="238" t="s">
        <v>1031</v>
      </c>
      <c r="G1051" s="236"/>
      <c r="H1051" s="239">
        <v>0.45300000000000001</v>
      </c>
      <c r="I1051" s="240"/>
      <c r="J1051" s="236"/>
      <c r="K1051" s="236"/>
      <c r="L1051" s="241"/>
      <c r="M1051" s="242"/>
      <c r="N1051" s="243"/>
      <c r="O1051" s="243"/>
      <c r="P1051" s="243"/>
      <c r="Q1051" s="243"/>
      <c r="R1051" s="243"/>
      <c r="S1051" s="243"/>
      <c r="T1051" s="244"/>
      <c r="AT1051" s="245" t="s">
        <v>155</v>
      </c>
      <c r="AU1051" s="245" t="s">
        <v>89</v>
      </c>
      <c r="AV1051" s="14" t="s">
        <v>89</v>
      </c>
      <c r="AW1051" s="14" t="s">
        <v>36</v>
      </c>
      <c r="AX1051" s="14" t="s">
        <v>79</v>
      </c>
      <c r="AY1051" s="245" t="s">
        <v>146</v>
      </c>
    </row>
    <row r="1052" spans="2:51" s="13" customFormat="1">
      <c r="B1052" s="224"/>
      <c r="C1052" s="225"/>
      <c r="D1052" s="226" t="s">
        <v>155</v>
      </c>
      <c r="E1052" s="227" t="s">
        <v>1</v>
      </c>
      <c r="F1052" s="228" t="s">
        <v>352</v>
      </c>
      <c r="G1052" s="225"/>
      <c r="H1052" s="227" t="s">
        <v>1</v>
      </c>
      <c r="I1052" s="229"/>
      <c r="J1052" s="225"/>
      <c r="K1052" s="225"/>
      <c r="L1052" s="230"/>
      <c r="M1052" s="231"/>
      <c r="N1052" s="232"/>
      <c r="O1052" s="232"/>
      <c r="P1052" s="232"/>
      <c r="Q1052" s="232"/>
      <c r="R1052" s="232"/>
      <c r="S1052" s="232"/>
      <c r="T1052" s="233"/>
      <c r="AT1052" s="234" t="s">
        <v>155</v>
      </c>
      <c r="AU1052" s="234" t="s">
        <v>89</v>
      </c>
      <c r="AV1052" s="13" t="s">
        <v>87</v>
      </c>
      <c r="AW1052" s="13" t="s">
        <v>36</v>
      </c>
      <c r="AX1052" s="13" t="s">
        <v>79</v>
      </c>
      <c r="AY1052" s="234" t="s">
        <v>146</v>
      </c>
    </row>
    <row r="1053" spans="2:51" s="14" customFormat="1">
      <c r="B1053" s="235"/>
      <c r="C1053" s="236"/>
      <c r="D1053" s="226" t="s">
        <v>155</v>
      </c>
      <c r="E1053" s="237" t="s">
        <v>1</v>
      </c>
      <c r="F1053" s="238" t="s">
        <v>1040</v>
      </c>
      <c r="G1053" s="236"/>
      <c r="H1053" s="239">
        <v>3.96</v>
      </c>
      <c r="I1053" s="240"/>
      <c r="J1053" s="236"/>
      <c r="K1053" s="236"/>
      <c r="L1053" s="241"/>
      <c r="M1053" s="242"/>
      <c r="N1053" s="243"/>
      <c r="O1053" s="243"/>
      <c r="P1053" s="243"/>
      <c r="Q1053" s="243"/>
      <c r="R1053" s="243"/>
      <c r="S1053" s="243"/>
      <c r="T1053" s="244"/>
      <c r="AT1053" s="245" t="s">
        <v>155</v>
      </c>
      <c r="AU1053" s="245" t="s">
        <v>89</v>
      </c>
      <c r="AV1053" s="14" t="s">
        <v>89</v>
      </c>
      <c r="AW1053" s="14" t="s">
        <v>36</v>
      </c>
      <c r="AX1053" s="14" t="s">
        <v>79</v>
      </c>
      <c r="AY1053" s="245" t="s">
        <v>146</v>
      </c>
    </row>
    <row r="1054" spans="2:51" s="14" customFormat="1">
      <c r="B1054" s="235"/>
      <c r="C1054" s="236"/>
      <c r="D1054" s="226" t="s">
        <v>155</v>
      </c>
      <c r="E1054" s="237" t="s">
        <v>1</v>
      </c>
      <c r="F1054" s="238" t="s">
        <v>1041</v>
      </c>
      <c r="G1054" s="236"/>
      <c r="H1054" s="239">
        <v>0.128</v>
      </c>
      <c r="I1054" s="240"/>
      <c r="J1054" s="236"/>
      <c r="K1054" s="236"/>
      <c r="L1054" s="241"/>
      <c r="M1054" s="242"/>
      <c r="N1054" s="243"/>
      <c r="O1054" s="243"/>
      <c r="P1054" s="243"/>
      <c r="Q1054" s="243"/>
      <c r="R1054" s="243"/>
      <c r="S1054" s="243"/>
      <c r="T1054" s="244"/>
      <c r="AT1054" s="245" t="s">
        <v>155</v>
      </c>
      <c r="AU1054" s="245" t="s">
        <v>89</v>
      </c>
      <c r="AV1054" s="14" t="s">
        <v>89</v>
      </c>
      <c r="AW1054" s="14" t="s">
        <v>36</v>
      </c>
      <c r="AX1054" s="14" t="s">
        <v>79</v>
      </c>
      <c r="AY1054" s="245" t="s">
        <v>146</v>
      </c>
    </row>
    <row r="1055" spans="2:51" s="13" customFormat="1">
      <c r="B1055" s="224"/>
      <c r="C1055" s="225"/>
      <c r="D1055" s="226" t="s">
        <v>155</v>
      </c>
      <c r="E1055" s="227" t="s">
        <v>1</v>
      </c>
      <c r="F1055" s="228" t="s">
        <v>167</v>
      </c>
      <c r="G1055" s="225"/>
      <c r="H1055" s="227" t="s">
        <v>1</v>
      </c>
      <c r="I1055" s="229"/>
      <c r="J1055" s="225"/>
      <c r="K1055" s="225"/>
      <c r="L1055" s="230"/>
      <c r="M1055" s="231"/>
      <c r="N1055" s="232"/>
      <c r="O1055" s="232"/>
      <c r="P1055" s="232"/>
      <c r="Q1055" s="232"/>
      <c r="R1055" s="232"/>
      <c r="S1055" s="232"/>
      <c r="T1055" s="233"/>
      <c r="AT1055" s="234" t="s">
        <v>155</v>
      </c>
      <c r="AU1055" s="234" t="s">
        <v>89</v>
      </c>
      <c r="AV1055" s="13" t="s">
        <v>87</v>
      </c>
      <c r="AW1055" s="13" t="s">
        <v>36</v>
      </c>
      <c r="AX1055" s="13" t="s">
        <v>79</v>
      </c>
      <c r="AY1055" s="234" t="s">
        <v>146</v>
      </c>
    </row>
    <row r="1056" spans="2:51" s="14" customFormat="1">
      <c r="B1056" s="235"/>
      <c r="C1056" s="236"/>
      <c r="D1056" s="226" t="s">
        <v>155</v>
      </c>
      <c r="E1056" s="237" t="s">
        <v>1</v>
      </c>
      <c r="F1056" s="238" t="s">
        <v>1042</v>
      </c>
      <c r="G1056" s="236"/>
      <c r="H1056" s="239">
        <v>2.46</v>
      </c>
      <c r="I1056" s="240"/>
      <c r="J1056" s="236"/>
      <c r="K1056" s="236"/>
      <c r="L1056" s="241"/>
      <c r="M1056" s="242"/>
      <c r="N1056" s="243"/>
      <c r="O1056" s="243"/>
      <c r="P1056" s="243"/>
      <c r="Q1056" s="243"/>
      <c r="R1056" s="243"/>
      <c r="S1056" s="243"/>
      <c r="T1056" s="244"/>
      <c r="AT1056" s="245" t="s">
        <v>155</v>
      </c>
      <c r="AU1056" s="245" t="s">
        <v>89</v>
      </c>
      <c r="AV1056" s="14" t="s">
        <v>89</v>
      </c>
      <c r="AW1056" s="14" t="s">
        <v>36</v>
      </c>
      <c r="AX1056" s="14" t="s">
        <v>79</v>
      </c>
      <c r="AY1056" s="245" t="s">
        <v>146</v>
      </c>
    </row>
    <row r="1057" spans="1:65" s="14" customFormat="1">
      <c r="B1057" s="235"/>
      <c r="C1057" s="236"/>
      <c r="D1057" s="226" t="s">
        <v>155</v>
      </c>
      <c r="E1057" s="237" t="s">
        <v>1</v>
      </c>
      <c r="F1057" s="238" t="s">
        <v>1043</v>
      </c>
      <c r="G1057" s="236"/>
      <c r="H1057" s="239">
        <v>2.52</v>
      </c>
      <c r="I1057" s="240"/>
      <c r="J1057" s="236"/>
      <c r="K1057" s="236"/>
      <c r="L1057" s="241"/>
      <c r="M1057" s="242"/>
      <c r="N1057" s="243"/>
      <c r="O1057" s="243"/>
      <c r="P1057" s="243"/>
      <c r="Q1057" s="243"/>
      <c r="R1057" s="243"/>
      <c r="S1057" s="243"/>
      <c r="T1057" s="244"/>
      <c r="AT1057" s="245" t="s">
        <v>155</v>
      </c>
      <c r="AU1057" s="245" t="s">
        <v>89</v>
      </c>
      <c r="AV1057" s="14" t="s">
        <v>89</v>
      </c>
      <c r="AW1057" s="14" t="s">
        <v>36</v>
      </c>
      <c r="AX1057" s="14" t="s">
        <v>79</v>
      </c>
      <c r="AY1057" s="245" t="s">
        <v>146</v>
      </c>
    </row>
    <row r="1058" spans="1:65" s="14" customFormat="1">
      <c r="B1058" s="235"/>
      <c r="C1058" s="236"/>
      <c r="D1058" s="226" t="s">
        <v>155</v>
      </c>
      <c r="E1058" s="237" t="s">
        <v>1</v>
      </c>
      <c r="F1058" s="238" t="s">
        <v>1044</v>
      </c>
      <c r="G1058" s="236"/>
      <c r="H1058" s="239">
        <v>1.08</v>
      </c>
      <c r="I1058" s="240"/>
      <c r="J1058" s="236"/>
      <c r="K1058" s="236"/>
      <c r="L1058" s="241"/>
      <c r="M1058" s="242"/>
      <c r="N1058" s="243"/>
      <c r="O1058" s="243"/>
      <c r="P1058" s="243"/>
      <c r="Q1058" s="243"/>
      <c r="R1058" s="243"/>
      <c r="S1058" s="243"/>
      <c r="T1058" s="244"/>
      <c r="AT1058" s="245" t="s">
        <v>155</v>
      </c>
      <c r="AU1058" s="245" t="s">
        <v>89</v>
      </c>
      <c r="AV1058" s="14" t="s">
        <v>89</v>
      </c>
      <c r="AW1058" s="14" t="s">
        <v>36</v>
      </c>
      <c r="AX1058" s="14" t="s">
        <v>79</v>
      </c>
      <c r="AY1058" s="245" t="s">
        <v>146</v>
      </c>
    </row>
    <row r="1059" spans="1:65" s="16" customFormat="1">
      <c r="B1059" s="257"/>
      <c r="C1059" s="258"/>
      <c r="D1059" s="226" t="s">
        <v>155</v>
      </c>
      <c r="E1059" s="259" t="s">
        <v>1</v>
      </c>
      <c r="F1059" s="260" t="s">
        <v>346</v>
      </c>
      <c r="G1059" s="258"/>
      <c r="H1059" s="261">
        <v>69.432000000000002</v>
      </c>
      <c r="I1059" s="262"/>
      <c r="J1059" s="258"/>
      <c r="K1059" s="258"/>
      <c r="L1059" s="263"/>
      <c r="M1059" s="264"/>
      <c r="N1059" s="265"/>
      <c r="O1059" s="265"/>
      <c r="P1059" s="265"/>
      <c r="Q1059" s="265"/>
      <c r="R1059" s="265"/>
      <c r="S1059" s="265"/>
      <c r="T1059" s="266"/>
      <c r="AT1059" s="267" t="s">
        <v>155</v>
      </c>
      <c r="AU1059" s="267" t="s">
        <v>89</v>
      </c>
      <c r="AV1059" s="16" t="s">
        <v>183</v>
      </c>
      <c r="AW1059" s="16" t="s">
        <v>36</v>
      </c>
      <c r="AX1059" s="16" t="s">
        <v>79</v>
      </c>
      <c r="AY1059" s="267" t="s">
        <v>146</v>
      </c>
    </row>
    <row r="1060" spans="1:65" s="15" customFormat="1">
      <c r="B1060" s="246"/>
      <c r="C1060" s="247"/>
      <c r="D1060" s="226" t="s">
        <v>155</v>
      </c>
      <c r="E1060" s="248" t="s">
        <v>1</v>
      </c>
      <c r="F1060" s="249" t="s">
        <v>175</v>
      </c>
      <c r="G1060" s="247"/>
      <c r="H1060" s="250">
        <v>142.34700000000001</v>
      </c>
      <c r="I1060" s="251"/>
      <c r="J1060" s="247"/>
      <c r="K1060" s="247"/>
      <c r="L1060" s="252"/>
      <c r="M1060" s="253"/>
      <c r="N1060" s="254"/>
      <c r="O1060" s="254"/>
      <c r="P1060" s="254"/>
      <c r="Q1060" s="254"/>
      <c r="R1060" s="254"/>
      <c r="S1060" s="254"/>
      <c r="T1060" s="255"/>
      <c r="AT1060" s="256" t="s">
        <v>155</v>
      </c>
      <c r="AU1060" s="256" t="s">
        <v>89</v>
      </c>
      <c r="AV1060" s="15" t="s">
        <v>153</v>
      </c>
      <c r="AW1060" s="15" t="s">
        <v>36</v>
      </c>
      <c r="AX1060" s="15" t="s">
        <v>87</v>
      </c>
      <c r="AY1060" s="256" t="s">
        <v>146</v>
      </c>
    </row>
    <row r="1061" spans="1:65" s="2" customFormat="1" ht="21.75" customHeight="1">
      <c r="A1061" s="35"/>
      <c r="B1061" s="36"/>
      <c r="C1061" s="271" t="s">
        <v>1045</v>
      </c>
      <c r="D1061" s="271" t="s">
        <v>515</v>
      </c>
      <c r="E1061" s="272" t="s">
        <v>1046</v>
      </c>
      <c r="F1061" s="273" t="s">
        <v>1047</v>
      </c>
      <c r="G1061" s="274" t="s">
        <v>152</v>
      </c>
      <c r="H1061" s="275">
        <v>163.69900000000001</v>
      </c>
      <c r="I1061" s="276"/>
      <c r="J1061" s="277">
        <f>ROUND(I1061*H1061,2)</f>
        <v>0</v>
      </c>
      <c r="K1061" s="278"/>
      <c r="L1061" s="279"/>
      <c r="M1061" s="280" t="s">
        <v>1</v>
      </c>
      <c r="N1061" s="281" t="s">
        <v>44</v>
      </c>
      <c r="O1061" s="72"/>
      <c r="P1061" s="220">
        <f>O1061*H1061</f>
        <v>0</v>
      </c>
      <c r="Q1061" s="220">
        <v>1.18E-2</v>
      </c>
      <c r="R1061" s="220">
        <f>Q1061*H1061</f>
        <v>1.9316482000000001</v>
      </c>
      <c r="S1061" s="220">
        <v>0</v>
      </c>
      <c r="T1061" s="221">
        <f>S1061*H1061</f>
        <v>0</v>
      </c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R1061" s="222" t="s">
        <v>689</v>
      </c>
      <c r="AT1061" s="222" t="s">
        <v>515</v>
      </c>
      <c r="AU1061" s="222" t="s">
        <v>89</v>
      </c>
      <c r="AY1061" s="18" t="s">
        <v>146</v>
      </c>
      <c r="BE1061" s="223">
        <f>IF(N1061="základní",J1061,0)</f>
        <v>0</v>
      </c>
      <c r="BF1061" s="223">
        <f>IF(N1061="snížená",J1061,0)</f>
        <v>0</v>
      </c>
      <c r="BG1061" s="223">
        <f>IF(N1061="zákl. přenesená",J1061,0)</f>
        <v>0</v>
      </c>
      <c r="BH1061" s="223">
        <f>IF(N1061="sníž. přenesená",J1061,0)</f>
        <v>0</v>
      </c>
      <c r="BI1061" s="223">
        <f>IF(N1061="nulová",J1061,0)</f>
        <v>0</v>
      </c>
      <c r="BJ1061" s="18" t="s">
        <v>87</v>
      </c>
      <c r="BK1061" s="223">
        <f>ROUND(I1061*H1061,2)</f>
        <v>0</v>
      </c>
      <c r="BL1061" s="18" t="s">
        <v>299</v>
      </c>
      <c r="BM1061" s="222" t="s">
        <v>1048</v>
      </c>
    </row>
    <row r="1062" spans="1:65" s="14" customFormat="1">
      <c r="B1062" s="235"/>
      <c r="C1062" s="236"/>
      <c r="D1062" s="226" t="s">
        <v>155</v>
      </c>
      <c r="E1062" s="236"/>
      <c r="F1062" s="238" t="s">
        <v>1049</v>
      </c>
      <c r="G1062" s="236"/>
      <c r="H1062" s="239">
        <v>163.69900000000001</v>
      </c>
      <c r="I1062" s="240"/>
      <c r="J1062" s="236"/>
      <c r="K1062" s="236"/>
      <c r="L1062" s="241"/>
      <c r="M1062" s="242"/>
      <c r="N1062" s="243"/>
      <c r="O1062" s="243"/>
      <c r="P1062" s="243"/>
      <c r="Q1062" s="243"/>
      <c r="R1062" s="243"/>
      <c r="S1062" s="243"/>
      <c r="T1062" s="244"/>
      <c r="AT1062" s="245" t="s">
        <v>155</v>
      </c>
      <c r="AU1062" s="245" t="s">
        <v>89</v>
      </c>
      <c r="AV1062" s="14" t="s">
        <v>89</v>
      </c>
      <c r="AW1062" s="14" t="s">
        <v>4</v>
      </c>
      <c r="AX1062" s="14" t="s">
        <v>87</v>
      </c>
      <c r="AY1062" s="245" t="s">
        <v>146</v>
      </c>
    </row>
    <row r="1063" spans="1:65" s="2" customFormat="1" ht="16.5" customHeight="1">
      <c r="A1063" s="35"/>
      <c r="B1063" s="36"/>
      <c r="C1063" s="210" t="s">
        <v>1050</v>
      </c>
      <c r="D1063" s="210" t="s">
        <v>149</v>
      </c>
      <c r="E1063" s="211" t="s">
        <v>1051</v>
      </c>
      <c r="F1063" s="212" t="s">
        <v>1052</v>
      </c>
      <c r="G1063" s="213" t="s">
        <v>270</v>
      </c>
      <c r="H1063" s="214">
        <v>102.46</v>
      </c>
      <c r="I1063" s="215"/>
      <c r="J1063" s="216">
        <f>ROUND(I1063*H1063,2)</f>
        <v>0</v>
      </c>
      <c r="K1063" s="217"/>
      <c r="L1063" s="40"/>
      <c r="M1063" s="218" t="s">
        <v>1</v>
      </c>
      <c r="N1063" s="219" t="s">
        <v>44</v>
      </c>
      <c r="O1063" s="72"/>
      <c r="P1063" s="220">
        <f>O1063*H1063</f>
        <v>0</v>
      </c>
      <c r="Q1063" s="220">
        <v>5.5000000000000003E-4</v>
      </c>
      <c r="R1063" s="220">
        <f>Q1063*H1063</f>
        <v>5.6353E-2</v>
      </c>
      <c r="S1063" s="220">
        <v>0</v>
      </c>
      <c r="T1063" s="221">
        <f>S1063*H1063</f>
        <v>0</v>
      </c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R1063" s="222" t="s">
        <v>299</v>
      </c>
      <c r="AT1063" s="222" t="s">
        <v>149</v>
      </c>
      <c r="AU1063" s="222" t="s">
        <v>89</v>
      </c>
      <c r="AY1063" s="18" t="s">
        <v>146</v>
      </c>
      <c r="BE1063" s="223">
        <f>IF(N1063="základní",J1063,0)</f>
        <v>0</v>
      </c>
      <c r="BF1063" s="223">
        <f>IF(N1063="snížená",J1063,0)</f>
        <v>0</v>
      </c>
      <c r="BG1063" s="223">
        <f>IF(N1063="zákl. přenesená",J1063,0)</f>
        <v>0</v>
      </c>
      <c r="BH1063" s="223">
        <f>IF(N1063="sníž. přenesená",J1063,0)</f>
        <v>0</v>
      </c>
      <c r="BI1063" s="223">
        <f>IF(N1063="nulová",J1063,0)</f>
        <v>0</v>
      </c>
      <c r="BJ1063" s="18" t="s">
        <v>87</v>
      </c>
      <c r="BK1063" s="223">
        <f>ROUND(I1063*H1063,2)</f>
        <v>0</v>
      </c>
      <c r="BL1063" s="18" t="s">
        <v>299</v>
      </c>
      <c r="BM1063" s="222" t="s">
        <v>1053</v>
      </c>
    </row>
    <row r="1064" spans="1:65" s="13" customFormat="1">
      <c r="B1064" s="224"/>
      <c r="C1064" s="225"/>
      <c r="D1064" s="226" t="s">
        <v>155</v>
      </c>
      <c r="E1064" s="227" t="s">
        <v>1</v>
      </c>
      <c r="F1064" s="228" t="s">
        <v>156</v>
      </c>
      <c r="G1064" s="225"/>
      <c r="H1064" s="227" t="s">
        <v>1</v>
      </c>
      <c r="I1064" s="229"/>
      <c r="J1064" s="225"/>
      <c r="K1064" s="225"/>
      <c r="L1064" s="230"/>
      <c r="M1064" s="231"/>
      <c r="N1064" s="232"/>
      <c r="O1064" s="232"/>
      <c r="P1064" s="232"/>
      <c r="Q1064" s="232"/>
      <c r="R1064" s="232"/>
      <c r="S1064" s="232"/>
      <c r="T1064" s="233"/>
      <c r="AT1064" s="234" t="s">
        <v>155</v>
      </c>
      <c r="AU1064" s="234" t="s">
        <v>89</v>
      </c>
      <c r="AV1064" s="13" t="s">
        <v>87</v>
      </c>
      <c r="AW1064" s="13" t="s">
        <v>36</v>
      </c>
      <c r="AX1064" s="13" t="s">
        <v>79</v>
      </c>
      <c r="AY1064" s="234" t="s">
        <v>146</v>
      </c>
    </row>
    <row r="1065" spans="1:65" s="13" customFormat="1">
      <c r="B1065" s="224"/>
      <c r="C1065" s="225"/>
      <c r="D1065" s="226" t="s">
        <v>155</v>
      </c>
      <c r="E1065" s="227" t="s">
        <v>1</v>
      </c>
      <c r="F1065" s="228" t="s">
        <v>376</v>
      </c>
      <c r="G1065" s="225"/>
      <c r="H1065" s="227" t="s">
        <v>1</v>
      </c>
      <c r="I1065" s="229"/>
      <c r="J1065" s="225"/>
      <c r="K1065" s="225"/>
      <c r="L1065" s="230"/>
      <c r="M1065" s="231"/>
      <c r="N1065" s="232"/>
      <c r="O1065" s="232"/>
      <c r="P1065" s="232"/>
      <c r="Q1065" s="232"/>
      <c r="R1065" s="232"/>
      <c r="S1065" s="232"/>
      <c r="T1065" s="233"/>
      <c r="AT1065" s="234" t="s">
        <v>155</v>
      </c>
      <c r="AU1065" s="234" t="s">
        <v>89</v>
      </c>
      <c r="AV1065" s="13" t="s">
        <v>87</v>
      </c>
      <c r="AW1065" s="13" t="s">
        <v>36</v>
      </c>
      <c r="AX1065" s="13" t="s">
        <v>79</v>
      </c>
      <c r="AY1065" s="234" t="s">
        <v>146</v>
      </c>
    </row>
    <row r="1066" spans="1:65" s="14" customFormat="1">
      <c r="B1066" s="235"/>
      <c r="C1066" s="236"/>
      <c r="D1066" s="226" t="s">
        <v>155</v>
      </c>
      <c r="E1066" s="237" t="s">
        <v>1</v>
      </c>
      <c r="F1066" s="238" t="s">
        <v>1022</v>
      </c>
      <c r="G1066" s="236"/>
      <c r="H1066" s="239">
        <v>4.41</v>
      </c>
      <c r="I1066" s="240"/>
      <c r="J1066" s="236"/>
      <c r="K1066" s="236"/>
      <c r="L1066" s="241"/>
      <c r="M1066" s="242"/>
      <c r="N1066" s="243"/>
      <c r="O1066" s="243"/>
      <c r="P1066" s="243"/>
      <c r="Q1066" s="243"/>
      <c r="R1066" s="243"/>
      <c r="S1066" s="243"/>
      <c r="T1066" s="244"/>
      <c r="AT1066" s="245" t="s">
        <v>155</v>
      </c>
      <c r="AU1066" s="245" t="s">
        <v>89</v>
      </c>
      <c r="AV1066" s="14" t="s">
        <v>89</v>
      </c>
      <c r="AW1066" s="14" t="s">
        <v>36</v>
      </c>
      <c r="AX1066" s="14" t="s">
        <v>79</v>
      </c>
      <c r="AY1066" s="245" t="s">
        <v>146</v>
      </c>
    </row>
    <row r="1067" spans="1:65" s="14" customFormat="1">
      <c r="B1067" s="235"/>
      <c r="C1067" s="236"/>
      <c r="D1067" s="226" t="s">
        <v>155</v>
      </c>
      <c r="E1067" s="237" t="s">
        <v>1</v>
      </c>
      <c r="F1067" s="238" t="s">
        <v>1054</v>
      </c>
      <c r="G1067" s="236"/>
      <c r="H1067" s="239">
        <v>1.95</v>
      </c>
      <c r="I1067" s="240"/>
      <c r="J1067" s="236"/>
      <c r="K1067" s="236"/>
      <c r="L1067" s="241"/>
      <c r="M1067" s="242"/>
      <c r="N1067" s="243"/>
      <c r="O1067" s="243"/>
      <c r="P1067" s="243"/>
      <c r="Q1067" s="243"/>
      <c r="R1067" s="243"/>
      <c r="S1067" s="243"/>
      <c r="T1067" s="244"/>
      <c r="AT1067" s="245" t="s">
        <v>155</v>
      </c>
      <c r="AU1067" s="245" t="s">
        <v>89</v>
      </c>
      <c r="AV1067" s="14" t="s">
        <v>89</v>
      </c>
      <c r="AW1067" s="14" t="s">
        <v>36</v>
      </c>
      <c r="AX1067" s="14" t="s">
        <v>79</v>
      </c>
      <c r="AY1067" s="245" t="s">
        <v>146</v>
      </c>
    </row>
    <row r="1068" spans="1:65" s="13" customFormat="1">
      <c r="B1068" s="224"/>
      <c r="C1068" s="225"/>
      <c r="D1068" s="226" t="s">
        <v>155</v>
      </c>
      <c r="E1068" s="227" t="s">
        <v>1</v>
      </c>
      <c r="F1068" s="228" t="s">
        <v>339</v>
      </c>
      <c r="G1068" s="225"/>
      <c r="H1068" s="227" t="s">
        <v>1</v>
      </c>
      <c r="I1068" s="229"/>
      <c r="J1068" s="225"/>
      <c r="K1068" s="225"/>
      <c r="L1068" s="230"/>
      <c r="M1068" s="231"/>
      <c r="N1068" s="232"/>
      <c r="O1068" s="232"/>
      <c r="P1068" s="232"/>
      <c r="Q1068" s="232"/>
      <c r="R1068" s="232"/>
      <c r="S1068" s="232"/>
      <c r="T1068" s="233"/>
      <c r="AT1068" s="234" t="s">
        <v>155</v>
      </c>
      <c r="AU1068" s="234" t="s">
        <v>89</v>
      </c>
      <c r="AV1068" s="13" t="s">
        <v>87</v>
      </c>
      <c r="AW1068" s="13" t="s">
        <v>36</v>
      </c>
      <c r="AX1068" s="13" t="s">
        <v>79</v>
      </c>
      <c r="AY1068" s="234" t="s">
        <v>146</v>
      </c>
    </row>
    <row r="1069" spans="1:65" s="14" customFormat="1">
      <c r="B1069" s="235"/>
      <c r="C1069" s="236"/>
      <c r="D1069" s="226" t="s">
        <v>155</v>
      </c>
      <c r="E1069" s="237" t="s">
        <v>1</v>
      </c>
      <c r="F1069" s="238" t="s">
        <v>1055</v>
      </c>
      <c r="G1069" s="236"/>
      <c r="H1069" s="239">
        <v>21.6</v>
      </c>
      <c r="I1069" s="240"/>
      <c r="J1069" s="236"/>
      <c r="K1069" s="236"/>
      <c r="L1069" s="241"/>
      <c r="M1069" s="242"/>
      <c r="N1069" s="243"/>
      <c r="O1069" s="243"/>
      <c r="P1069" s="243"/>
      <c r="Q1069" s="243"/>
      <c r="R1069" s="243"/>
      <c r="S1069" s="243"/>
      <c r="T1069" s="244"/>
      <c r="AT1069" s="245" t="s">
        <v>155</v>
      </c>
      <c r="AU1069" s="245" t="s">
        <v>89</v>
      </c>
      <c r="AV1069" s="14" t="s">
        <v>89</v>
      </c>
      <c r="AW1069" s="14" t="s">
        <v>36</v>
      </c>
      <c r="AX1069" s="14" t="s">
        <v>79</v>
      </c>
      <c r="AY1069" s="245" t="s">
        <v>146</v>
      </c>
    </row>
    <row r="1070" spans="1:65" s="14" customFormat="1">
      <c r="B1070" s="235"/>
      <c r="C1070" s="236"/>
      <c r="D1070" s="226" t="s">
        <v>155</v>
      </c>
      <c r="E1070" s="237" t="s">
        <v>1</v>
      </c>
      <c r="F1070" s="238" t="s">
        <v>1056</v>
      </c>
      <c r="G1070" s="236"/>
      <c r="H1070" s="239">
        <v>5.3</v>
      </c>
      <c r="I1070" s="240"/>
      <c r="J1070" s="236"/>
      <c r="K1070" s="236"/>
      <c r="L1070" s="241"/>
      <c r="M1070" s="242"/>
      <c r="N1070" s="243"/>
      <c r="O1070" s="243"/>
      <c r="P1070" s="243"/>
      <c r="Q1070" s="243"/>
      <c r="R1070" s="243"/>
      <c r="S1070" s="243"/>
      <c r="T1070" s="244"/>
      <c r="AT1070" s="245" t="s">
        <v>155</v>
      </c>
      <c r="AU1070" s="245" t="s">
        <v>89</v>
      </c>
      <c r="AV1070" s="14" t="s">
        <v>89</v>
      </c>
      <c r="AW1070" s="14" t="s">
        <v>36</v>
      </c>
      <c r="AX1070" s="14" t="s">
        <v>79</v>
      </c>
      <c r="AY1070" s="245" t="s">
        <v>146</v>
      </c>
    </row>
    <row r="1071" spans="1:65" s="13" customFormat="1">
      <c r="B1071" s="224"/>
      <c r="C1071" s="225"/>
      <c r="D1071" s="226" t="s">
        <v>155</v>
      </c>
      <c r="E1071" s="227" t="s">
        <v>1</v>
      </c>
      <c r="F1071" s="228" t="s">
        <v>341</v>
      </c>
      <c r="G1071" s="225"/>
      <c r="H1071" s="227" t="s">
        <v>1</v>
      </c>
      <c r="I1071" s="229"/>
      <c r="J1071" s="225"/>
      <c r="K1071" s="225"/>
      <c r="L1071" s="230"/>
      <c r="M1071" s="231"/>
      <c r="N1071" s="232"/>
      <c r="O1071" s="232"/>
      <c r="P1071" s="232"/>
      <c r="Q1071" s="232"/>
      <c r="R1071" s="232"/>
      <c r="S1071" s="232"/>
      <c r="T1071" s="233"/>
      <c r="AT1071" s="234" t="s">
        <v>155</v>
      </c>
      <c r="AU1071" s="234" t="s">
        <v>89</v>
      </c>
      <c r="AV1071" s="13" t="s">
        <v>87</v>
      </c>
      <c r="AW1071" s="13" t="s">
        <v>36</v>
      </c>
      <c r="AX1071" s="13" t="s">
        <v>79</v>
      </c>
      <c r="AY1071" s="234" t="s">
        <v>146</v>
      </c>
    </row>
    <row r="1072" spans="1:65" s="14" customFormat="1">
      <c r="B1072" s="235"/>
      <c r="C1072" s="236"/>
      <c r="D1072" s="226" t="s">
        <v>155</v>
      </c>
      <c r="E1072" s="237" t="s">
        <v>1</v>
      </c>
      <c r="F1072" s="238" t="s">
        <v>1057</v>
      </c>
      <c r="G1072" s="236"/>
      <c r="H1072" s="239">
        <v>7.2</v>
      </c>
      <c r="I1072" s="240"/>
      <c r="J1072" s="236"/>
      <c r="K1072" s="236"/>
      <c r="L1072" s="241"/>
      <c r="M1072" s="242"/>
      <c r="N1072" s="243"/>
      <c r="O1072" s="243"/>
      <c r="P1072" s="243"/>
      <c r="Q1072" s="243"/>
      <c r="R1072" s="243"/>
      <c r="S1072" s="243"/>
      <c r="T1072" s="244"/>
      <c r="AT1072" s="245" t="s">
        <v>155</v>
      </c>
      <c r="AU1072" s="245" t="s">
        <v>89</v>
      </c>
      <c r="AV1072" s="14" t="s">
        <v>89</v>
      </c>
      <c r="AW1072" s="14" t="s">
        <v>36</v>
      </c>
      <c r="AX1072" s="14" t="s">
        <v>79</v>
      </c>
      <c r="AY1072" s="245" t="s">
        <v>146</v>
      </c>
    </row>
    <row r="1073" spans="2:51" s="14" customFormat="1">
      <c r="B1073" s="235"/>
      <c r="C1073" s="236"/>
      <c r="D1073" s="226" t="s">
        <v>155</v>
      </c>
      <c r="E1073" s="237" t="s">
        <v>1</v>
      </c>
      <c r="F1073" s="238" t="s">
        <v>183</v>
      </c>
      <c r="G1073" s="236"/>
      <c r="H1073" s="239">
        <v>3</v>
      </c>
      <c r="I1073" s="240"/>
      <c r="J1073" s="236"/>
      <c r="K1073" s="236"/>
      <c r="L1073" s="241"/>
      <c r="M1073" s="242"/>
      <c r="N1073" s="243"/>
      <c r="O1073" s="243"/>
      <c r="P1073" s="243"/>
      <c r="Q1073" s="243"/>
      <c r="R1073" s="243"/>
      <c r="S1073" s="243"/>
      <c r="T1073" s="244"/>
      <c r="AT1073" s="245" t="s">
        <v>155</v>
      </c>
      <c r="AU1073" s="245" t="s">
        <v>89</v>
      </c>
      <c r="AV1073" s="14" t="s">
        <v>89</v>
      </c>
      <c r="AW1073" s="14" t="s">
        <v>36</v>
      </c>
      <c r="AX1073" s="14" t="s">
        <v>79</v>
      </c>
      <c r="AY1073" s="245" t="s">
        <v>146</v>
      </c>
    </row>
    <row r="1074" spans="2:51" s="13" customFormat="1">
      <c r="B1074" s="224"/>
      <c r="C1074" s="225"/>
      <c r="D1074" s="226" t="s">
        <v>155</v>
      </c>
      <c r="E1074" s="227" t="s">
        <v>1</v>
      </c>
      <c r="F1074" s="228" t="s">
        <v>448</v>
      </c>
      <c r="G1074" s="225"/>
      <c r="H1074" s="227" t="s">
        <v>1</v>
      </c>
      <c r="I1074" s="229"/>
      <c r="J1074" s="225"/>
      <c r="K1074" s="225"/>
      <c r="L1074" s="230"/>
      <c r="M1074" s="231"/>
      <c r="N1074" s="232"/>
      <c r="O1074" s="232"/>
      <c r="P1074" s="232"/>
      <c r="Q1074" s="232"/>
      <c r="R1074" s="232"/>
      <c r="S1074" s="232"/>
      <c r="T1074" s="233"/>
      <c r="AT1074" s="234" t="s">
        <v>155</v>
      </c>
      <c r="AU1074" s="234" t="s">
        <v>89</v>
      </c>
      <c r="AV1074" s="13" t="s">
        <v>87</v>
      </c>
      <c r="AW1074" s="13" t="s">
        <v>36</v>
      </c>
      <c r="AX1074" s="13" t="s">
        <v>79</v>
      </c>
      <c r="AY1074" s="234" t="s">
        <v>146</v>
      </c>
    </row>
    <row r="1075" spans="2:51" s="14" customFormat="1">
      <c r="B1075" s="235"/>
      <c r="C1075" s="236"/>
      <c r="D1075" s="226" t="s">
        <v>155</v>
      </c>
      <c r="E1075" s="237" t="s">
        <v>1</v>
      </c>
      <c r="F1075" s="238" t="s">
        <v>1058</v>
      </c>
      <c r="G1075" s="236"/>
      <c r="H1075" s="239">
        <v>0.75</v>
      </c>
      <c r="I1075" s="240"/>
      <c r="J1075" s="236"/>
      <c r="K1075" s="236"/>
      <c r="L1075" s="241"/>
      <c r="M1075" s="242"/>
      <c r="N1075" s="243"/>
      <c r="O1075" s="243"/>
      <c r="P1075" s="243"/>
      <c r="Q1075" s="243"/>
      <c r="R1075" s="243"/>
      <c r="S1075" s="243"/>
      <c r="T1075" s="244"/>
      <c r="AT1075" s="245" t="s">
        <v>155</v>
      </c>
      <c r="AU1075" s="245" t="s">
        <v>89</v>
      </c>
      <c r="AV1075" s="14" t="s">
        <v>89</v>
      </c>
      <c r="AW1075" s="14" t="s">
        <v>36</v>
      </c>
      <c r="AX1075" s="14" t="s">
        <v>79</v>
      </c>
      <c r="AY1075" s="245" t="s">
        <v>146</v>
      </c>
    </row>
    <row r="1076" spans="2:51" s="13" customFormat="1">
      <c r="B1076" s="224"/>
      <c r="C1076" s="225"/>
      <c r="D1076" s="226" t="s">
        <v>155</v>
      </c>
      <c r="E1076" s="227" t="s">
        <v>1</v>
      </c>
      <c r="F1076" s="228" t="s">
        <v>337</v>
      </c>
      <c r="G1076" s="225"/>
      <c r="H1076" s="227" t="s">
        <v>1</v>
      </c>
      <c r="I1076" s="229"/>
      <c r="J1076" s="225"/>
      <c r="K1076" s="225"/>
      <c r="L1076" s="230"/>
      <c r="M1076" s="231"/>
      <c r="N1076" s="232"/>
      <c r="O1076" s="232"/>
      <c r="P1076" s="232"/>
      <c r="Q1076" s="232"/>
      <c r="R1076" s="232"/>
      <c r="S1076" s="232"/>
      <c r="T1076" s="233"/>
      <c r="AT1076" s="234" t="s">
        <v>155</v>
      </c>
      <c r="AU1076" s="234" t="s">
        <v>89</v>
      </c>
      <c r="AV1076" s="13" t="s">
        <v>87</v>
      </c>
      <c r="AW1076" s="13" t="s">
        <v>36</v>
      </c>
      <c r="AX1076" s="13" t="s">
        <v>79</v>
      </c>
      <c r="AY1076" s="234" t="s">
        <v>146</v>
      </c>
    </row>
    <row r="1077" spans="2:51" s="14" customFormat="1">
      <c r="B1077" s="235"/>
      <c r="C1077" s="236"/>
      <c r="D1077" s="226" t="s">
        <v>155</v>
      </c>
      <c r="E1077" s="237" t="s">
        <v>1</v>
      </c>
      <c r="F1077" s="238" t="s">
        <v>1059</v>
      </c>
      <c r="G1077" s="236"/>
      <c r="H1077" s="239">
        <v>1.2</v>
      </c>
      <c r="I1077" s="240"/>
      <c r="J1077" s="236"/>
      <c r="K1077" s="236"/>
      <c r="L1077" s="241"/>
      <c r="M1077" s="242"/>
      <c r="N1077" s="243"/>
      <c r="O1077" s="243"/>
      <c r="P1077" s="243"/>
      <c r="Q1077" s="243"/>
      <c r="R1077" s="243"/>
      <c r="S1077" s="243"/>
      <c r="T1077" s="244"/>
      <c r="AT1077" s="245" t="s">
        <v>155</v>
      </c>
      <c r="AU1077" s="245" t="s">
        <v>89</v>
      </c>
      <c r="AV1077" s="14" t="s">
        <v>89</v>
      </c>
      <c r="AW1077" s="14" t="s">
        <v>36</v>
      </c>
      <c r="AX1077" s="14" t="s">
        <v>79</v>
      </c>
      <c r="AY1077" s="245" t="s">
        <v>146</v>
      </c>
    </row>
    <row r="1078" spans="2:51" s="16" customFormat="1">
      <c r="B1078" s="257"/>
      <c r="C1078" s="258"/>
      <c r="D1078" s="226" t="s">
        <v>155</v>
      </c>
      <c r="E1078" s="259" t="s">
        <v>1</v>
      </c>
      <c r="F1078" s="260" t="s">
        <v>346</v>
      </c>
      <c r="G1078" s="258"/>
      <c r="H1078" s="261">
        <v>45.41</v>
      </c>
      <c r="I1078" s="262"/>
      <c r="J1078" s="258"/>
      <c r="K1078" s="258"/>
      <c r="L1078" s="263"/>
      <c r="M1078" s="264"/>
      <c r="N1078" s="265"/>
      <c r="O1078" s="265"/>
      <c r="P1078" s="265"/>
      <c r="Q1078" s="265"/>
      <c r="R1078" s="265"/>
      <c r="S1078" s="265"/>
      <c r="T1078" s="266"/>
      <c r="AT1078" s="267" t="s">
        <v>155</v>
      </c>
      <c r="AU1078" s="267" t="s">
        <v>89</v>
      </c>
      <c r="AV1078" s="16" t="s">
        <v>183</v>
      </c>
      <c r="AW1078" s="16" t="s">
        <v>36</v>
      </c>
      <c r="AX1078" s="16" t="s">
        <v>79</v>
      </c>
      <c r="AY1078" s="267" t="s">
        <v>146</v>
      </c>
    </row>
    <row r="1079" spans="2:51" s="13" customFormat="1">
      <c r="B1079" s="224"/>
      <c r="C1079" s="225"/>
      <c r="D1079" s="226" t="s">
        <v>155</v>
      </c>
      <c r="E1079" s="227" t="s">
        <v>1</v>
      </c>
      <c r="F1079" s="228" t="s">
        <v>166</v>
      </c>
      <c r="G1079" s="225"/>
      <c r="H1079" s="227" t="s">
        <v>1</v>
      </c>
      <c r="I1079" s="229"/>
      <c r="J1079" s="225"/>
      <c r="K1079" s="225"/>
      <c r="L1079" s="230"/>
      <c r="M1079" s="231"/>
      <c r="N1079" s="232"/>
      <c r="O1079" s="232"/>
      <c r="P1079" s="232"/>
      <c r="Q1079" s="232"/>
      <c r="R1079" s="232"/>
      <c r="S1079" s="232"/>
      <c r="T1079" s="233"/>
      <c r="AT1079" s="234" t="s">
        <v>155</v>
      </c>
      <c r="AU1079" s="234" t="s">
        <v>89</v>
      </c>
      <c r="AV1079" s="13" t="s">
        <v>87</v>
      </c>
      <c r="AW1079" s="13" t="s">
        <v>36</v>
      </c>
      <c r="AX1079" s="13" t="s">
        <v>79</v>
      </c>
      <c r="AY1079" s="234" t="s">
        <v>146</v>
      </c>
    </row>
    <row r="1080" spans="2:51" s="13" customFormat="1">
      <c r="B1080" s="224"/>
      <c r="C1080" s="225"/>
      <c r="D1080" s="226" t="s">
        <v>155</v>
      </c>
      <c r="E1080" s="227" t="s">
        <v>1</v>
      </c>
      <c r="F1080" s="228" t="s">
        <v>458</v>
      </c>
      <c r="G1080" s="225"/>
      <c r="H1080" s="227" t="s">
        <v>1</v>
      </c>
      <c r="I1080" s="229"/>
      <c r="J1080" s="225"/>
      <c r="K1080" s="225"/>
      <c r="L1080" s="230"/>
      <c r="M1080" s="231"/>
      <c r="N1080" s="232"/>
      <c r="O1080" s="232"/>
      <c r="P1080" s="232"/>
      <c r="Q1080" s="232"/>
      <c r="R1080" s="232"/>
      <c r="S1080" s="232"/>
      <c r="T1080" s="233"/>
      <c r="AT1080" s="234" t="s">
        <v>155</v>
      </c>
      <c r="AU1080" s="234" t="s">
        <v>89</v>
      </c>
      <c r="AV1080" s="13" t="s">
        <v>87</v>
      </c>
      <c r="AW1080" s="13" t="s">
        <v>36</v>
      </c>
      <c r="AX1080" s="13" t="s">
        <v>79</v>
      </c>
      <c r="AY1080" s="234" t="s">
        <v>146</v>
      </c>
    </row>
    <row r="1081" spans="2:51" s="14" customFormat="1">
      <c r="B1081" s="235"/>
      <c r="C1081" s="236"/>
      <c r="D1081" s="226" t="s">
        <v>155</v>
      </c>
      <c r="E1081" s="237" t="s">
        <v>1</v>
      </c>
      <c r="F1081" s="238" t="s">
        <v>1060</v>
      </c>
      <c r="G1081" s="236"/>
      <c r="H1081" s="239">
        <v>4.0999999999999996</v>
      </c>
      <c r="I1081" s="240"/>
      <c r="J1081" s="236"/>
      <c r="K1081" s="236"/>
      <c r="L1081" s="241"/>
      <c r="M1081" s="242"/>
      <c r="N1081" s="243"/>
      <c r="O1081" s="243"/>
      <c r="P1081" s="243"/>
      <c r="Q1081" s="243"/>
      <c r="R1081" s="243"/>
      <c r="S1081" s="243"/>
      <c r="T1081" s="244"/>
      <c r="AT1081" s="245" t="s">
        <v>155</v>
      </c>
      <c r="AU1081" s="245" t="s">
        <v>89</v>
      </c>
      <c r="AV1081" s="14" t="s">
        <v>89</v>
      </c>
      <c r="AW1081" s="14" t="s">
        <v>36</v>
      </c>
      <c r="AX1081" s="14" t="s">
        <v>79</v>
      </c>
      <c r="AY1081" s="245" t="s">
        <v>146</v>
      </c>
    </row>
    <row r="1082" spans="2:51" s="13" customFormat="1">
      <c r="B1082" s="224"/>
      <c r="C1082" s="225"/>
      <c r="D1082" s="226" t="s">
        <v>155</v>
      </c>
      <c r="E1082" s="227" t="s">
        <v>1</v>
      </c>
      <c r="F1082" s="228" t="s">
        <v>173</v>
      </c>
      <c r="G1082" s="225"/>
      <c r="H1082" s="227" t="s">
        <v>1</v>
      </c>
      <c r="I1082" s="229"/>
      <c r="J1082" s="225"/>
      <c r="K1082" s="225"/>
      <c r="L1082" s="230"/>
      <c r="M1082" s="231"/>
      <c r="N1082" s="232"/>
      <c r="O1082" s="232"/>
      <c r="P1082" s="232"/>
      <c r="Q1082" s="232"/>
      <c r="R1082" s="232"/>
      <c r="S1082" s="232"/>
      <c r="T1082" s="233"/>
      <c r="AT1082" s="234" t="s">
        <v>155</v>
      </c>
      <c r="AU1082" s="234" t="s">
        <v>89</v>
      </c>
      <c r="AV1082" s="13" t="s">
        <v>87</v>
      </c>
      <c r="AW1082" s="13" t="s">
        <v>36</v>
      </c>
      <c r="AX1082" s="13" t="s">
        <v>79</v>
      </c>
      <c r="AY1082" s="234" t="s">
        <v>146</v>
      </c>
    </row>
    <row r="1083" spans="2:51" s="14" customFormat="1">
      <c r="B1083" s="235"/>
      <c r="C1083" s="236"/>
      <c r="D1083" s="226" t="s">
        <v>155</v>
      </c>
      <c r="E1083" s="237" t="s">
        <v>1</v>
      </c>
      <c r="F1083" s="238" t="s">
        <v>382</v>
      </c>
      <c r="G1083" s="236"/>
      <c r="H1083" s="239">
        <v>0.9</v>
      </c>
      <c r="I1083" s="240"/>
      <c r="J1083" s="236"/>
      <c r="K1083" s="236"/>
      <c r="L1083" s="241"/>
      <c r="M1083" s="242"/>
      <c r="N1083" s="243"/>
      <c r="O1083" s="243"/>
      <c r="P1083" s="243"/>
      <c r="Q1083" s="243"/>
      <c r="R1083" s="243"/>
      <c r="S1083" s="243"/>
      <c r="T1083" s="244"/>
      <c r="AT1083" s="245" t="s">
        <v>155</v>
      </c>
      <c r="AU1083" s="245" t="s">
        <v>89</v>
      </c>
      <c r="AV1083" s="14" t="s">
        <v>89</v>
      </c>
      <c r="AW1083" s="14" t="s">
        <v>36</v>
      </c>
      <c r="AX1083" s="14" t="s">
        <v>79</v>
      </c>
      <c r="AY1083" s="245" t="s">
        <v>146</v>
      </c>
    </row>
    <row r="1084" spans="2:51" s="14" customFormat="1">
      <c r="B1084" s="235"/>
      <c r="C1084" s="236"/>
      <c r="D1084" s="226" t="s">
        <v>155</v>
      </c>
      <c r="E1084" s="237" t="s">
        <v>1</v>
      </c>
      <c r="F1084" s="238" t="s">
        <v>1061</v>
      </c>
      <c r="G1084" s="236"/>
      <c r="H1084" s="239">
        <v>4.3</v>
      </c>
      <c r="I1084" s="240"/>
      <c r="J1084" s="236"/>
      <c r="K1084" s="236"/>
      <c r="L1084" s="241"/>
      <c r="M1084" s="242"/>
      <c r="N1084" s="243"/>
      <c r="O1084" s="243"/>
      <c r="P1084" s="243"/>
      <c r="Q1084" s="243"/>
      <c r="R1084" s="243"/>
      <c r="S1084" s="243"/>
      <c r="T1084" s="244"/>
      <c r="AT1084" s="245" t="s">
        <v>155</v>
      </c>
      <c r="AU1084" s="245" t="s">
        <v>89</v>
      </c>
      <c r="AV1084" s="14" t="s">
        <v>89</v>
      </c>
      <c r="AW1084" s="14" t="s">
        <v>36</v>
      </c>
      <c r="AX1084" s="14" t="s">
        <v>79</v>
      </c>
      <c r="AY1084" s="245" t="s">
        <v>146</v>
      </c>
    </row>
    <row r="1085" spans="2:51" s="13" customFormat="1">
      <c r="B1085" s="224"/>
      <c r="C1085" s="225"/>
      <c r="D1085" s="226" t="s">
        <v>155</v>
      </c>
      <c r="E1085" s="227" t="s">
        <v>1</v>
      </c>
      <c r="F1085" s="228" t="s">
        <v>461</v>
      </c>
      <c r="G1085" s="225"/>
      <c r="H1085" s="227" t="s">
        <v>1</v>
      </c>
      <c r="I1085" s="229"/>
      <c r="J1085" s="225"/>
      <c r="K1085" s="225"/>
      <c r="L1085" s="230"/>
      <c r="M1085" s="231"/>
      <c r="N1085" s="232"/>
      <c r="O1085" s="232"/>
      <c r="P1085" s="232"/>
      <c r="Q1085" s="232"/>
      <c r="R1085" s="232"/>
      <c r="S1085" s="232"/>
      <c r="T1085" s="233"/>
      <c r="AT1085" s="234" t="s">
        <v>155</v>
      </c>
      <c r="AU1085" s="234" t="s">
        <v>89</v>
      </c>
      <c r="AV1085" s="13" t="s">
        <v>87</v>
      </c>
      <c r="AW1085" s="13" t="s">
        <v>36</v>
      </c>
      <c r="AX1085" s="13" t="s">
        <v>79</v>
      </c>
      <c r="AY1085" s="234" t="s">
        <v>146</v>
      </c>
    </row>
    <row r="1086" spans="2:51" s="14" customFormat="1">
      <c r="B1086" s="235"/>
      <c r="C1086" s="236"/>
      <c r="D1086" s="226" t="s">
        <v>155</v>
      </c>
      <c r="E1086" s="237" t="s">
        <v>1</v>
      </c>
      <c r="F1086" s="238" t="s">
        <v>1055</v>
      </c>
      <c r="G1086" s="236"/>
      <c r="H1086" s="239">
        <v>21.6</v>
      </c>
      <c r="I1086" s="240"/>
      <c r="J1086" s="236"/>
      <c r="K1086" s="236"/>
      <c r="L1086" s="241"/>
      <c r="M1086" s="242"/>
      <c r="N1086" s="243"/>
      <c r="O1086" s="243"/>
      <c r="P1086" s="243"/>
      <c r="Q1086" s="243"/>
      <c r="R1086" s="243"/>
      <c r="S1086" s="243"/>
      <c r="T1086" s="244"/>
      <c r="AT1086" s="245" t="s">
        <v>155</v>
      </c>
      <c r="AU1086" s="245" t="s">
        <v>89</v>
      </c>
      <c r="AV1086" s="14" t="s">
        <v>89</v>
      </c>
      <c r="AW1086" s="14" t="s">
        <v>36</v>
      </c>
      <c r="AX1086" s="14" t="s">
        <v>79</v>
      </c>
      <c r="AY1086" s="245" t="s">
        <v>146</v>
      </c>
    </row>
    <row r="1087" spans="2:51" s="14" customFormat="1">
      <c r="B1087" s="235"/>
      <c r="C1087" s="236"/>
      <c r="D1087" s="226" t="s">
        <v>155</v>
      </c>
      <c r="E1087" s="237" t="s">
        <v>1</v>
      </c>
      <c r="F1087" s="238" t="s">
        <v>1056</v>
      </c>
      <c r="G1087" s="236"/>
      <c r="H1087" s="239">
        <v>5.3</v>
      </c>
      <c r="I1087" s="240"/>
      <c r="J1087" s="236"/>
      <c r="K1087" s="236"/>
      <c r="L1087" s="241"/>
      <c r="M1087" s="242"/>
      <c r="N1087" s="243"/>
      <c r="O1087" s="243"/>
      <c r="P1087" s="243"/>
      <c r="Q1087" s="243"/>
      <c r="R1087" s="243"/>
      <c r="S1087" s="243"/>
      <c r="T1087" s="244"/>
      <c r="AT1087" s="245" t="s">
        <v>155</v>
      </c>
      <c r="AU1087" s="245" t="s">
        <v>89</v>
      </c>
      <c r="AV1087" s="14" t="s">
        <v>89</v>
      </c>
      <c r="AW1087" s="14" t="s">
        <v>36</v>
      </c>
      <c r="AX1087" s="14" t="s">
        <v>79</v>
      </c>
      <c r="AY1087" s="245" t="s">
        <v>146</v>
      </c>
    </row>
    <row r="1088" spans="2:51" s="13" customFormat="1">
      <c r="B1088" s="224"/>
      <c r="C1088" s="225"/>
      <c r="D1088" s="226" t="s">
        <v>155</v>
      </c>
      <c r="E1088" s="227" t="s">
        <v>1</v>
      </c>
      <c r="F1088" s="228" t="s">
        <v>351</v>
      </c>
      <c r="G1088" s="225"/>
      <c r="H1088" s="227" t="s">
        <v>1</v>
      </c>
      <c r="I1088" s="229"/>
      <c r="J1088" s="225"/>
      <c r="K1088" s="225"/>
      <c r="L1088" s="230"/>
      <c r="M1088" s="231"/>
      <c r="N1088" s="232"/>
      <c r="O1088" s="232"/>
      <c r="P1088" s="232"/>
      <c r="Q1088" s="232"/>
      <c r="R1088" s="232"/>
      <c r="S1088" s="232"/>
      <c r="T1088" s="233"/>
      <c r="AT1088" s="234" t="s">
        <v>155</v>
      </c>
      <c r="AU1088" s="234" t="s">
        <v>89</v>
      </c>
      <c r="AV1088" s="13" t="s">
        <v>87</v>
      </c>
      <c r="AW1088" s="13" t="s">
        <v>36</v>
      </c>
      <c r="AX1088" s="13" t="s">
        <v>79</v>
      </c>
      <c r="AY1088" s="234" t="s">
        <v>146</v>
      </c>
    </row>
    <row r="1089" spans="1:65" s="14" customFormat="1">
      <c r="B1089" s="235"/>
      <c r="C1089" s="236"/>
      <c r="D1089" s="226" t="s">
        <v>155</v>
      </c>
      <c r="E1089" s="237" t="s">
        <v>1</v>
      </c>
      <c r="F1089" s="238" t="s">
        <v>1057</v>
      </c>
      <c r="G1089" s="236"/>
      <c r="H1089" s="239">
        <v>7.2</v>
      </c>
      <c r="I1089" s="240"/>
      <c r="J1089" s="236"/>
      <c r="K1089" s="236"/>
      <c r="L1089" s="241"/>
      <c r="M1089" s="242"/>
      <c r="N1089" s="243"/>
      <c r="O1089" s="243"/>
      <c r="P1089" s="243"/>
      <c r="Q1089" s="243"/>
      <c r="R1089" s="243"/>
      <c r="S1089" s="243"/>
      <c r="T1089" s="244"/>
      <c r="AT1089" s="245" t="s">
        <v>155</v>
      </c>
      <c r="AU1089" s="245" t="s">
        <v>89</v>
      </c>
      <c r="AV1089" s="14" t="s">
        <v>89</v>
      </c>
      <c r="AW1089" s="14" t="s">
        <v>36</v>
      </c>
      <c r="AX1089" s="14" t="s">
        <v>79</v>
      </c>
      <c r="AY1089" s="245" t="s">
        <v>146</v>
      </c>
    </row>
    <row r="1090" spans="1:65" s="14" customFormat="1">
      <c r="B1090" s="235"/>
      <c r="C1090" s="236"/>
      <c r="D1090" s="226" t="s">
        <v>155</v>
      </c>
      <c r="E1090" s="237" t="s">
        <v>1</v>
      </c>
      <c r="F1090" s="238" t="s">
        <v>183</v>
      </c>
      <c r="G1090" s="236"/>
      <c r="H1090" s="239">
        <v>3</v>
      </c>
      <c r="I1090" s="240"/>
      <c r="J1090" s="236"/>
      <c r="K1090" s="236"/>
      <c r="L1090" s="241"/>
      <c r="M1090" s="242"/>
      <c r="N1090" s="243"/>
      <c r="O1090" s="243"/>
      <c r="P1090" s="243"/>
      <c r="Q1090" s="243"/>
      <c r="R1090" s="243"/>
      <c r="S1090" s="243"/>
      <c r="T1090" s="244"/>
      <c r="AT1090" s="245" t="s">
        <v>155</v>
      </c>
      <c r="AU1090" s="245" t="s">
        <v>89</v>
      </c>
      <c r="AV1090" s="14" t="s">
        <v>89</v>
      </c>
      <c r="AW1090" s="14" t="s">
        <v>36</v>
      </c>
      <c r="AX1090" s="14" t="s">
        <v>79</v>
      </c>
      <c r="AY1090" s="245" t="s">
        <v>146</v>
      </c>
    </row>
    <row r="1091" spans="1:65" s="13" customFormat="1">
      <c r="B1091" s="224"/>
      <c r="C1091" s="225"/>
      <c r="D1091" s="226" t="s">
        <v>155</v>
      </c>
      <c r="E1091" s="227" t="s">
        <v>1</v>
      </c>
      <c r="F1091" s="228" t="s">
        <v>352</v>
      </c>
      <c r="G1091" s="225"/>
      <c r="H1091" s="227" t="s">
        <v>1</v>
      </c>
      <c r="I1091" s="229"/>
      <c r="J1091" s="225"/>
      <c r="K1091" s="225"/>
      <c r="L1091" s="230"/>
      <c r="M1091" s="231"/>
      <c r="N1091" s="232"/>
      <c r="O1091" s="232"/>
      <c r="P1091" s="232"/>
      <c r="Q1091" s="232"/>
      <c r="R1091" s="232"/>
      <c r="S1091" s="232"/>
      <c r="T1091" s="233"/>
      <c r="AT1091" s="234" t="s">
        <v>155</v>
      </c>
      <c r="AU1091" s="234" t="s">
        <v>89</v>
      </c>
      <c r="AV1091" s="13" t="s">
        <v>87</v>
      </c>
      <c r="AW1091" s="13" t="s">
        <v>36</v>
      </c>
      <c r="AX1091" s="13" t="s">
        <v>79</v>
      </c>
      <c r="AY1091" s="234" t="s">
        <v>146</v>
      </c>
    </row>
    <row r="1092" spans="1:65" s="14" customFormat="1">
      <c r="B1092" s="235"/>
      <c r="C1092" s="236"/>
      <c r="D1092" s="226" t="s">
        <v>155</v>
      </c>
      <c r="E1092" s="237" t="s">
        <v>1</v>
      </c>
      <c r="F1092" s="238" t="s">
        <v>1062</v>
      </c>
      <c r="G1092" s="236"/>
      <c r="H1092" s="239">
        <v>3.6</v>
      </c>
      <c r="I1092" s="240"/>
      <c r="J1092" s="236"/>
      <c r="K1092" s="236"/>
      <c r="L1092" s="241"/>
      <c r="M1092" s="242"/>
      <c r="N1092" s="243"/>
      <c r="O1092" s="243"/>
      <c r="P1092" s="243"/>
      <c r="Q1092" s="243"/>
      <c r="R1092" s="243"/>
      <c r="S1092" s="243"/>
      <c r="T1092" s="244"/>
      <c r="AT1092" s="245" t="s">
        <v>155</v>
      </c>
      <c r="AU1092" s="245" t="s">
        <v>89</v>
      </c>
      <c r="AV1092" s="14" t="s">
        <v>89</v>
      </c>
      <c r="AW1092" s="14" t="s">
        <v>36</v>
      </c>
      <c r="AX1092" s="14" t="s">
        <v>79</v>
      </c>
      <c r="AY1092" s="245" t="s">
        <v>146</v>
      </c>
    </row>
    <row r="1093" spans="1:65" s="14" customFormat="1">
      <c r="B1093" s="235"/>
      <c r="C1093" s="236"/>
      <c r="D1093" s="226" t="s">
        <v>155</v>
      </c>
      <c r="E1093" s="237" t="s">
        <v>1</v>
      </c>
      <c r="F1093" s="238" t="s">
        <v>1063</v>
      </c>
      <c r="G1093" s="236"/>
      <c r="H1093" s="239">
        <v>0.85</v>
      </c>
      <c r="I1093" s="240"/>
      <c r="J1093" s="236"/>
      <c r="K1093" s="236"/>
      <c r="L1093" s="241"/>
      <c r="M1093" s="242"/>
      <c r="N1093" s="243"/>
      <c r="O1093" s="243"/>
      <c r="P1093" s="243"/>
      <c r="Q1093" s="243"/>
      <c r="R1093" s="243"/>
      <c r="S1093" s="243"/>
      <c r="T1093" s="244"/>
      <c r="AT1093" s="245" t="s">
        <v>155</v>
      </c>
      <c r="AU1093" s="245" t="s">
        <v>89</v>
      </c>
      <c r="AV1093" s="14" t="s">
        <v>89</v>
      </c>
      <c r="AW1093" s="14" t="s">
        <v>36</v>
      </c>
      <c r="AX1093" s="14" t="s">
        <v>79</v>
      </c>
      <c r="AY1093" s="245" t="s">
        <v>146</v>
      </c>
    </row>
    <row r="1094" spans="1:65" s="13" customFormat="1">
      <c r="B1094" s="224"/>
      <c r="C1094" s="225"/>
      <c r="D1094" s="226" t="s">
        <v>155</v>
      </c>
      <c r="E1094" s="227" t="s">
        <v>1</v>
      </c>
      <c r="F1094" s="228" t="s">
        <v>167</v>
      </c>
      <c r="G1094" s="225"/>
      <c r="H1094" s="227" t="s">
        <v>1</v>
      </c>
      <c r="I1094" s="229"/>
      <c r="J1094" s="225"/>
      <c r="K1094" s="225"/>
      <c r="L1094" s="230"/>
      <c r="M1094" s="231"/>
      <c r="N1094" s="232"/>
      <c r="O1094" s="232"/>
      <c r="P1094" s="232"/>
      <c r="Q1094" s="232"/>
      <c r="R1094" s="232"/>
      <c r="S1094" s="232"/>
      <c r="T1094" s="233"/>
      <c r="AT1094" s="234" t="s">
        <v>155</v>
      </c>
      <c r="AU1094" s="234" t="s">
        <v>89</v>
      </c>
      <c r="AV1094" s="13" t="s">
        <v>87</v>
      </c>
      <c r="AW1094" s="13" t="s">
        <v>36</v>
      </c>
      <c r="AX1094" s="13" t="s">
        <v>79</v>
      </c>
      <c r="AY1094" s="234" t="s">
        <v>146</v>
      </c>
    </row>
    <row r="1095" spans="1:65" s="14" customFormat="1">
      <c r="B1095" s="235"/>
      <c r="C1095" s="236"/>
      <c r="D1095" s="226" t="s">
        <v>155</v>
      </c>
      <c r="E1095" s="237" t="s">
        <v>1</v>
      </c>
      <c r="F1095" s="238" t="s">
        <v>1059</v>
      </c>
      <c r="G1095" s="236"/>
      <c r="H1095" s="239">
        <v>1.2</v>
      </c>
      <c r="I1095" s="240"/>
      <c r="J1095" s="236"/>
      <c r="K1095" s="236"/>
      <c r="L1095" s="241"/>
      <c r="M1095" s="242"/>
      <c r="N1095" s="243"/>
      <c r="O1095" s="243"/>
      <c r="P1095" s="243"/>
      <c r="Q1095" s="243"/>
      <c r="R1095" s="243"/>
      <c r="S1095" s="243"/>
      <c r="T1095" s="244"/>
      <c r="AT1095" s="245" t="s">
        <v>155</v>
      </c>
      <c r="AU1095" s="245" t="s">
        <v>89</v>
      </c>
      <c r="AV1095" s="14" t="s">
        <v>89</v>
      </c>
      <c r="AW1095" s="14" t="s">
        <v>36</v>
      </c>
      <c r="AX1095" s="14" t="s">
        <v>79</v>
      </c>
      <c r="AY1095" s="245" t="s">
        <v>146</v>
      </c>
    </row>
    <row r="1096" spans="1:65" s="14" customFormat="1">
      <c r="B1096" s="235"/>
      <c r="C1096" s="236"/>
      <c r="D1096" s="226" t="s">
        <v>155</v>
      </c>
      <c r="E1096" s="237" t="s">
        <v>1</v>
      </c>
      <c r="F1096" s="238" t="s">
        <v>1064</v>
      </c>
      <c r="G1096" s="236"/>
      <c r="H1096" s="239">
        <v>5</v>
      </c>
      <c r="I1096" s="240"/>
      <c r="J1096" s="236"/>
      <c r="K1096" s="236"/>
      <c r="L1096" s="241"/>
      <c r="M1096" s="242"/>
      <c r="N1096" s="243"/>
      <c r="O1096" s="243"/>
      <c r="P1096" s="243"/>
      <c r="Q1096" s="243"/>
      <c r="R1096" s="243"/>
      <c r="S1096" s="243"/>
      <c r="T1096" s="244"/>
      <c r="AT1096" s="245" t="s">
        <v>155</v>
      </c>
      <c r="AU1096" s="245" t="s">
        <v>89</v>
      </c>
      <c r="AV1096" s="14" t="s">
        <v>89</v>
      </c>
      <c r="AW1096" s="14" t="s">
        <v>36</v>
      </c>
      <c r="AX1096" s="14" t="s">
        <v>79</v>
      </c>
      <c r="AY1096" s="245" t="s">
        <v>146</v>
      </c>
    </row>
    <row r="1097" spans="1:65" s="16" customFormat="1">
      <c r="B1097" s="257"/>
      <c r="C1097" s="258"/>
      <c r="D1097" s="226" t="s">
        <v>155</v>
      </c>
      <c r="E1097" s="259" t="s">
        <v>1</v>
      </c>
      <c r="F1097" s="260" t="s">
        <v>346</v>
      </c>
      <c r="G1097" s="258"/>
      <c r="H1097" s="261">
        <v>57.05</v>
      </c>
      <c r="I1097" s="262"/>
      <c r="J1097" s="258"/>
      <c r="K1097" s="258"/>
      <c r="L1097" s="263"/>
      <c r="M1097" s="264"/>
      <c r="N1097" s="265"/>
      <c r="O1097" s="265"/>
      <c r="P1097" s="265"/>
      <c r="Q1097" s="265"/>
      <c r="R1097" s="265"/>
      <c r="S1097" s="265"/>
      <c r="T1097" s="266"/>
      <c r="AT1097" s="267" t="s">
        <v>155</v>
      </c>
      <c r="AU1097" s="267" t="s">
        <v>89</v>
      </c>
      <c r="AV1097" s="16" t="s">
        <v>183</v>
      </c>
      <c r="AW1097" s="16" t="s">
        <v>36</v>
      </c>
      <c r="AX1097" s="16" t="s">
        <v>79</v>
      </c>
      <c r="AY1097" s="267" t="s">
        <v>146</v>
      </c>
    </row>
    <row r="1098" spans="1:65" s="15" customFormat="1">
      <c r="B1098" s="246"/>
      <c r="C1098" s="247"/>
      <c r="D1098" s="226" t="s">
        <v>155</v>
      </c>
      <c r="E1098" s="248" t="s">
        <v>1</v>
      </c>
      <c r="F1098" s="249" t="s">
        <v>175</v>
      </c>
      <c r="G1098" s="247"/>
      <c r="H1098" s="250">
        <v>102.46</v>
      </c>
      <c r="I1098" s="251"/>
      <c r="J1098" s="247"/>
      <c r="K1098" s="247"/>
      <c r="L1098" s="252"/>
      <c r="M1098" s="253"/>
      <c r="N1098" s="254"/>
      <c r="O1098" s="254"/>
      <c r="P1098" s="254"/>
      <c r="Q1098" s="254"/>
      <c r="R1098" s="254"/>
      <c r="S1098" s="254"/>
      <c r="T1098" s="255"/>
      <c r="AT1098" s="256" t="s">
        <v>155</v>
      </c>
      <c r="AU1098" s="256" t="s">
        <v>89</v>
      </c>
      <c r="AV1098" s="15" t="s">
        <v>153</v>
      </c>
      <c r="AW1098" s="15" t="s">
        <v>36</v>
      </c>
      <c r="AX1098" s="15" t="s">
        <v>87</v>
      </c>
      <c r="AY1098" s="256" t="s">
        <v>146</v>
      </c>
    </row>
    <row r="1099" spans="1:65" s="2" customFormat="1" ht="16.5" customHeight="1">
      <c r="A1099" s="35"/>
      <c r="B1099" s="36"/>
      <c r="C1099" s="210" t="s">
        <v>1065</v>
      </c>
      <c r="D1099" s="210" t="s">
        <v>149</v>
      </c>
      <c r="E1099" s="211" t="s">
        <v>1066</v>
      </c>
      <c r="F1099" s="212" t="s">
        <v>1067</v>
      </c>
      <c r="G1099" s="213" t="s">
        <v>270</v>
      </c>
      <c r="H1099" s="214">
        <v>210</v>
      </c>
      <c r="I1099" s="215"/>
      <c r="J1099" s="216">
        <f>ROUND(I1099*H1099,2)</f>
        <v>0</v>
      </c>
      <c r="K1099" s="217"/>
      <c r="L1099" s="40"/>
      <c r="M1099" s="218" t="s">
        <v>1</v>
      </c>
      <c r="N1099" s="219" t="s">
        <v>44</v>
      </c>
      <c r="O1099" s="72"/>
      <c r="P1099" s="220">
        <f>O1099*H1099</f>
        <v>0</v>
      </c>
      <c r="Q1099" s="220">
        <v>3.0000000000000001E-5</v>
      </c>
      <c r="R1099" s="220">
        <f>Q1099*H1099</f>
        <v>6.3E-3</v>
      </c>
      <c r="S1099" s="220">
        <v>0</v>
      </c>
      <c r="T1099" s="221">
        <f>S1099*H1099</f>
        <v>0</v>
      </c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/>
      <c r="AR1099" s="222" t="s">
        <v>299</v>
      </c>
      <c r="AT1099" s="222" t="s">
        <v>149</v>
      </c>
      <c r="AU1099" s="222" t="s">
        <v>89</v>
      </c>
      <c r="AY1099" s="18" t="s">
        <v>146</v>
      </c>
      <c r="BE1099" s="223">
        <f>IF(N1099="základní",J1099,0)</f>
        <v>0</v>
      </c>
      <c r="BF1099" s="223">
        <f>IF(N1099="snížená",J1099,0)</f>
        <v>0</v>
      </c>
      <c r="BG1099" s="223">
        <f>IF(N1099="zákl. přenesená",J1099,0)</f>
        <v>0</v>
      </c>
      <c r="BH1099" s="223">
        <f>IF(N1099="sníž. přenesená",J1099,0)</f>
        <v>0</v>
      </c>
      <c r="BI1099" s="223">
        <f>IF(N1099="nulová",J1099,0)</f>
        <v>0</v>
      </c>
      <c r="BJ1099" s="18" t="s">
        <v>87</v>
      </c>
      <c r="BK1099" s="223">
        <f>ROUND(I1099*H1099,2)</f>
        <v>0</v>
      </c>
      <c r="BL1099" s="18" t="s">
        <v>299</v>
      </c>
      <c r="BM1099" s="222" t="s">
        <v>1068</v>
      </c>
    </row>
    <row r="1100" spans="1:65" s="2" customFormat="1" ht="21.75" customHeight="1">
      <c r="A1100" s="35"/>
      <c r="B1100" s="36"/>
      <c r="C1100" s="210" t="s">
        <v>1069</v>
      </c>
      <c r="D1100" s="210" t="s">
        <v>149</v>
      </c>
      <c r="E1100" s="211" t="s">
        <v>1070</v>
      </c>
      <c r="F1100" s="212" t="s">
        <v>1071</v>
      </c>
      <c r="G1100" s="213" t="s">
        <v>302</v>
      </c>
      <c r="H1100" s="214">
        <v>2.9180000000000001</v>
      </c>
      <c r="I1100" s="215"/>
      <c r="J1100" s="216">
        <f>ROUND(I1100*H1100,2)</f>
        <v>0</v>
      </c>
      <c r="K1100" s="217"/>
      <c r="L1100" s="40"/>
      <c r="M1100" s="218" t="s">
        <v>1</v>
      </c>
      <c r="N1100" s="219" t="s">
        <v>44</v>
      </c>
      <c r="O1100" s="72"/>
      <c r="P1100" s="220">
        <f>O1100*H1100</f>
        <v>0</v>
      </c>
      <c r="Q1100" s="220">
        <v>0</v>
      </c>
      <c r="R1100" s="220">
        <f>Q1100*H1100</f>
        <v>0</v>
      </c>
      <c r="S1100" s="220">
        <v>0</v>
      </c>
      <c r="T1100" s="221">
        <f>S1100*H1100</f>
        <v>0</v>
      </c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/>
      <c r="AR1100" s="222" t="s">
        <v>299</v>
      </c>
      <c r="AT1100" s="222" t="s">
        <v>149</v>
      </c>
      <c r="AU1100" s="222" t="s">
        <v>89</v>
      </c>
      <c r="AY1100" s="18" t="s">
        <v>146</v>
      </c>
      <c r="BE1100" s="223">
        <f>IF(N1100="základní",J1100,0)</f>
        <v>0</v>
      </c>
      <c r="BF1100" s="223">
        <f>IF(N1100="snížená",J1100,0)</f>
        <v>0</v>
      </c>
      <c r="BG1100" s="223">
        <f>IF(N1100="zákl. přenesená",J1100,0)</f>
        <v>0</v>
      </c>
      <c r="BH1100" s="223">
        <f>IF(N1100="sníž. přenesená",J1100,0)</f>
        <v>0</v>
      </c>
      <c r="BI1100" s="223">
        <f>IF(N1100="nulová",J1100,0)</f>
        <v>0</v>
      </c>
      <c r="BJ1100" s="18" t="s">
        <v>87</v>
      </c>
      <c r="BK1100" s="223">
        <f>ROUND(I1100*H1100,2)</f>
        <v>0</v>
      </c>
      <c r="BL1100" s="18" t="s">
        <v>299</v>
      </c>
      <c r="BM1100" s="222" t="s">
        <v>1072</v>
      </c>
    </row>
    <row r="1101" spans="1:65" s="2" customFormat="1" ht="21.75" customHeight="1">
      <c r="A1101" s="35"/>
      <c r="B1101" s="36"/>
      <c r="C1101" s="210" t="s">
        <v>1073</v>
      </c>
      <c r="D1101" s="210" t="s">
        <v>149</v>
      </c>
      <c r="E1101" s="211" t="s">
        <v>1074</v>
      </c>
      <c r="F1101" s="212" t="s">
        <v>1075</v>
      </c>
      <c r="G1101" s="213" t="s">
        <v>302</v>
      </c>
      <c r="H1101" s="214">
        <v>2.9180000000000001</v>
      </c>
      <c r="I1101" s="215"/>
      <c r="J1101" s="216">
        <f>ROUND(I1101*H1101,2)</f>
        <v>0</v>
      </c>
      <c r="K1101" s="217"/>
      <c r="L1101" s="40"/>
      <c r="M1101" s="218" t="s">
        <v>1</v>
      </c>
      <c r="N1101" s="219" t="s">
        <v>44</v>
      </c>
      <c r="O1101" s="72"/>
      <c r="P1101" s="220">
        <f>O1101*H1101</f>
        <v>0</v>
      </c>
      <c r="Q1101" s="220">
        <v>0</v>
      </c>
      <c r="R1101" s="220">
        <f>Q1101*H1101</f>
        <v>0</v>
      </c>
      <c r="S1101" s="220">
        <v>0</v>
      </c>
      <c r="T1101" s="221">
        <f>S1101*H1101</f>
        <v>0</v>
      </c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/>
      <c r="AR1101" s="222" t="s">
        <v>299</v>
      </c>
      <c r="AT1101" s="222" t="s">
        <v>149</v>
      </c>
      <c r="AU1101" s="222" t="s">
        <v>89</v>
      </c>
      <c r="AY1101" s="18" t="s">
        <v>146</v>
      </c>
      <c r="BE1101" s="223">
        <f>IF(N1101="základní",J1101,0)</f>
        <v>0</v>
      </c>
      <c r="BF1101" s="223">
        <f>IF(N1101="snížená",J1101,0)</f>
        <v>0</v>
      </c>
      <c r="BG1101" s="223">
        <f>IF(N1101="zákl. přenesená",J1101,0)</f>
        <v>0</v>
      </c>
      <c r="BH1101" s="223">
        <f>IF(N1101="sníž. přenesená",J1101,0)</f>
        <v>0</v>
      </c>
      <c r="BI1101" s="223">
        <f>IF(N1101="nulová",J1101,0)</f>
        <v>0</v>
      </c>
      <c r="BJ1101" s="18" t="s">
        <v>87</v>
      </c>
      <c r="BK1101" s="223">
        <f>ROUND(I1101*H1101,2)</f>
        <v>0</v>
      </c>
      <c r="BL1101" s="18" t="s">
        <v>299</v>
      </c>
      <c r="BM1101" s="222" t="s">
        <v>1076</v>
      </c>
    </row>
    <row r="1102" spans="1:65" s="12" customFormat="1" ht="22.9" customHeight="1">
      <c r="B1102" s="194"/>
      <c r="C1102" s="195"/>
      <c r="D1102" s="196" t="s">
        <v>78</v>
      </c>
      <c r="E1102" s="208" t="s">
        <v>433</v>
      </c>
      <c r="F1102" s="208" t="s">
        <v>434</v>
      </c>
      <c r="G1102" s="195"/>
      <c r="H1102" s="195"/>
      <c r="I1102" s="198"/>
      <c r="J1102" s="209">
        <f>BK1102</f>
        <v>0</v>
      </c>
      <c r="K1102" s="195"/>
      <c r="L1102" s="200"/>
      <c r="M1102" s="201"/>
      <c r="N1102" s="202"/>
      <c r="O1102" s="202"/>
      <c r="P1102" s="203">
        <f>SUM(P1103:P1112)</f>
        <v>0</v>
      </c>
      <c r="Q1102" s="202"/>
      <c r="R1102" s="203">
        <f>SUM(R1103:R1112)</f>
        <v>0.60930266</v>
      </c>
      <c r="S1102" s="202"/>
      <c r="T1102" s="204">
        <f>SUM(T1103:T1112)</f>
        <v>0</v>
      </c>
      <c r="AR1102" s="205" t="s">
        <v>89</v>
      </c>
      <c r="AT1102" s="206" t="s">
        <v>78</v>
      </c>
      <c r="AU1102" s="206" t="s">
        <v>87</v>
      </c>
      <c r="AY1102" s="205" t="s">
        <v>146</v>
      </c>
      <c r="BK1102" s="207">
        <f>SUM(BK1103:BK1112)</f>
        <v>0</v>
      </c>
    </row>
    <row r="1103" spans="1:65" s="2" customFormat="1" ht="21.75" customHeight="1">
      <c r="A1103" s="35"/>
      <c r="B1103" s="36"/>
      <c r="C1103" s="210" t="s">
        <v>1077</v>
      </c>
      <c r="D1103" s="210" t="s">
        <v>149</v>
      </c>
      <c r="E1103" s="211" t="s">
        <v>1078</v>
      </c>
      <c r="F1103" s="212" t="s">
        <v>1079</v>
      </c>
      <c r="G1103" s="213" t="s">
        <v>152</v>
      </c>
      <c r="H1103" s="214">
        <v>1324.5709999999999</v>
      </c>
      <c r="I1103" s="215"/>
      <c r="J1103" s="216">
        <f>ROUND(I1103*H1103,2)</f>
        <v>0</v>
      </c>
      <c r="K1103" s="217"/>
      <c r="L1103" s="40"/>
      <c r="M1103" s="218" t="s">
        <v>1</v>
      </c>
      <c r="N1103" s="219" t="s">
        <v>44</v>
      </c>
      <c r="O1103" s="72"/>
      <c r="P1103" s="220">
        <f>O1103*H1103</f>
        <v>0</v>
      </c>
      <c r="Q1103" s="220">
        <v>2.0000000000000001E-4</v>
      </c>
      <c r="R1103" s="220">
        <f>Q1103*H1103</f>
        <v>0.26491419999999999</v>
      </c>
      <c r="S1103" s="220">
        <v>0</v>
      </c>
      <c r="T1103" s="221">
        <f>S1103*H1103</f>
        <v>0</v>
      </c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/>
      <c r="AR1103" s="222" t="s">
        <v>299</v>
      </c>
      <c r="AT1103" s="222" t="s">
        <v>149</v>
      </c>
      <c r="AU1103" s="222" t="s">
        <v>89</v>
      </c>
      <c r="AY1103" s="18" t="s">
        <v>146</v>
      </c>
      <c r="BE1103" s="223">
        <f>IF(N1103="základní",J1103,0)</f>
        <v>0</v>
      </c>
      <c r="BF1103" s="223">
        <f>IF(N1103="snížená",J1103,0)</f>
        <v>0</v>
      </c>
      <c r="BG1103" s="223">
        <f>IF(N1103="zákl. přenesená",J1103,0)</f>
        <v>0</v>
      </c>
      <c r="BH1103" s="223">
        <f>IF(N1103="sníž. přenesená",J1103,0)</f>
        <v>0</v>
      </c>
      <c r="BI1103" s="223">
        <f>IF(N1103="nulová",J1103,0)</f>
        <v>0</v>
      </c>
      <c r="BJ1103" s="18" t="s">
        <v>87</v>
      </c>
      <c r="BK1103" s="223">
        <f>ROUND(I1103*H1103,2)</f>
        <v>0</v>
      </c>
      <c r="BL1103" s="18" t="s">
        <v>299</v>
      </c>
      <c r="BM1103" s="222" t="s">
        <v>1080</v>
      </c>
    </row>
    <row r="1104" spans="1:65" s="13" customFormat="1">
      <c r="B1104" s="224"/>
      <c r="C1104" s="225"/>
      <c r="D1104" s="226" t="s">
        <v>155</v>
      </c>
      <c r="E1104" s="227" t="s">
        <v>1</v>
      </c>
      <c r="F1104" s="228" t="s">
        <v>1081</v>
      </c>
      <c r="G1104" s="225"/>
      <c r="H1104" s="227" t="s">
        <v>1</v>
      </c>
      <c r="I1104" s="229"/>
      <c r="J1104" s="225"/>
      <c r="K1104" s="225"/>
      <c r="L1104" s="230"/>
      <c r="M1104" s="231"/>
      <c r="N1104" s="232"/>
      <c r="O1104" s="232"/>
      <c r="P1104" s="232"/>
      <c r="Q1104" s="232"/>
      <c r="R1104" s="232"/>
      <c r="S1104" s="232"/>
      <c r="T1104" s="233"/>
      <c r="AT1104" s="234" t="s">
        <v>155</v>
      </c>
      <c r="AU1104" s="234" t="s">
        <v>89</v>
      </c>
      <c r="AV1104" s="13" t="s">
        <v>87</v>
      </c>
      <c r="AW1104" s="13" t="s">
        <v>36</v>
      </c>
      <c r="AX1104" s="13" t="s">
        <v>79</v>
      </c>
      <c r="AY1104" s="234" t="s">
        <v>146</v>
      </c>
    </row>
    <row r="1105" spans="1:65" s="14" customFormat="1">
      <c r="B1105" s="235"/>
      <c r="C1105" s="236"/>
      <c r="D1105" s="226" t="s">
        <v>155</v>
      </c>
      <c r="E1105" s="237" t="s">
        <v>1</v>
      </c>
      <c r="F1105" s="238" t="s">
        <v>1082</v>
      </c>
      <c r="G1105" s="236"/>
      <c r="H1105" s="239">
        <v>404.83</v>
      </c>
      <c r="I1105" s="240"/>
      <c r="J1105" s="236"/>
      <c r="K1105" s="236"/>
      <c r="L1105" s="241"/>
      <c r="M1105" s="242"/>
      <c r="N1105" s="243"/>
      <c r="O1105" s="243"/>
      <c r="P1105" s="243"/>
      <c r="Q1105" s="243"/>
      <c r="R1105" s="243"/>
      <c r="S1105" s="243"/>
      <c r="T1105" s="244"/>
      <c r="AT1105" s="245" t="s">
        <v>155</v>
      </c>
      <c r="AU1105" s="245" t="s">
        <v>89</v>
      </c>
      <c r="AV1105" s="14" t="s">
        <v>89</v>
      </c>
      <c r="AW1105" s="14" t="s">
        <v>36</v>
      </c>
      <c r="AX1105" s="14" t="s">
        <v>79</v>
      </c>
      <c r="AY1105" s="245" t="s">
        <v>146</v>
      </c>
    </row>
    <row r="1106" spans="1:65" s="13" customFormat="1">
      <c r="B1106" s="224"/>
      <c r="C1106" s="225"/>
      <c r="D1106" s="226" t="s">
        <v>155</v>
      </c>
      <c r="E1106" s="227" t="s">
        <v>1</v>
      </c>
      <c r="F1106" s="228" t="s">
        <v>1083</v>
      </c>
      <c r="G1106" s="225"/>
      <c r="H1106" s="227" t="s">
        <v>1</v>
      </c>
      <c r="I1106" s="229"/>
      <c r="J1106" s="225"/>
      <c r="K1106" s="225"/>
      <c r="L1106" s="230"/>
      <c r="M1106" s="231"/>
      <c r="N1106" s="232"/>
      <c r="O1106" s="232"/>
      <c r="P1106" s="232"/>
      <c r="Q1106" s="232"/>
      <c r="R1106" s="232"/>
      <c r="S1106" s="232"/>
      <c r="T1106" s="233"/>
      <c r="AT1106" s="234" t="s">
        <v>155</v>
      </c>
      <c r="AU1106" s="234" t="s">
        <v>89</v>
      </c>
      <c r="AV1106" s="13" t="s">
        <v>87</v>
      </c>
      <c r="AW1106" s="13" t="s">
        <v>36</v>
      </c>
      <c r="AX1106" s="13" t="s">
        <v>79</v>
      </c>
      <c r="AY1106" s="234" t="s">
        <v>146</v>
      </c>
    </row>
    <row r="1107" spans="1:65" s="14" customFormat="1">
      <c r="B1107" s="235"/>
      <c r="C1107" s="236"/>
      <c r="D1107" s="226" t="s">
        <v>155</v>
      </c>
      <c r="E1107" s="237" t="s">
        <v>1</v>
      </c>
      <c r="F1107" s="238" t="s">
        <v>1084</v>
      </c>
      <c r="G1107" s="236"/>
      <c r="H1107" s="239">
        <v>825.54100000000005</v>
      </c>
      <c r="I1107" s="240"/>
      <c r="J1107" s="236"/>
      <c r="K1107" s="236"/>
      <c r="L1107" s="241"/>
      <c r="M1107" s="242"/>
      <c r="N1107" s="243"/>
      <c r="O1107" s="243"/>
      <c r="P1107" s="243"/>
      <c r="Q1107" s="243"/>
      <c r="R1107" s="243"/>
      <c r="S1107" s="243"/>
      <c r="T1107" s="244"/>
      <c r="AT1107" s="245" t="s">
        <v>155</v>
      </c>
      <c r="AU1107" s="245" t="s">
        <v>89</v>
      </c>
      <c r="AV1107" s="14" t="s">
        <v>89</v>
      </c>
      <c r="AW1107" s="14" t="s">
        <v>36</v>
      </c>
      <c r="AX1107" s="14" t="s">
        <v>79</v>
      </c>
      <c r="AY1107" s="245" t="s">
        <v>146</v>
      </c>
    </row>
    <row r="1108" spans="1:65" s="13" customFormat="1">
      <c r="B1108" s="224"/>
      <c r="C1108" s="225"/>
      <c r="D1108" s="226" t="s">
        <v>155</v>
      </c>
      <c r="E1108" s="227" t="s">
        <v>1</v>
      </c>
      <c r="F1108" s="228" t="s">
        <v>489</v>
      </c>
      <c r="G1108" s="225"/>
      <c r="H1108" s="227" t="s">
        <v>1</v>
      </c>
      <c r="I1108" s="229"/>
      <c r="J1108" s="225"/>
      <c r="K1108" s="225"/>
      <c r="L1108" s="230"/>
      <c r="M1108" s="231"/>
      <c r="N1108" s="232"/>
      <c r="O1108" s="232"/>
      <c r="P1108" s="232"/>
      <c r="Q1108" s="232"/>
      <c r="R1108" s="232"/>
      <c r="S1108" s="232"/>
      <c r="T1108" s="233"/>
      <c r="AT1108" s="234" t="s">
        <v>155</v>
      </c>
      <c r="AU1108" s="234" t="s">
        <v>89</v>
      </c>
      <c r="AV1108" s="13" t="s">
        <v>87</v>
      </c>
      <c r="AW1108" s="13" t="s">
        <v>36</v>
      </c>
      <c r="AX1108" s="13" t="s">
        <v>79</v>
      </c>
      <c r="AY1108" s="234" t="s">
        <v>146</v>
      </c>
    </row>
    <row r="1109" spans="1:65" s="14" customFormat="1">
      <c r="B1109" s="235"/>
      <c r="C1109" s="236"/>
      <c r="D1109" s="226" t="s">
        <v>155</v>
      </c>
      <c r="E1109" s="237" t="s">
        <v>1</v>
      </c>
      <c r="F1109" s="238" t="s">
        <v>490</v>
      </c>
      <c r="G1109" s="236"/>
      <c r="H1109" s="239">
        <v>97.8</v>
      </c>
      <c r="I1109" s="240"/>
      <c r="J1109" s="236"/>
      <c r="K1109" s="236"/>
      <c r="L1109" s="241"/>
      <c r="M1109" s="242"/>
      <c r="N1109" s="243"/>
      <c r="O1109" s="243"/>
      <c r="P1109" s="243"/>
      <c r="Q1109" s="243"/>
      <c r="R1109" s="243"/>
      <c r="S1109" s="243"/>
      <c r="T1109" s="244"/>
      <c r="AT1109" s="245" t="s">
        <v>155</v>
      </c>
      <c r="AU1109" s="245" t="s">
        <v>89</v>
      </c>
      <c r="AV1109" s="14" t="s">
        <v>89</v>
      </c>
      <c r="AW1109" s="14" t="s">
        <v>36</v>
      </c>
      <c r="AX1109" s="14" t="s">
        <v>79</v>
      </c>
      <c r="AY1109" s="245" t="s">
        <v>146</v>
      </c>
    </row>
    <row r="1110" spans="1:65" s="14" customFormat="1">
      <c r="B1110" s="235"/>
      <c r="C1110" s="236"/>
      <c r="D1110" s="226" t="s">
        <v>155</v>
      </c>
      <c r="E1110" s="237" t="s">
        <v>1</v>
      </c>
      <c r="F1110" s="238" t="s">
        <v>468</v>
      </c>
      <c r="G1110" s="236"/>
      <c r="H1110" s="239">
        <v>-3.6</v>
      </c>
      <c r="I1110" s="240"/>
      <c r="J1110" s="236"/>
      <c r="K1110" s="236"/>
      <c r="L1110" s="241"/>
      <c r="M1110" s="242"/>
      <c r="N1110" s="243"/>
      <c r="O1110" s="243"/>
      <c r="P1110" s="243"/>
      <c r="Q1110" s="243"/>
      <c r="R1110" s="243"/>
      <c r="S1110" s="243"/>
      <c r="T1110" s="244"/>
      <c r="AT1110" s="245" t="s">
        <v>155</v>
      </c>
      <c r="AU1110" s="245" t="s">
        <v>89</v>
      </c>
      <c r="AV1110" s="14" t="s">
        <v>89</v>
      </c>
      <c r="AW1110" s="14" t="s">
        <v>36</v>
      </c>
      <c r="AX1110" s="14" t="s">
        <v>79</v>
      </c>
      <c r="AY1110" s="245" t="s">
        <v>146</v>
      </c>
    </row>
    <row r="1111" spans="1:65" s="15" customFormat="1">
      <c r="B1111" s="246"/>
      <c r="C1111" s="247"/>
      <c r="D1111" s="226" t="s">
        <v>155</v>
      </c>
      <c r="E1111" s="248" t="s">
        <v>1</v>
      </c>
      <c r="F1111" s="249" t="s">
        <v>175</v>
      </c>
      <c r="G1111" s="247"/>
      <c r="H1111" s="250">
        <v>1324.5709999999999</v>
      </c>
      <c r="I1111" s="251"/>
      <c r="J1111" s="247"/>
      <c r="K1111" s="247"/>
      <c r="L1111" s="252"/>
      <c r="M1111" s="253"/>
      <c r="N1111" s="254"/>
      <c r="O1111" s="254"/>
      <c r="P1111" s="254"/>
      <c r="Q1111" s="254"/>
      <c r="R1111" s="254"/>
      <c r="S1111" s="254"/>
      <c r="T1111" s="255"/>
      <c r="AT1111" s="256" t="s">
        <v>155</v>
      </c>
      <c r="AU1111" s="256" t="s">
        <v>89</v>
      </c>
      <c r="AV1111" s="15" t="s">
        <v>153</v>
      </c>
      <c r="AW1111" s="15" t="s">
        <v>36</v>
      </c>
      <c r="AX1111" s="15" t="s">
        <v>87</v>
      </c>
      <c r="AY1111" s="256" t="s">
        <v>146</v>
      </c>
    </row>
    <row r="1112" spans="1:65" s="2" customFormat="1" ht="21.75" customHeight="1">
      <c r="A1112" s="35"/>
      <c r="B1112" s="36"/>
      <c r="C1112" s="210" t="s">
        <v>1085</v>
      </c>
      <c r="D1112" s="210" t="s">
        <v>149</v>
      </c>
      <c r="E1112" s="211" t="s">
        <v>1086</v>
      </c>
      <c r="F1112" s="212" t="s">
        <v>1087</v>
      </c>
      <c r="G1112" s="213" t="s">
        <v>152</v>
      </c>
      <c r="H1112" s="214">
        <v>1324.5709999999999</v>
      </c>
      <c r="I1112" s="215"/>
      <c r="J1112" s="216">
        <f>ROUND(I1112*H1112,2)</f>
        <v>0</v>
      </c>
      <c r="K1112" s="217"/>
      <c r="L1112" s="40"/>
      <c r="M1112" s="282" t="s">
        <v>1</v>
      </c>
      <c r="N1112" s="283" t="s">
        <v>44</v>
      </c>
      <c r="O1112" s="284"/>
      <c r="P1112" s="285">
        <f>O1112*H1112</f>
        <v>0</v>
      </c>
      <c r="Q1112" s="285">
        <v>2.5999999999999998E-4</v>
      </c>
      <c r="R1112" s="285">
        <f>Q1112*H1112</f>
        <v>0.34438845999999995</v>
      </c>
      <c r="S1112" s="285">
        <v>0</v>
      </c>
      <c r="T1112" s="286">
        <f>S1112*H1112</f>
        <v>0</v>
      </c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R1112" s="222" t="s">
        <v>299</v>
      </c>
      <c r="AT1112" s="222" t="s">
        <v>149</v>
      </c>
      <c r="AU1112" s="222" t="s">
        <v>89</v>
      </c>
      <c r="AY1112" s="18" t="s">
        <v>146</v>
      </c>
      <c r="BE1112" s="223">
        <f>IF(N1112="základní",J1112,0)</f>
        <v>0</v>
      </c>
      <c r="BF1112" s="223">
        <f>IF(N1112="snížená",J1112,0)</f>
        <v>0</v>
      </c>
      <c r="BG1112" s="223">
        <f>IF(N1112="zákl. přenesená",J1112,0)</f>
        <v>0</v>
      </c>
      <c r="BH1112" s="223">
        <f>IF(N1112="sníž. přenesená",J1112,0)</f>
        <v>0</v>
      </c>
      <c r="BI1112" s="223">
        <f>IF(N1112="nulová",J1112,0)</f>
        <v>0</v>
      </c>
      <c r="BJ1112" s="18" t="s">
        <v>87</v>
      </c>
      <c r="BK1112" s="223">
        <f>ROUND(I1112*H1112,2)</f>
        <v>0</v>
      </c>
      <c r="BL1112" s="18" t="s">
        <v>299</v>
      </c>
      <c r="BM1112" s="222" t="s">
        <v>1088</v>
      </c>
    </row>
    <row r="1113" spans="1:65" s="2" customFormat="1" ht="6.95" customHeight="1">
      <c r="A1113" s="35"/>
      <c r="B1113" s="55"/>
      <c r="C1113" s="56"/>
      <c r="D1113" s="56"/>
      <c r="E1113" s="56"/>
      <c r="F1113" s="56"/>
      <c r="G1113" s="56"/>
      <c r="H1113" s="56"/>
      <c r="I1113" s="159"/>
      <c r="J1113" s="56"/>
      <c r="K1113" s="56"/>
      <c r="L1113" s="40"/>
      <c r="M1113" s="35"/>
      <c r="O1113" s="35"/>
      <c r="P1113" s="35"/>
      <c r="Q1113" s="35"/>
      <c r="R1113" s="35"/>
      <c r="S1113" s="35"/>
      <c r="T1113" s="35"/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/>
    </row>
  </sheetData>
  <sheetProtection algorithmName="SHA-512" hashValue="65kCksvbZN2MZDn4zlVMXnjLo3bzhqgnUZnGnVXj7WILtHk5/7ltptcPGZ3SbD344C6zkjwKZrASGi6XEebFDg==" saltValue="28bXvSp4Y7W9v77Leaflnqd7TBh55UJRlcsCVXE+r8IsGmtYnL6OxEPKdqeYxslR0TzLDujfa+TQOYQHCfMxcQ==" spinCount="100000" sheet="1" objects="1" scenarios="1" formatColumns="0" formatRows="0" autoFilter="0"/>
  <autoFilter ref="C127:K1112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20"/>
  <sheetViews>
    <sheetView showGridLines="0" topLeftCell="A10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8.8320312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95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2" customFormat="1" ht="12" customHeight="1">
      <c r="A8" s="35"/>
      <c r="B8" s="40"/>
      <c r="C8" s="35"/>
      <c r="D8" s="122" t="s">
        <v>116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7" t="s">
        <v>1089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17. 2. 2020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4" t="s">
        <v>28</v>
      </c>
      <c r="J15" s="111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30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9" t="str">
        <f>'Rekapitulace stavby'!E14</f>
        <v>Vyplň údaj</v>
      </c>
      <c r="F18" s="340"/>
      <c r="G18" s="340"/>
      <c r="H18" s="340"/>
      <c r="I18" s="124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32</v>
      </c>
      <c r="E20" s="35"/>
      <c r="F20" s="35"/>
      <c r="G20" s="35"/>
      <c r="H20" s="35"/>
      <c r="I20" s="124" t="s">
        <v>25</v>
      </c>
      <c r="J20" s="111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34</v>
      </c>
      <c r="F21" s="35"/>
      <c r="G21" s="35"/>
      <c r="H21" s="35"/>
      <c r="I21" s="124" t="s">
        <v>28</v>
      </c>
      <c r="J21" s="111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37</v>
      </c>
      <c r="E23" s="35"/>
      <c r="F23" s="35"/>
      <c r="G23" s="35"/>
      <c r="H23" s="35"/>
      <c r="I23" s="124" t="s">
        <v>25</v>
      </c>
      <c r="J23" s="111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tr">
        <f>IF('Rekapitulace stavby'!E20="","",'Rekapitulace stavby'!E20)</f>
        <v xml:space="preserve"> </v>
      </c>
      <c r="F24" s="35"/>
      <c r="G24" s="35"/>
      <c r="H24" s="35"/>
      <c r="I24" s="124" t="s">
        <v>28</v>
      </c>
      <c r="J24" s="111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38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41" t="s">
        <v>1</v>
      </c>
      <c r="F27" s="341"/>
      <c r="G27" s="341"/>
      <c r="H27" s="341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39</v>
      </c>
      <c r="E30" s="35"/>
      <c r="F30" s="35"/>
      <c r="G30" s="35"/>
      <c r="H30" s="35"/>
      <c r="I30" s="123"/>
      <c r="J30" s="133">
        <f>ROUND(J117,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41</v>
      </c>
      <c r="G32" s="35"/>
      <c r="H32" s="35"/>
      <c r="I32" s="135" t="s">
        <v>40</v>
      </c>
      <c r="J32" s="134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43</v>
      </c>
      <c r="E33" s="122" t="s">
        <v>44</v>
      </c>
      <c r="F33" s="137">
        <f>ROUND((SUM(BE117:BE119)),  2)</f>
        <v>0</v>
      </c>
      <c r="G33" s="35"/>
      <c r="H33" s="35"/>
      <c r="I33" s="138">
        <v>0.21</v>
      </c>
      <c r="J33" s="137">
        <f>ROUND(((SUM(BE117:BE119))*I33),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45</v>
      </c>
      <c r="F34" s="137">
        <f>ROUND((SUM(BF117:BF119)),  2)</f>
        <v>0</v>
      </c>
      <c r="G34" s="35"/>
      <c r="H34" s="35"/>
      <c r="I34" s="138">
        <v>0.15</v>
      </c>
      <c r="J34" s="137">
        <f>ROUND(((SUM(BF117:BF119))*I34),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46</v>
      </c>
      <c r="F35" s="137">
        <f>ROUND((SUM(BG117:BG119)),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47</v>
      </c>
      <c r="F36" s="137">
        <f>ROUND((SUM(BH117:BH119)),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48</v>
      </c>
      <c r="F37" s="137">
        <f>ROUND((SUM(BI117:BI119)),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49</v>
      </c>
      <c r="E39" s="141"/>
      <c r="F39" s="141"/>
      <c r="G39" s="142" t="s">
        <v>50</v>
      </c>
      <c r="H39" s="143" t="s">
        <v>51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1" t="str">
        <f>E9</f>
        <v>03202003 - Nábytek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17. 2. 2020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54.4" customHeight="1">
      <c r="A91" s="35"/>
      <c r="B91" s="36"/>
      <c r="C91" s="30" t="s">
        <v>24</v>
      </c>
      <c r="D91" s="37"/>
      <c r="E91" s="37"/>
      <c r="F91" s="28" t="str">
        <f>E15</f>
        <v>MĚSTO JILEMNICE, Masarykovo náměstí 82, Jilemnice</v>
      </c>
      <c r="G91" s="37"/>
      <c r="H91" s="37"/>
      <c r="I91" s="124" t="s">
        <v>32</v>
      </c>
      <c r="J91" s="33" t="str">
        <f>E21</f>
        <v>Ing. Roman Matoušek, Zvědavá ulička čp. 50, Jilemn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24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119</v>
      </c>
      <c r="D94" s="164"/>
      <c r="E94" s="164"/>
      <c r="F94" s="164"/>
      <c r="G94" s="164"/>
      <c r="H94" s="164"/>
      <c r="I94" s="165"/>
      <c r="J94" s="166" t="s">
        <v>120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121</v>
      </c>
      <c r="D96" s="37"/>
      <c r="E96" s="37"/>
      <c r="F96" s="37"/>
      <c r="G96" s="37"/>
      <c r="H96" s="37"/>
      <c r="I96" s="123"/>
      <c r="J96" s="85">
        <f>J117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5" customHeight="1">
      <c r="B97" s="168"/>
      <c r="C97" s="169"/>
      <c r="D97" s="170" t="s">
        <v>1090</v>
      </c>
      <c r="E97" s="171"/>
      <c r="F97" s="171"/>
      <c r="G97" s="171"/>
      <c r="H97" s="171"/>
      <c r="I97" s="172"/>
      <c r="J97" s="173">
        <f>J118</f>
        <v>0</v>
      </c>
      <c r="K97" s="169"/>
      <c r="L97" s="174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123"/>
      <c r="J98" s="37"/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5" customHeight="1">
      <c r="A99" s="35"/>
      <c r="B99" s="55"/>
      <c r="C99" s="56"/>
      <c r="D99" s="56"/>
      <c r="E99" s="56"/>
      <c r="F99" s="56"/>
      <c r="G99" s="56"/>
      <c r="H99" s="56"/>
      <c r="I99" s="159"/>
      <c r="J99" s="56"/>
      <c r="K99" s="56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5" customHeight="1">
      <c r="A103" s="35"/>
      <c r="B103" s="57"/>
      <c r="C103" s="58"/>
      <c r="D103" s="58"/>
      <c r="E103" s="58"/>
      <c r="F103" s="58"/>
      <c r="G103" s="58"/>
      <c r="H103" s="58"/>
      <c r="I103" s="162"/>
      <c r="J103" s="58"/>
      <c r="K103" s="58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5" customHeight="1">
      <c r="A104" s="35"/>
      <c r="B104" s="36"/>
      <c r="C104" s="24" t="s">
        <v>131</v>
      </c>
      <c r="D104" s="37"/>
      <c r="E104" s="37"/>
      <c r="F104" s="37"/>
      <c r="G104" s="37"/>
      <c r="H104" s="37"/>
      <c r="I104" s="123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36"/>
      <c r="C105" s="37"/>
      <c r="D105" s="37"/>
      <c r="E105" s="37"/>
      <c r="F105" s="37"/>
      <c r="G105" s="37"/>
      <c r="H105" s="37"/>
      <c r="I105" s="123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16</v>
      </c>
      <c r="D106" s="37"/>
      <c r="E106" s="37"/>
      <c r="F106" s="37"/>
      <c r="G106" s="37"/>
      <c r="H106" s="37"/>
      <c r="I106" s="123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33" t="str">
        <f>E7</f>
        <v>MŠ Zámecká, Jilemnice</v>
      </c>
      <c r="F107" s="334"/>
      <c r="G107" s="334"/>
      <c r="H107" s="334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116</v>
      </c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1" t="str">
        <f>E9</f>
        <v>03202003 - Nábytek</v>
      </c>
      <c r="F109" s="332"/>
      <c r="G109" s="332"/>
      <c r="H109" s="332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20</v>
      </c>
      <c r="D111" s="37"/>
      <c r="E111" s="37"/>
      <c r="F111" s="28" t="str">
        <f>F12</f>
        <v xml:space="preserve"> </v>
      </c>
      <c r="G111" s="37"/>
      <c r="H111" s="37"/>
      <c r="I111" s="124" t="s">
        <v>22</v>
      </c>
      <c r="J111" s="67" t="str">
        <f>IF(J12="","",J12)</f>
        <v>17. 2. 2020</v>
      </c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54.4" customHeight="1">
      <c r="A113" s="35"/>
      <c r="B113" s="36"/>
      <c r="C113" s="30" t="s">
        <v>24</v>
      </c>
      <c r="D113" s="37"/>
      <c r="E113" s="37"/>
      <c r="F113" s="28" t="str">
        <f>E15</f>
        <v>MĚSTO JILEMNICE, Masarykovo náměstí 82, Jilemnice</v>
      </c>
      <c r="G113" s="37"/>
      <c r="H113" s="37"/>
      <c r="I113" s="124" t="s">
        <v>32</v>
      </c>
      <c r="J113" s="33" t="str">
        <f>E21</f>
        <v>Ing. Roman Matoušek, Zvědavá ulička čp. 50, Jilemn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30</v>
      </c>
      <c r="D114" s="37"/>
      <c r="E114" s="37"/>
      <c r="F114" s="28" t="str">
        <f>IF(E18="","",E18)</f>
        <v>Vyplň údaj</v>
      </c>
      <c r="G114" s="37"/>
      <c r="H114" s="37"/>
      <c r="I114" s="124" t="s">
        <v>37</v>
      </c>
      <c r="J114" s="33" t="str">
        <f>E24</f>
        <v xml:space="preserve"> 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81"/>
      <c r="B116" s="182"/>
      <c r="C116" s="183" t="s">
        <v>132</v>
      </c>
      <c r="D116" s="184" t="s">
        <v>64</v>
      </c>
      <c r="E116" s="184" t="s">
        <v>60</v>
      </c>
      <c r="F116" s="184" t="s">
        <v>61</v>
      </c>
      <c r="G116" s="184" t="s">
        <v>133</v>
      </c>
      <c r="H116" s="184" t="s">
        <v>134</v>
      </c>
      <c r="I116" s="185" t="s">
        <v>135</v>
      </c>
      <c r="J116" s="186" t="s">
        <v>120</v>
      </c>
      <c r="K116" s="187" t="s">
        <v>136</v>
      </c>
      <c r="L116" s="188"/>
      <c r="M116" s="76" t="s">
        <v>1</v>
      </c>
      <c r="N116" s="77" t="s">
        <v>43</v>
      </c>
      <c r="O116" s="77" t="s">
        <v>137</v>
      </c>
      <c r="P116" s="77" t="s">
        <v>138</v>
      </c>
      <c r="Q116" s="77" t="s">
        <v>139</v>
      </c>
      <c r="R116" s="77" t="s">
        <v>140</v>
      </c>
      <c r="S116" s="77" t="s">
        <v>141</v>
      </c>
      <c r="T116" s="78" t="s">
        <v>142</v>
      </c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</row>
    <row r="117" spans="1:65" s="2" customFormat="1" ht="22.9" customHeight="1">
      <c r="A117" s="35"/>
      <c r="B117" s="36"/>
      <c r="C117" s="83" t="s">
        <v>143</v>
      </c>
      <c r="D117" s="37"/>
      <c r="E117" s="37"/>
      <c r="F117" s="37"/>
      <c r="G117" s="37"/>
      <c r="H117" s="37"/>
      <c r="I117" s="123"/>
      <c r="J117" s="189">
        <f>BK117</f>
        <v>0</v>
      </c>
      <c r="K117" s="37"/>
      <c r="L117" s="40"/>
      <c r="M117" s="79"/>
      <c r="N117" s="190"/>
      <c r="O117" s="80"/>
      <c r="P117" s="191">
        <f>P118</f>
        <v>0</v>
      </c>
      <c r="Q117" s="80"/>
      <c r="R117" s="191">
        <f>R118</f>
        <v>0</v>
      </c>
      <c r="S117" s="80"/>
      <c r="T117" s="192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78</v>
      </c>
      <c r="AU117" s="18" t="s">
        <v>122</v>
      </c>
      <c r="BK117" s="193">
        <f>BK118</f>
        <v>0</v>
      </c>
    </row>
    <row r="118" spans="1:65" s="12" customFormat="1" ht="25.9" customHeight="1">
      <c r="B118" s="194"/>
      <c r="C118" s="195"/>
      <c r="D118" s="196" t="s">
        <v>78</v>
      </c>
      <c r="E118" s="197" t="s">
        <v>1091</v>
      </c>
      <c r="F118" s="197" t="s">
        <v>94</v>
      </c>
      <c r="G118" s="195"/>
      <c r="H118" s="195"/>
      <c r="I118" s="198"/>
      <c r="J118" s="199">
        <f>BK118</f>
        <v>0</v>
      </c>
      <c r="K118" s="195"/>
      <c r="L118" s="200"/>
      <c r="M118" s="201"/>
      <c r="N118" s="202"/>
      <c r="O118" s="202"/>
      <c r="P118" s="203">
        <f>P119</f>
        <v>0</v>
      </c>
      <c r="Q118" s="202"/>
      <c r="R118" s="203">
        <f>R119</f>
        <v>0</v>
      </c>
      <c r="S118" s="202"/>
      <c r="T118" s="204">
        <f>T119</f>
        <v>0</v>
      </c>
      <c r="AR118" s="205" t="s">
        <v>153</v>
      </c>
      <c r="AT118" s="206" t="s">
        <v>78</v>
      </c>
      <c r="AU118" s="206" t="s">
        <v>79</v>
      </c>
      <c r="AY118" s="205" t="s">
        <v>146</v>
      </c>
      <c r="BK118" s="207">
        <f>BK119</f>
        <v>0</v>
      </c>
    </row>
    <row r="119" spans="1:65" s="2" customFormat="1" ht="16.5" customHeight="1">
      <c r="A119" s="35"/>
      <c r="B119" s="36"/>
      <c r="C119" s="210" t="s">
        <v>87</v>
      </c>
      <c r="D119" s="210" t="s">
        <v>149</v>
      </c>
      <c r="E119" s="211" t="s">
        <v>1092</v>
      </c>
      <c r="F119" s="212" t="s">
        <v>1093</v>
      </c>
      <c r="G119" s="213" t="s">
        <v>259</v>
      </c>
      <c r="H119" s="214">
        <v>1</v>
      </c>
      <c r="I119" s="215"/>
      <c r="J119" s="216">
        <f>ROUND(I119*H119,2)</f>
        <v>0</v>
      </c>
      <c r="K119" s="217"/>
      <c r="L119" s="40"/>
      <c r="M119" s="282" t="s">
        <v>1</v>
      </c>
      <c r="N119" s="283" t="s">
        <v>44</v>
      </c>
      <c r="O119" s="284"/>
      <c r="P119" s="285">
        <f>O119*H119</f>
        <v>0</v>
      </c>
      <c r="Q119" s="285">
        <v>0</v>
      </c>
      <c r="R119" s="285">
        <f>Q119*H119</f>
        <v>0</v>
      </c>
      <c r="S119" s="285">
        <v>0</v>
      </c>
      <c r="T119" s="286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22" t="s">
        <v>1094</v>
      </c>
      <c r="AT119" s="222" t="s">
        <v>149</v>
      </c>
      <c r="AU119" s="222" t="s">
        <v>87</v>
      </c>
      <c r="AY119" s="18" t="s">
        <v>146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8" t="s">
        <v>87</v>
      </c>
      <c r="BK119" s="223">
        <f>ROUND(I119*H119,2)</f>
        <v>0</v>
      </c>
      <c r="BL119" s="18" t="s">
        <v>1094</v>
      </c>
      <c r="BM119" s="222" t="s">
        <v>1095</v>
      </c>
    </row>
    <row r="120" spans="1:65" s="2" customFormat="1" ht="6.95" customHeight="1">
      <c r="A120" s="35"/>
      <c r="B120" s="55"/>
      <c r="C120" s="56"/>
      <c r="D120" s="56"/>
      <c r="E120" s="56"/>
      <c r="F120" s="56"/>
      <c r="G120" s="56"/>
      <c r="H120" s="56"/>
      <c r="I120" s="159"/>
      <c r="J120" s="56"/>
      <c r="K120" s="56"/>
      <c r="L120" s="40"/>
      <c r="M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</sheetData>
  <sheetProtection algorithmName="SHA-512" hashValue="zQSwGjtv5Tkdn7Wsl28zSmrkvZPAyVCzdOtO4aZoG4zjkDiUQ3dRUK9qBALKghCP9QT4pFNz2QtKAYO3RzQBUw==" saltValue="3tpVktteeQLxNpHDlacx0Bcl5+a3lDR0+Q1ZFo9k7F7ObTK2BlYoCEbN28QE8gJ0oz2PAlIEm3/wNbXKdi4iMQ==" spinCount="100000" sheet="1" objects="1" scenarios="1" formatColumns="0" formatRows="0" autoFilter="0"/>
  <autoFilter ref="C116:K119" xr:uid="{00000000-0009-0000-0000-000003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26"/>
  <sheetViews>
    <sheetView showGridLines="0" topLeftCell="A118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9.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102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1" customFormat="1" ht="12" customHeight="1">
      <c r="B8" s="21"/>
      <c r="D8" s="122" t="s">
        <v>116</v>
      </c>
      <c r="I8" s="116"/>
      <c r="L8" s="21"/>
    </row>
    <row r="9" spans="1:46" s="2" customFormat="1" ht="16.5" customHeight="1">
      <c r="A9" s="35"/>
      <c r="B9" s="40"/>
      <c r="C9" s="35"/>
      <c r="D9" s="35"/>
      <c r="E9" s="335" t="s">
        <v>1096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2" t="s">
        <v>1097</v>
      </c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7" t="s">
        <v>1098</v>
      </c>
      <c r="F11" s="338"/>
      <c r="G11" s="338"/>
      <c r="H11" s="338"/>
      <c r="I11" s="123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23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2" t="s">
        <v>18</v>
      </c>
      <c r="E13" s="35"/>
      <c r="F13" s="111" t="s">
        <v>1</v>
      </c>
      <c r="G13" s="35"/>
      <c r="H13" s="35"/>
      <c r="I13" s="124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20</v>
      </c>
      <c r="E14" s="35"/>
      <c r="F14" s="111" t="s">
        <v>21</v>
      </c>
      <c r="G14" s="35"/>
      <c r="H14" s="35"/>
      <c r="I14" s="124" t="s">
        <v>22</v>
      </c>
      <c r="J14" s="125" t="str">
        <f>'Rekapitulace stavby'!AN8</f>
        <v>17. 2. 2020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23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2" t="s">
        <v>24</v>
      </c>
      <c r="E16" s="35"/>
      <c r="F16" s="35"/>
      <c r="G16" s="35"/>
      <c r="H16" s="35"/>
      <c r="I16" s="124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4" t="s">
        <v>28</v>
      </c>
      <c r="J17" s="111" t="s">
        <v>29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23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2" t="s">
        <v>30</v>
      </c>
      <c r="E19" s="35"/>
      <c r="F19" s="35"/>
      <c r="G19" s="35"/>
      <c r="H19" s="35"/>
      <c r="I19" s="124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9" t="str">
        <f>'Rekapitulace stavby'!E14</f>
        <v>Vyplň údaj</v>
      </c>
      <c r="F20" s="340"/>
      <c r="G20" s="340"/>
      <c r="H20" s="340"/>
      <c r="I20" s="124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23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2" t="s">
        <v>32</v>
      </c>
      <c r="E22" s="35"/>
      <c r="F22" s="35"/>
      <c r="G22" s="35"/>
      <c r="H22" s="35"/>
      <c r="I22" s="124" t="s">
        <v>25</v>
      </c>
      <c r="J22" s="111" t="s">
        <v>33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34</v>
      </c>
      <c r="F23" s="35"/>
      <c r="G23" s="35"/>
      <c r="H23" s="35"/>
      <c r="I23" s="124" t="s">
        <v>28</v>
      </c>
      <c r="J23" s="111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23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2" t="s">
        <v>37</v>
      </c>
      <c r="E25" s="35"/>
      <c r="F25" s="35"/>
      <c r="G25" s="35"/>
      <c r="H25" s="35"/>
      <c r="I25" s="124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 xml:space="preserve"> </v>
      </c>
      <c r="F26" s="35"/>
      <c r="G26" s="35"/>
      <c r="H26" s="35"/>
      <c r="I26" s="124" t="s">
        <v>28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23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2" t="s">
        <v>38</v>
      </c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6"/>
      <c r="B29" s="127"/>
      <c r="C29" s="126"/>
      <c r="D29" s="126"/>
      <c r="E29" s="341" t="s">
        <v>1</v>
      </c>
      <c r="F29" s="341"/>
      <c r="G29" s="341"/>
      <c r="H29" s="341"/>
      <c r="I29" s="128"/>
      <c r="J29" s="126"/>
      <c r="K29" s="126"/>
      <c r="L29" s="129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23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2" t="s">
        <v>39</v>
      </c>
      <c r="E32" s="35"/>
      <c r="F32" s="35"/>
      <c r="G32" s="35"/>
      <c r="H32" s="35"/>
      <c r="I32" s="123"/>
      <c r="J32" s="133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1"/>
      <c r="J33" s="130"/>
      <c r="K33" s="130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4" t="s">
        <v>41</v>
      </c>
      <c r="G34" s="35"/>
      <c r="H34" s="35"/>
      <c r="I34" s="135" t="s">
        <v>40</v>
      </c>
      <c r="J34" s="134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6" t="s">
        <v>43</v>
      </c>
      <c r="E35" s="122" t="s">
        <v>44</v>
      </c>
      <c r="F35" s="137">
        <f>ROUND((SUM(BE122:BE125)),  2)</f>
        <v>0</v>
      </c>
      <c r="G35" s="35"/>
      <c r="H35" s="35"/>
      <c r="I35" s="138">
        <v>0.21</v>
      </c>
      <c r="J35" s="137">
        <f>ROUND(((SUM(BE122:BE125))*I35),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2" t="s">
        <v>45</v>
      </c>
      <c r="F36" s="137">
        <f>ROUND((SUM(BF122:BF125)),  2)</f>
        <v>0</v>
      </c>
      <c r="G36" s="35"/>
      <c r="H36" s="35"/>
      <c r="I36" s="138">
        <v>0.15</v>
      </c>
      <c r="J36" s="137">
        <f>ROUND(((SUM(BF122:BF125))*I36),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46</v>
      </c>
      <c r="F37" s="137">
        <f>ROUND((SUM(BG122:BG125)),  2)</f>
        <v>0</v>
      </c>
      <c r="G37" s="35"/>
      <c r="H37" s="35"/>
      <c r="I37" s="138">
        <v>0.21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2" t="s">
        <v>47</v>
      </c>
      <c r="F38" s="137">
        <f>ROUND((SUM(BH122:BH125)),  2)</f>
        <v>0</v>
      </c>
      <c r="G38" s="35"/>
      <c r="H38" s="35"/>
      <c r="I38" s="138">
        <v>0.15</v>
      </c>
      <c r="J38" s="137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2" t="s">
        <v>48</v>
      </c>
      <c r="F39" s="137">
        <f>ROUND((SUM(BI122:BI125)),  2)</f>
        <v>0</v>
      </c>
      <c r="G39" s="35"/>
      <c r="H39" s="35"/>
      <c r="I39" s="138">
        <v>0</v>
      </c>
      <c r="J39" s="137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9"/>
      <c r="D41" s="140" t="s">
        <v>49</v>
      </c>
      <c r="E41" s="141"/>
      <c r="F41" s="141"/>
      <c r="G41" s="142" t="s">
        <v>50</v>
      </c>
      <c r="H41" s="143" t="s">
        <v>51</v>
      </c>
      <c r="I41" s="144"/>
      <c r="J41" s="145">
        <f>SUM(J32:J39)</f>
        <v>0</v>
      </c>
      <c r="K41" s="146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23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116</v>
      </c>
      <c r="D86" s="23"/>
      <c r="E86" s="23"/>
      <c r="F86" s="23"/>
      <c r="G86" s="23"/>
      <c r="H86" s="23"/>
      <c r="I86" s="116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3" t="s">
        <v>1096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1097</v>
      </c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21" t="str">
        <f>E11</f>
        <v>001 - Topení</v>
      </c>
      <c r="F89" s="332"/>
      <c r="G89" s="332"/>
      <c r="H89" s="332"/>
      <c r="I89" s="123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124" t="s">
        <v>22</v>
      </c>
      <c r="J91" s="67" t="str">
        <f>IF(J14="","",J14)</f>
        <v>17. 2. 2020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23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54.4" customHeight="1">
      <c r="A93" s="35"/>
      <c r="B93" s="36"/>
      <c r="C93" s="30" t="s">
        <v>24</v>
      </c>
      <c r="D93" s="37"/>
      <c r="E93" s="37"/>
      <c r="F93" s="28" t="str">
        <f>E17</f>
        <v>MĚSTO JILEMNICE, Masarykovo náměstí 82, Jilemnice</v>
      </c>
      <c r="G93" s="37"/>
      <c r="H93" s="37"/>
      <c r="I93" s="124" t="s">
        <v>32</v>
      </c>
      <c r="J93" s="33" t="str">
        <f>E23</f>
        <v>Ing. Roman Matoušek, Zvědavá ulička čp. 50, Jilemn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30</v>
      </c>
      <c r="D94" s="37"/>
      <c r="E94" s="37"/>
      <c r="F94" s="28" t="str">
        <f>IF(E20="","",E20)</f>
        <v>Vyplň údaj</v>
      </c>
      <c r="G94" s="37"/>
      <c r="H94" s="37"/>
      <c r="I94" s="124" t="s">
        <v>37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63" t="s">
        <v>119</v>
      </c>
      <c r="D96" s="164"/>
      <c r="E96" s="164"/>
      <c r="F96" s="164"/>
      <c r="G96" s="164"/>
      <c r="H96" s="164"/>
      <c r="I96" s="165"/>
      <c r="J96" s="166" t="s">
        <v>120</v>
      </c>
      <c r="K96" s="164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23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7" t="s">
        <v>121</v>
      </c>
      <c r="D98" s="37"/>
      <c r="E98" s="37"/>
      <c r="F98" s="37"/>
      <c r="G98" s="37"/>
      <c r="H98" s="37"/>
      <c r="I98" s="123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122</v>
      </c>
    </row>
    <row r="99" spans="1:47" s="9" customFormat="1" ht="24.95" customHeight="1">
      <c r="B99" s="168"/>
      <c r="C99" s="169"/>
      <c r="D99" s="170" t="s">
        <v>1099</v>
      </c>
      <c r="E99" s="171"/>
      <c r="F99" s="171"/>
      <c r="G99" s="171"/>
      <c r="H99" s="171"/>
      <c r="I99" s="172"/>
      <c r="J99" s="173">
        <f>J123</f>
        <v>0</v>
      </c>
      <c r="K99" s="169"/>
      <c r="L99" s="174"/>
    </row>
    <row r="100" spans="1:47" s="10" customFormat="1" ht="19.899999999999999" customHeight="1">
      <c r="B100" s="175"/>
      <c r="C100" s="105"/>
      <c r="D100" s="176" t="s">
        <v>1100</v>
      </c>
      <c r="E100" s="177"/>
      <c r="F100" s="177"/>
      <c r="G100" s="177"/>
      <c r="H100" s="177"/>
      <c r="I100" s="178"/>
      <c r="J100" s="179">
        <f>J124</f>
        <v>0</v>
      </c>
      <c r="K100" s="105"/>
      <c r="L100" s="180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23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9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62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131</v>
      </c>
      <c r="D107" s="37"/>
      <c r="E107" s="37"/>
      <c r="F107" s="37"/>
      <c r="G107" s="37"/>
      <c r="H107" s="37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33" t="str">
        <f>E7</f>
        <v>MŠ Zámecká, Jilemnice</v>
      </c>
      <c r="F110" s="334"/>
      <c r="G110" s="334"/>
      <c r="H110" s="334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116</v>
      </c>
      <c r="D111" s="23"/>
      <c r="E111" s="23"/>
      <c r="F111" s="23"/>
      <c r="G111" s="23"/>
      <c r="H111" s="23"/>
      <c r="I111" s="116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3" t="s">
        <v>1096</v>
      </c>
      <c r="F112" s="332"/>
      <c r="G112" s="332"/>
      <c r="H112" s="332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1097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1" t="str">
        <f>E11</f>
        <v>001 - Topení</v>
      </c>
      <c r="F114" s="332"/>
      <c r="G114" s="332"/>
      <c r="H114" s="332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 xml:space="preserve"> </v>
      </c>
      <c r="G116" s="37"/>
      <c r="H116" s="37"/>
      <c r="I116" s="124" t="s">
        <v>22</v>
      </c>
      <c r="J116" s="67" t="str">
        <f>IF(J14="","",J14)</f>
        <v>17. 2. 2020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54.4" customHeight="1">
      <c r="A118" s="35"/>
      <c r="B118" s="36"/>
      <c r="C118" s="30" t="s">
        <v>24</v>
      </c>
      <c r="D118" s="37"/>
      <c r="E118" s="37"/>
      <c r="F118" s="28" t="str">
        <f>E17</f>
        <v>MĚSTO JILEMNICE, Masarykovo náměstí 82, Jilemnice</v>
      </c>
      <c r="G118" s="37"/>
      <c r="H118" s="37"/>
      <c r="I118" s="124" t="s">
        <v>32</v>
      </c>
      <c r="J118" s="33" t="str">
        <f>E23</f>
        <v>Ing. Roman Matoušek, Zvědavá ulička čp. 50, Jilemn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IF(E20="","",E20)</f>
        <v>Vyplň údaj</v>
      </c>
      <c r="G119" s="37"/>
      <c r="H119" s="37"/>
      <c r="I119" s="124" t="s">
        <v>37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81"/>
      <c r="B121" s="182"/>
      <c r="C121" s="183" t="s">
        <v>132</v>
      </c>
      <c r="D121" s="184" t="s">
        <v>64</v>
      </c>
      <c r="E121" s="184" t="s">
        <v>60</v>
      </c>
      <c r="F121" s="184" t="s">
        <v>61</v>
      </c>
      <c r="G121" s="184" t="s">
        <v>133</v>
      </c>
      <c r="H121" s="184" t="s">
        <v>134</v>
      </c>
      <c r="I121" s="185" t="s">
        <v>135</v>
      </c>
      <c r="J121" s="186" t="s">
        <v>120</v>
      </c>
      <c r="K121" s="187" t="s">
        <v>136</v>
      </c>
      <c r="L121" s="188"/>
      <c r="M121" s="76" t="s">
        <v>1</v>
      </c>
      <c r="N121" s="77" t="s">
        <v>43</v>
      </c>
      <c r="O121" s="77" t="s">
        <v>137</v>
      </c>
      <c r="P121" s="77" t="s">
        <v>138</v>
      </c>
      <c r="Q121" s="77" t="s">
        <v>139</v>
      </c>
      <c r="R121" s="77" t="s">
        <v>140</v>
      </c>
      <c r="S121" s="77" t="s">
        <v>141</v>
      </c>
      <c r="T121" s="78" t="s">
        <v>142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65" s="2" customFormat="1" ht="22.9" customHeight="1">
      <c r="A122" s="35"/>
      <c r="B122" s="36"/>
      <c r="C122" s="83" t="s">
        <v>143</v>
      </c>
      <c r="D122" s="37"/>
      <c r="E122" s="37"/>
      <c r="F122" s="37"/>
      <c r="G122" s="37"/>
      <c r="H122" s="37"/>
      <c r="I122" s="123"/>
      <c r="J122" s="189">
        <f>BK122</f>
        <v>0</v>
      </c>
      <c r="K122" s="37"/>
      <c r="L122" s="40"/>
      <c r="M122" s="79"/>
      <c r="N122" s="190"/>
      <c r="O122" s="80"/>
      <c r="P122" s="191">
        <f>P123</f>
        <v>0</v>
      </c>
      <c r="Q122" s="80"/>
      <c r="R122" s="191">
        <f>R123</f>
        <v>0</v>
      </c>
      <c r="S122" s="80"/>
      <c r="T122" s="192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122</v>
      </c>
      <c r="BK122" s="193">
        <f>BK123</f>
        <v>0</v>
      </c>
    </row>
    <row r="123" spans="1:65" s="12" customFormat="1" ht="25.9" customHeight="1">
      <c r="B123" s="194"/>
      <c r="C123" s="195"/>
      <c r="D123" s="196" t="s">
        <v>78</v>
      </c>
      <c r="E123" s="197" t="s">
        <v>329</v>
      </c>
      <c r="F123" s="197" t="s">
        <v>329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</f>
        <v>0</v>
      </c>
      <c r="Q123" s="202"/>
      <c r="R123" s="203">
        <f>R124</f>
        <v>0</v>
      </c>
      <c r="S123" s="202"/>
      <c r="T123" s="204">
        <f>T124</f>
        <v>0</v>
      </c>
      <c r="AR123" s="205" t="s">
        <v>89</v>
      </c>
      <c r="AT123" s="206" t="s">
        <v>78</v>
      </c>
      <c r="AU123" s="206" t="s">
        <v>79</v>
      </c>
      <c r="AY123" s="205" t="s">
        <v>146</v>
      </c>
      <c r="BK123" s="207">
        <f>BK124</f>
        <v>0</v>
      </c>
    </row>
    <row r="124" spans="1:65" s="12" customFormat="1" ht="22.9" customHeight="1">
      <c r="B124" s="194"/>
      <c r="C124" s="195"/>
      <c r="D124" s="196" t="s">
        <v>78</v>
      </c>
      <c r="E124" s="208" t="s">
        <v>907</v>
      </c>
      <c r="F124" s="208" t="s">
        <v>1101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P125</f>
        <v>0</v>
      </c>
      <c r="Q124" s="202"/>
      <c r="R124" s="203">
        <f>R125</f>
        <v>0</v>
      </c>
      <c r="S124" s="202"/>
      <c r="T124" s="204">
        <f>T125</f>
        <v>0</v>
      </c>
      <c r="AR124" s="205" t="s">
        <v>89</v>
      </c>
      <c r="AT124" s="206" t="s">
        <v>78</v>
      </c>
      <c r="AU124" s="206" t="s">
        <v>87</v>
      </c>
      <c r="AY124" s="205" t="s">
        <v>146</v>
      </c>
      <c r="BK124" s="207">
        <f>BK125</f>
        <v>0</v>
      </c>
    </row>
    <row r="125" spans="1:65" s="2" customFormat="1" ht="21.75" customHeight="1">
      <c r="A125" s="35"/>
      <c r="B125" s="36"/>
      <c r="C125" s="210" t="s">
        <v>87</v>
      </c>
      <c r="D125" s="210" t="s">
        <v>149</v>
      </c>
      <c r="E125" s="211" t="s">
        <v>1102</v>
      </c>
      <c r="F125" s="212" t="s">
        <v>1103</v>
      </c>
      <c r="G125" s="213" t="s">
        <v>259</v>
      </c>
      <c r="H125" s="214">
        <v>1</v>
      </c>
      <c r="I125" s="215"/>
      <c r="J125" s="216">
        <f>ROUND(I125*H125,2)</f>
        <v>0</v>
      </c>
      <c r="K125" s="217"/>
      <c r="L125" s="40"/>
      <c r="M125" s="282" t="s">
        <v>1</v>
      </c>
      <c r="N125" s="283" t="s">
        <v>44</v>
      </c>
      <c r="O125" s="284"/>
      <c r="P125" s="285">
        <f>O125*H125</f>
        <v>0</v>
      </c>
      <c r="Q125" s="285">
        <v>0</v>
      </c>
      <c r="R125" s="285">
        <f>Q125*H125</f>
        <v>0</v>
      </c>
      <c r="S125" s="285">
        <v>0</v>
      </c>
      <c r="T125" s="28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299</v>
      </c>
      <c r="AT125" s="222" t="s">
        <v>149</v>
      </c>
      <c r="AU125" s="222" t="s">
        <v>89</v>
      </c>
      <c r="AY125" s="18" t="s">
        <v>146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87</v>
      </c>
      <c r="BK125" s="223">
        <f>ROUND(I125*H125,2)</f>
        <v>0</v>
      </c>
      <c r="BL125" s="18" t="s">
        <v>299</v>
      </c>
      <c r="BM125" s="222" t="s">
        <v>1104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159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tSsVZVPvq9QexVLMsUNq7fnYCZ0qaYR9V169xloMDiuTd7XOmC4x4VR8+jq/ykoozk4AqnLUlbzeS0vJlfVuDw==" saltValue="vlKV7ywBAe07qzMnNnR2TaFLz3CN0qoyveqCyJWb2EzLDxs6hxL4NO8T9poVIB5WQl1PtU2Z07aTIf8XWOOZBQ==" spinCount="100000" sheet="1" objects="1" scenarios="1" formatColumns="0" formatRows="0" autoFilter="0"/>
  <autoFilter ref="C121:K125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26"/>
  <sheetViews>
    <sheetView showGridLines="0" topLeftCell="A10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8.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105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1" customFormat="1" ht="12" customHeight="1">
      <c r="B8" s="21"/>
      <c r="D8" s="122" t="s">
        <v>116</v>
      </c>
      <c r="I8" s="116"/>
      <c r="L8" s="21"/>
    </row>
    <row r="9" spans="1:46" s="2" customFormat="1" ht="16.5" customHeight="1">
      <c r="A9" s="35"/>
      <c r="B9" s="40"/>
      <c r="C9" s="35"/>
      <c r="D9" s="35"/>
      <c r="E9" s="335" t="s">
        <v>1096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2" t="s">
        <v>1097</v>
      </c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7" t="s">
        <v>1105</v>
      </c>
      <c r="F11" s="338"/>
      <c r="G11" s="338"/>
      <c r="H11" s="338"/>
      <c r="I11" s="123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23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2" t="s">
        <v>18</v>
      </c>
      <c r="E13" s="35"/>
      <c r="F13" s="111" t="s">
        <v>1</v>
      </c>
      <c r="G13" s="35"/>
      <c r="H13" s="35"/>
      <c r="I13" s="124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20</v>
      </c>
      <c r="E14" s="35"/>
      <c r="F14" s="111" t="s">
        <v>21</v>
      </c>
      <c r="G14" s="35"/>
      <c r="H14" s="35"/>
      <c r="I14" s="124" t="s">
        <v>22</v>
      </c>
      <c r="J14" s="125" t="str">
        <f>'Rekapitulace stavby'!AN8</f>
        <v>17. 2. 2020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23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2" t="s">
        <v>24</v>
      </c>
      <c r="E16" s="35"/>
      <c r="F16" s="35"/>
      <c r="G16" s="35"/>
      <c r="H16" s="35"/>
      <c r="I16" s="124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4" t="s">
        <v>28</v>
      </c>
      <c r="J17" s="111" t="s">
        <v>29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23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2" t="s">
        <v>30</v>
      </c>
      <c r="E19" s="35"/>
      <c r="F19" s="35"/>
      <c r="G19" s="35"/>
      <c r="H19" s="35"/>
      <c r="I19" s="124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9" t="str">
        <f>'Rekapitulace stavby'!E14</f>
        <v>Vyplň údaj</v>
      </c>
      <c r="F20" s="340"/>
      <c r="G20" s="340"/>
      <c r="H20" s="340"/>
      <c r="I20" s="124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23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2" t="s">
        <v>32</v>
      </c>
      <c r="E22" s="35"/>
      <c r="F22" s="35"/>
      <c r="G22" s="35"/>
      <c r="H22" s="35"/>
      <c r="I22" s="124" t="s">
        <v>25</v>
      </c>
      <c r="J22" s="111" t="s">
        <v>33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34</v>
      </c>
      <c r="F23" s="35"/>
      <c r="G23" s="35"/>
      <c r="H23" s="35"/>
      <c r="I23" s="124" t="s">
        <v>28</v>
      </c>
      <c r="J23" s="111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23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2" t="s">
        <v>37</v>
      </c>
      <c r="E25" s="35"/>
      <c r="F25" s="35"/>
      <c r="G25" s="35"/>
      <c r="H25" s="35"/>
      <c r="I25" s="124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 xml:space="preserve"> </v>
      </c>
      <c r="F26" s="35"/>
      <c r="G26" s="35"/>
      <c r="H26" s="35"/>
      <c r="I26" s="124" t="s">
        <v>28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23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2" t="s">
        <v>38</v>
      </c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6"/>
      <c r="B29" s="127"/>
      <c r="C29" s="126"/>
      <c r="D29" s="126"/>
      <c r="E29" s="341" t="s">
        <v>1</v>
      </c>
      <c r="F29" s="341"/>
      <c r="G29" s="341"/>
      <c r="H29" s="341"/>
      <c r="I29" s="128"/>
      <c r="J29" s="126"/>
      <c r="K29" s="126"/>
      <c r="L29" s="129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23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2" t="s">
        <v>39</v>
      </c>
      <c r="E32" s="35"/>
      <c r="F32" s="35"/>
      <c r="G32" s="35"/>
      <c r="H32" s="35"/>
      <c r="I32" s="123"/>
      <c r="J32" s="133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1"/>
      <c r="J33" s="130"/>
      <c r="K33" s="130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4" t="s">
        <v>41</v>
      </c>
      <c r="G34" s="35"/>
      <c r="H34" s="35"/>
      <c r="I34" s="135" t="s">
        <v>40</v>
      </c>
      <c r="J34" s="134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6" t="s">
        <v>43</v>
      </c>
      <c r="E35" s="122" t="s">
        <v>44</v>
      </c>
      <c r="F35" s="137">
        <f>ROUND((SUM(BE122:BE125)),  2)</f>
        <v>0</v>
      </c>
      <c r="G35" s="35"/>
      <c r="H35" s="35"/>
      <c r="I35" s="138">
        <v>0.21</v>
      </c>
      <c r="J35" s="137">
        <f>ROUND(((SUM(BE122:BE125))*I35),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2" t="s">
        <v>45</v>
      </c>
      <c r="F36" s="137">
        <f>ROUND((SUM(BF122:BF125)),  2)</f>
        <v>0</v>
      </c>
      <c r="G36" s="35"/>
      <c r="H36" s="35"/>
      <c r="I36" s="138">
        <v>0.15</v>
      </c>
      <c r="J36" s="137">
        <f>ROUND(((SUM(BF122:BF125))*I36),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46</v>
      </c>
      <c r="F37" s="137">
        <f>ROUND((SUM(BG122:BG125)),  2)</f>
        <v>0</v>
      </c>
      <c r="G37" s="35"/>
      <c r="H37" s="35"/>
      <c r="I37" s="138">
        <v>0.21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2" t="s">
        <v>47</v>
      </c>
      <c r="F38" s="137">
        <f>ROUND((SUM(BH122:BH125)),  2)</f>
        <v>0</v>
      </c>
      <c r="G38" s="35"/>
      <c r="H38" s="35"/>
      <c r="I38" s="138">
        <v>0.15</v>
      </c>
      <c r="J38" s="137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2" t="s">
        <v>48</v>
      </c>
      <c r="F39" s="137">
        <f>ROUND((SUM(BI122:BI125)),  2)</f>
        <v>0</v>
      </c>
      <c r="G39" s="35"/>
      <c r="H39" s="35"/>
      <c r="I39" s="138">
        <v>0</v>
      </c>
      <c r="J39" s="137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9"/>
      <c r="D41" s="140" t="s">
        <v>49</v>
      </c>
      <c r="E41" s="141"/>
      <c r="F41" s="141"/>
      <c r="G41" s="142" t="s">
        <v>50</v>
      </c>
      <c r="H41" s="143" t="s">
        <v>51</v>
      </c>
      <c r="I41" s="144"/>
      <c r="J41" s="145">
        <f>SUM(J32:J39)</f>
        <v>0</v>
      </c>
      <c r="K41" s="146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23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116</v>
      </c>
      <c r="D86" s="23"/>
      <c r="E86" s="23"/>
      <c r="F86" s="23"/>
      <c r="G86" s="23"/>
      <c r="H86" s="23"/>
      <c r="I86" s="116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3" t="s">
        <v>1096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1097</v>
      </c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21" t="str">
        <f>E11</f>
        <v>002 - VZT</v>
      </c>
      <c r="F89" s="332"/>
      <c r="G89" s="332"/>
      <c r="H89" s="332"/>
      <c r="I89" s="123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124" t="s">
        <v>22</v>
      </c>
      <c r="J91" s="67" t="str">
        <f>IF(J14="","",J14)</f>
        <v>17. 2. 2020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23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54.4" customHeight="1">
      <c r="A93" s="35"/>
      <c r="B93" s="36"/>
      <c r="C93" s="30" t="s">
        <v>24</v>
      </c>
      <c r="D93" s="37"/>
      <c r="E93" s="37"/>
      <c r="F93" s="28" t="str">
        <f>E17</f>
        <v>MĚSTO JILEMNICE, Masarykovo náměstí 82, Jilemnice</v>
      </c>
      <c r="G93" s="37"/>
      <c r="H93" s="37"/>
      <c r="I93" s="124" t="s">
        <v>32</v>
      </c>
      <c r="J93" s="33" t="str">
        <f>E23</f>
        <v>Ing. Roman Matoušek, Zvědavá ulička čp. 50, Jilemn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30</v>
      </c>
      <c r="D94" s="37"/>
      <c r="E94" s="37"/>
      <c r="F94" s="28" t="str">
        <f>IF(E20="","",E20)</f>
        <v>Vyplň údaj</v>
      </c>
      <c r="G94" s="37"/>
      <c r="H94" s="37"/>
      <c r="I94" s="124" t="s">
        <v>37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63" t="s">
        <v>119</v>
      </c>
      <c r="D96" s="164"/>
      <c r="E96" s="164"/>
      <c r="F96" s="164"/>
      <c r="G96" s="164"/>
      <c r="H96" s="164"/>
      <c r="I96" s="165"/>
      <c r="J96" s="166" t="s">
        <v>120</v>
      </c>
      <c r="K96" s="164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23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7" t="s">
        <v>121</v>
      </c>
      <c r="D98" s="37"/>
      <c r="E98" s="37"/>
      <c r="F98" s="37"/>
      <c r="G98" s="37"/>
      <c r="H98" s="37"/>
      <c r="I98" s="123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122</v>
      </c>
    </row>
    <row r="99" spans="1:47" s="9" customFormat="1" ht="24.95" customHeight="1">
      <c r="B99" s="168"/>
      <c r="C99" s="169"/>
      <c r="D99" s="170" t="s">
        <v>126</v>
      </c>
      <c r="E99" s="171"/>
      <c r="F99" s="171"/>
      <c r="G99" s="171"/>
      <c r="H99" s="171"/>
      <c r="I99" s="172"/>
      <c r="J99" s="173">
        <f>J123</f>
        <v>0</v>
      </c>
      <c r="K99" s="169"/>
      <c r="L99" s="174"/>
    </row>
    <row r="100" spans="1:47" s="10" customFormat="1" ht="19.899999999999999" customHeight="1">
      <c r="B100" s="175"/>
      <c r="C100" s="105"/>
      <c r="D100" s="176" t="s">
        <v>1106</v>
      </c>
      <c r="E100" s="177"/>
      <c r="F100" s="177"/>
      <c r="G100" s="177"/>
      <c r="H100" s="177"/>
      <c r="I100" s="178"/>
      <c r="J100" s="179">
        <f>J124</f>
        <v>0</v>
      </c>
      <c r="K100" s="105"/>
      <c r="L100" s="180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23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9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62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131</v>
      </c>
      <c r="D107" s="37"/>
      <c r="E107" s="37"/>
      <c r="F107" s="37"/>
      <c r="G107" s="37"/>
      <c r="H107" s="37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33" t="str">
        <f>E7</f>
        <v>MŠ Zámecká, Jilemnice</v>
      </c>
      <c r="F110" s="334"/>
      <c r="G110" s="334"/>
      <c r="H110" s="334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116</v>
      </c>
      <c r="D111" s="23"/>
      <c r="E111" s="23"/>
      <c r="F111" s="23"/>
      <c r="G111" s="23"/>
      <c r="H111" s="23"/>
      <c r="I111" s="116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3" t="s">
        <v>1096</v>
      </c>
      <c r="F112" s="332"/>
      <c r="G112" s="332"/>
      <c r="H112" s="332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1097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1" t="str">
        <f>E11</f>
        <v>002 - VZT</v>
      </c>
      <c r="F114" s="332"/>
      <c r="G114" s="332"/>
      <c r="H114" s="332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 xml:space="preserve"> </v>
      </c>
      <c r="G116" s="37"/>
      <c r="H116" s="37"/>
      <c r="I116" s="124" t="s">
        <v>22</v>
      </c>
      <c r="J116" s="67" t="str">
        <f>IF(J14="","",J14)</f>
        <v>17. 2. 2020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54.4" customHeight="1">
      <c r="A118" s="35"/>
      <c r="B118" s="36"/>
      <c r="C118" s="30" t="s">
        <v>24</v>
      </c>
      <c r="D118" s="37"/>
      <c r="E118" s="37"/>
      <c r="F118" s="28" t="str">
        <f>E17</f>
        <v>MĚSTO JILEMNICE, Masarykovo náměstí 82, Jilemnice</v>
      </c>
      <c r="G118" s="37"/>
      <c r="H118" s="37"/>
      <c r="I118" s="124" t="s">
        <v>32</v>
      </c>
      <c r="J118" s="33" t="str">
        <f>E23</f>
        <v>Ing. Roman Matoušek, Zvědavá ulička čp. 50, Jilemn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IF(E20="","",E20)</f>
        <v>Vyplň údaj</v>
      </c>
      <c r="G119" s="37"/>
      <c r="H119" s="37"/>
      <c r="I119" s="124" t="s">
        <v>37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81"/>
      <c r="B121" s="182"/>
      <c r="C121" s="183" t="s">
        <v>132</v>
      </c>
      <c r="D121" s="184" t="s">
        <v>64</v>
      </c>
      <c r="E121" s="184" t="s">
        <v>60</v>
      </c>
      <c r="F121" s="184" t="s">
        <v>61</v>
      </c>
      <c r="G121" s="184" t="s">
        <v>133</v>
      </c>
      <c r="H121" s="184" t="s">
        <v>134</v>
      </c>
      <c r="I121" s="185" t="s">
        <v>135</v>
      </c>
      <c r="J121" s="186" t="s">
        <v>120</v>
      </c>
      <c r="K121" s="187" t="s">
        <v>136</v>
      </c>
      <c r="L121" s="188"/>
      <c r="M121" s="76" t="s">
        <v>1</v>
      </c>
      <c r="N121" s="77" t="s">
        <v>43</v>
      </c>
      <c r="O121" s="77" t="s">
        <v>137</v>
      </c>
      <c r="P121" s="77" t="s">
        <v>138</v>
      </c>
      <c r="Q121" s="77" t="s">
        <v>139</v>
      </c>
      <c r="R121" s="77" t="s">
        <v>140</v>
      </c>
      <c r="S121" s="77" t="s">
        <v>141</v>
      </c>
      <c r="T121" s="78" t="s">
        <v>142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65" s="2" customFormat="1" ht="22.9" customHeight="1">
      <c r="A122" s="35"/>
      <c r="B122" s="36"/>
      <c r="C122" s="83" t="s">
        <v>143</v>
      </c>
      <c r="D122" s="37"/>
      <c r="E122" s="37"/>
      <c r="F122" s="37"/>
      <c r="G122" s="37"/>
      <c r="H122" s="37"/>
      <c r="I122" s="123"/>
      <c r="J122" s="189">
        <f>BK122</f>
        <v>0</v>
      </c>
      <c r="K122" s="37"/>
      <c r="L122" s="40"/>
      <c r="M122" s="79"/>
      <c r="N122" s="190"/>
      <c r="O122" s="80"/>
      <c r="P122" s="191">
        <f>P123</f>
        <v>0</v>
      </c>
      <c r="Q122" s="80"/>
      <c r="R122" s="191">
        <f>R123</f>
        <v>0</v>
      </c>
      <c r="S122" s="80"/>
      <c r="T122" s="192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122</v>
      </c>
      <c r="BK122" s="193">
        <f>BK123</f>
        <v>0</v>
      </c>
    </row>
    <row r="123" spans="1:65" s="12" customFormat="1" ht="25.9" customHeight="1">
      <c r="B123" s="194"/>
      <c r="C123" s="195"/>
      <c r="D123" s="196" t="s">
        <v>78</v>
      </c>
      <c r="E123" s="197" t="s">
        <v>329</v>
      </c>
      <c r="F123" s="197" t="s">
        <v>330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</f>
        <v>0</v>
      </c>
      <c r="Q123" s="202"/>
      <c r="R123" s="203">
        <f>R124</f>
        <v>0</v>
      </c>
      <c r="S123" s="202"/>
      <c r="T123" s="204">
        <f>T124</f>
        <v>0</v>
      </c>
      <c r="AR123" s="205" t="s">
        <v>89</v>
      </c>
      <c r="AT123" s="206" t="s">
        <v>78</v>
      </c>
      <c r="AU123" s="206" t="s">
        <v>79</v>
      </c>
      <c r="AY123" s="205" t="s">
        <v>146</v>
      </c>
      <c r="BK123" s="207">
        <f>BK124</f>
        <v>0</v>
      </c>
    </row>
    <row r="124" spans="1:65" s="12" customFormat="1" ht="22.9" customHeight="1">
      <c r="B124" s="194"/>
      <c r="C124" s="195"/>
      <c r="D124" s="196" t="s">
        <v>78</v>
      </c>
      <c r="E124" s="208" t="s">
        <v>1107</v>
      </c>
      <c r="F124" s="208" t="s">
        <v>1108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P125</f>
        <v>0</v>
      </c>
      <c r="Q124" s="202"/>
      <c r="R124" s="203">
        <f>R125</f>
        <v>0</v>
      </c>
      <c r="S124" s="202"/>
      <c r="T124" s="204">
        <f>T125</f>
        <v>0</v>
      </c>
      <c r="AR124" s="205" t="s">
        <v>89</v>
      </c>
      <c r="AT124" s="206" t="s">
        <v>78</v>
      </c>
      <c r="AU124" s="206" t="s">
        <v>87</v>
      </c>
      <c r="AY124" s="205" t="s">
        <v>146</v>
      </c>
      <c r="BK124" s="207">
        <f>BK125</f>
        <v>0</v>
      </c>
    </row>
    <row r="125" spans="1:65" s="2" customFormat="1" ht="21.75" customHeight="1">
      <c r="A125" s="35"/>
      <c r="B125" s="36"/>
      <c r="C125" s="210" t="s">
        <v>87</v>
      </c>
      <c r="D125" s="210" t="s">
        <v>149</v>
      </c>
      <c r="E125" s="211" t="s">
        <v>1109</v>
      </c>
      <c r="F125" s="212" t="s">
        <v>1110</v>
      </c>
      <c r="G125" s="213" t="s">
        <v>259</v>
      </c>
      <c r="H125" s="214">
        <v>1</v>
      </c>
      <c r="I125" s="215"/>
      <c r="J125" s="216">
        <f>ROUND(I125*H125,2)</f>
        <v>0</v>
      </c>
      <c r="K125" s="217"/>
      <c r="L125" s="40"/>
      <c r="M125" s="282" t="s">
        <v>1</v>
      </c>
      <c r="N125" s="283" t="s">
        <v>44</v>
      </c>
      <c r="O125" s="284"/>
      <c r="P125" s="285">
        <f>O125*H125</f>
        <v>0</v>
      </c>
      <c r="Q125" s="285">
        <v>0</v>
      </c>
      <c r="R125" s="285">
        <f>Q125*H125</f>
        <v>0</v>
      </c>
      <c r="S125" s="285">
        <v>0</v>
      </c>
      <c r="T125" s="28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299</v>
      </c>
      <c r="AT125" s="222" t="s">
        <v>149</v>
      </c>
      <c r="AU125" s="222" t="s">
        <v>89</v>
      </c>
      <c r="AY125" s="18" t="s">
        <v>146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87</v>
      </c>
      <c r="BK125" s="223">
        <f>ROUND(I125*H125,2)</f>
        <v>0</v>
      </c>
      <c r="BL125" s="18" t="s">
        <v>299</v>
      </c>
      <c r="BM125" s="222" t="s">
        <v>1111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159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Xoc/0dyPzxo2gzOcXUN/D+mLCBDKCEjEhzbPxr5uTN5ixsYiJ+iZlNTfXH8wXiVS6lhEaPwX2qwuGeUTo+wTSQ==" saltValue="TKwEPN8+aktDr//ewaGtj9g/ZpNJ+hv6jmisOK7RBjL1yo8606UISWmgwGVLzEVadwYt31ba+bwOCuGHz3lVWg==" spinCount="100000" sheet="1" objects="1" scenarios="1" formatColumns="0" formatRows="0" autoFilter="0"/>
  <autoFilter ref="C121:K125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26"/>
  <sheetViews>
    <sheetView showGridLines="0" topLeftCell="A10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10.3320312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108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1" customFormat="1" ht="12" customHeight="1">
      <c r="B8" s="21"/>
      <c r="D8" s="122" t="s">
        <v>116</v>
      </c>
      <c r="I8" s="116"/>
      <c r="L8" s="21"/>
    </row>
    <row r="9" spans="1:46" s="2" customFormat="1" ht="16.5" customHeight="1">
      <c r="A9" s="35"/>
      <c r="B9" s="40"/>
      <c r="C9" s="35"/>
      <c r="D9" s="35"/>
      <c r="E9" s="335" t="s">
        <v>1096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2" t="s">
        <v>1097</v>
      </c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7" t="s">
        <v>1112</v>
      </c>
      <c r="F11" s="338"/>
      <c r="G11" s="338"/>
      <c r="H11" s="338"/>
      <c r="I11" s="123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23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2" t="s">
        <v>18</v>
      </c>
      <c r="E13" s="35"/>
      <c r="F13" s="111" t="s">
        <v>1</v>
      </c>
      <c r="G13" s="35"/>
      <c r="H13" s="35"/>
      <c r="I13" s="124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20</v>
      </c>
      <c r="E14" s="35"/>
      <c r="F14" s="111" t="s">
        <v>21</v>
      </c>
      <c r="G14" s="35"/>
      <c r="H14" s="35"/>
      <c r="I14" s="124" t="s">
        <v>22</v>
      </c>
      <c r="J14" s="125" t="str">
        <f>'Rekapitulace stavby'!AN8</f>
        <v>17. 2. 2020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23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2" t="s">
        <v>24</v>
      </c>
      <c r="E16" s="35"/>
      <c r="F16" s="35"/>
      <c r="G16" s="35"/>
      <c r="H16" s="35"/>
      <c r="I16" s="124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4" t="s">
        <v>28</v>
      </c>
      <c r="J17" s="111" t="s">
        <v>29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23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2" t="s">
        <v>30</v>
      </c>
      <c r="E19" s="35"/>
      <c r="F19" s="35"/>
      <c r="G19" s="35"/>
      <c r="H19" s="35"/>
      <c r="I19" s="124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9" t="str">
        <f>'Rekapitulace stavby'!E14</f>
        <v>Vyplň údaj</v>
      </c>
      <c r="F20" s="340"/>
      <c r="G20" s="340"/>
      <c r="H20" s="340"/>
      <c r="I20" s="124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23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2" t="s">
        <v>32</v>
      </c>
      <c r="E22" s="35"/>
      <c r="F22" s="35"/>
      <c r="G22" s="35"/>
      <c r="H22" s="35"/>
      <c r="I22" s="124" t="s">
        <v>25</v>
      </c>
      <c r="J22" s="111" t="s">
        <v>33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34</v>
      </c>
      <c r="F23" s="35"/>
      <c r="G23" s="35"/>
      <c r="H23" s="35"/>
      <c r="I23" s="124" t="s">
        <v>28</v>
      </c>
      <c r="J23" s="111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23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2" t="s">
        <v>37</v>
      </c>
      <c r="E25" s="35"/>
      <c r="F25" s="35"/>
      <c r="G25" s="35"/>
      <c r="H25" s="35"/>
      <c r="I25" s="124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 xml:space="preserve"> </v>
      </c>
      <c r="F26" s="35"/>
      <c r="G26" s="35"/>
      <c r="H26" s="35"/>
      <c r="I26" s="124" t="s">
        <v>28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23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2" t="s">
        <v>38</v>
      </c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6"/>
      <c r="B29" s="127"/>
      <c r="C29" s="126"/>
      <c r="D29" s="126"/>
      <c r="E29" s="341" t="s">
        <v>1</v>
      </c>
      <c r="F29" s="341"/>
      <c r="G29" s="341"/>
      <c r="H29" s="341"/>
      <c r="I29" s="128"/>
      <c r="J29" s="126"/>
      <c r="K29" s="126"/>
      <c r="L29" s="129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23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2" t="s">
        <v>39</v>
      </c>
      <c r="E32" s="35"/>
      <c r="F32" s="35"/>
      <c r="G32" s="35"/>
      <c r="H32" s="35"/>
      <c r="I32" s="123"/>
      <c r="J32" s="133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1"/>
      <c r="J33" s="130"/>
      <c r="K33" s="130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4" t="s">
        <v>41</v>
      </c>
      <c r="G34" s="35"/>
      <c r="H34" s="35"/>
      <c r="I34" s="135" t="s">
        <v>40</v>
      </c>
      <c r="J34" s="134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6" t="s">
        <v>43</v>
      </c>
      <c r="E35" s="122" t="s">
        <v>44</v>
      </c>
      <c r="F35" s="137">
        <f>ROUND((SUM(BE122:BE125)),  2)</f>
        <v>0</v>
      </c>
      <c r="G35" s="35"/>
      <c r="H35" s="35"/>
      <c r="I35" s="138">
        <v>0.21</v>
      </c>
      <c r="J35" s="137">
        <f>ROUND(((SUM(BE122:BE125))*I35),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2" t="s">
        <v>45</v>
      </c>
      <c r="F36" s="137">
        <f>ROUND((SUM(BF122:BF125)),  2)</f>
        <v>0</v>
      </c>
      <c r="G36" s="35"/>
      <c r="H36" s="35"/>
      <c r="I36" s="138">
        <v>0.15</v>
      </c>
      <c r="J36" s="137">
        <f>ROUND(((SUM(BF122:BF125))*I36),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46</v>
      </c>
      <c r="F37" s="137">
        <f>ROUND((SUM(BG122:BG125)),  2)</f>
        <v>0</v>
      </c>
      <c r="G37" s="35"/>
      <c r="H37" s="35"/>
      <c r="I37" s="138">
        <v>0.21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2" t="s">
        <v>47</v>
      </c>
      <c r="F38" s="137">
        <f>ROUND((SUM(BH122:BH125)),  2)</f>
        <v>0</v>
      </c>
      <c r="G38" s="35"/>
      <c r="H38" s="35"/>
      <c r="I38" s="138">
        <v>0.15</v>
      </c>
      <c r="J38" s="137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2" t="s">
        <v>48</v>
      </c>
      <c r="F39" s="137">
        <f>ROUND((SUM(BI122:BI125)),  2)</f>
        <v>0</v>
      </c>
      <c r="G39" s="35"/>
      <c r="H39" s="35"/>
      <c r="I39" s="138">
        <v>0</v>
      </c>
      <c r="J39" s="137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9"/>
      <c r="D41" s="140" t="s">
        <v>49</v>
      </c>
      <c r="E41" s="141"/>
      <c r="F41" s="141"/>
      <c r="G41" s="142" t="s">
        <v>50</v>
      </c>
      <c r="H41" s="143" t="s">
        <v>51</v>
      </c>
      <c r="I41" s="144"/>
      <c r="J41" s="145">
        <f>SUM(J32:J39)</f>
        <v>0</v>
      </c>
      <c r="K41" s="146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23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116</v>
      </c>
      <c r="D86" s="23"/>
      <c r="E86" s="23"/>
      <c r="F86" s="23"/>
      <c r="G86" s="23"/>
      <c r="H86" s="23"/>
      <c r="I86" s="116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3" t="s">
        <v>1096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1097</v>
      </c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21" t="str">
        <f>E11</f>
        <v>003 - Elektro</v>
      </c>
      <c r="F89" s="332"/>
      <c r="G89" s="332"/>
      <c r="H89" s="332"/>
      <c r="I89" s="123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124" t="s">
        <v>22</v>
      </c>
      <c r="J91" s="67" t="str">
        <f>IF(J14="","",J14)</f>
        <v>17. 2. 2020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23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54.4" customHeight="1">
      <c r="A93" s="35"/>
      <c r="B93" s="36"/>
      <c r="C93" s="30" t="s">
        <v>24</v>
      </c>
      <c r="D93" s="37"/>
      <c r="E93" s="37"/>
      <c r="F93" s="28" t="str">
        <f>E17</f>
        <v>MĚSTO JILEMNICE, Masarykovo náměstí 82, Jilemnice</v>
      </c>
      <c r="G93" s="37"/>
      <c r="H93" s="37"/>
      <c r="I93" s="124" t="s">
        <v>32</v>
      </c>
      <c r="J93" s="33" t="str">
        <f>E23</f>
        <v>Ing. Roman Matoušek, Zvědavá ulička čp. 50, Jilemn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30</v>
      </c>
      <c r="D94" s="37"/>
      <c r="E94" s="37"/>
      <c r="F94" s="28" t="str">
        <f>IF(E20="","",E20)</f>
        <v>Vyplň údaj</v>
      </c>
      <c r="G94" s="37"/>
      <c r="H94" s="37"/>
      <c r="I94" s="124" t="s">
        <v>37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63" t="s">
        <v>119</v>
      </c>
      <c r="D96" s="164"/>
      <c r="E96" s="164"/>
      <c r="F96" s="164"/>
      <c r="G96" s="164"/>
      <c r="H96" s="164"/>
      <c r="I96" s="165"/>
      <c r="J96" s="166" t="s">
        <v>120</v>
      </c>
      <c r="K96" s="164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23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7" t="s">
        <v>121</v>
      </c>
      <c r="D98" s="37"/>
      <c r="E98" s="37"/>
      <c r="F98" s="37"/>
      <c r="G98" s="37"/>
      <c r="H98" s="37"/>
      <c r="I98" s="123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122</v>
      </c>
    </row>
    <row r="99" spans="1:47" s="9" customFormat="1" ht="24.95" customHeight="1">
      <c r="B99" s="168"/>
      <c r="C99" s="169"/>
      <c r="D99" s="170" t="s">
        <v>126</v>
      </c>
      <c r="E99" s="171"/>
      <c r="F99" s="171"/>
      <c r="G99" s="171"/>
      <c r="H99" s="171"/>
      <c r="I99" s="172"/>
      <c r="J99" s="173">
        <f>J123</f>
        <v>0</v>
      </c>
      <c r="K99" s="169"/>
      <c r="L99" s="174"/>
    </row>
    <row r="100" spans="1:47" s="10" customFormat="1" ht="19.899999999999999" customHeight="1">
      <c r="B100" s="175"/>
      <c r="C100" s="105"/>
      <c r="D100" s="176" t="s">
        <v>1113</v>
      </c>
      <c r="E100" s="177"/>
      <c r="F100" s="177"/>
      <c r="G100" s="177"/>
      <c r="H100" s="177"/>
      <c r="I100" s="178"/>
      <c r="J100" s="179">
        <f>J124</f>
        <v>0</v>
      </c>
      <c r="K100" s="105"/>
      <c r="L100" s="180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23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9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62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131</v>
      </c>
      <c r="D107" s="37"/>
      <c r="E107" s="37"/>
      <c r="F107" s="37"/>
      <c r="G107" s="37"/>
      <c r="H107" s="37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33" t="str">
        <f>E7</f>
        <v>MŠ Zámecká, Jilemnice</v>
      </c>
      <c r="F110" s="334"/>
      <c r="G110" s="334"/>
      <c r="H110" s="334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116</v>
      </c>
      <c r="D111" s="23"/>
      <c r="E111" s="23"/>
      <c r="F111" s="23"/>
      <c r="G111" s="23"/>
      <c r="H111" s="23"/>
      <c r="I111" s="116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3" t="s">
        <v>1096</v>
      </c>
      <c r="F112" s="332"/>
      <c r="G112" s="332"/>
      <c r="H112" s="332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1097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1" t="str">
        <f>E11</f>
        <v>003 - Elektro</v>
      </c>
      <c r="F114" s="332"/>
      <c r="G114" s="332"/>
      <c r="H114" s="332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 xml:space="preserve"> </v>
      </c>
      <c r="G116" s="37"/>
      <c r="H116" s="37"/>
      <c r="I116" s="124" t="s">
        <v>22</v>
      </c>
      <c r="J116" s="67" t="str">
        <f>IF(J14="","",J14)</f>
        <v>17. 2. 2020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54.4" customHeight="1">
      <c r="A118" s="35"/>
      <c r="B118" s="36"/>
      <c r="C118" s="30" t="s">
        <v>24</v>
      </c>
      <c r="D118" s="37"/>
      <c r="E118" s="37"/>
      <c r="F118" s="28" t="str">
        <f>E17</f>
        <v>MĚSTO JILEMNICE, Masarykovo náměstí 82, Jilemnice</v>
      </c>
      <c r="G118" s="37"/>
      <c r="H118" s="37"/>
      <c r="I118" s="124" t="s">
        <v>32</v>
      </c>
      <c r="J118" s="33" t="str">
        <f>E23</f>
        <v>Ing. Roman Matoušek, Zvědavá ulička čp. 50, Jilemn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IF(E20="","",E20)</f>
        <v>Vyplň údaj</v>
      </c>
      <c r="G119" s="37"/>
      <c r="H119" s="37"/>
      <c r="I119" s="124" t="s">
        <v>37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81"/>
      <c r="B121" s="182"/>
      <c r="C121" s="183" t="s">
        <v>132</v>
      </c>
      <c r="D121" s="184" t="s">
        <v>64</v>
      </c>
      <c r="E121" s="184" t="s">
        <v>60</v>
      </c>
      <c r="F121" s="184" t="s">
        <v>61</v>
      </c>
      <c r="G121" s="184" t="s">
        <v>133</v>
      </c>
      <c r="H121" s="184" t="s">
        <v>134</v>
      </c>
      <c r="I121" s="185" t="s">
        <v>135</v>
      </c>
      <c r="J121" s="186" t="s">
        <v>120</v>
      </c>
      <c r="K121" s="187" t="s">
        <v>136</v>
      </c>
      <c r="L121" s="188"/>
      <c r="M121" s="76" t="s">
        <v>1</v>
      </c>
      <c r="N121" s="77" t="s">
        <v>43</v>
      </c>
      <c r="O121" s="77" t="s">
        <v>137</v>
      </c>
      <c r="P121" s="77" t="s">
        <v>138</v>
      </c>
      <c r="Q121" s="77" t="s">
        <v>139</v>
      </c>
      <c r="R121" s="77" t="s">
        <v>140</v>
      </c>
      <c r="S121" s="77" t="s">
        <v>141</v>
      </c>
      <c r="T121" s="78" t="s">
        <v>142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65" s="2" customFormat="1" ht="22.9" customHeight="1">
      <c r="A122" s="35"/>
      <c r="B122" s="36"/>
      <c r="C122" s="83" t="s">
        <v>143</v>
      </c>
      <c r="D122" s="37"/>
      <c r="E122" s="37"/>
      <c r="F122" s="37"/>
      <c r="G122" s="37"/>
      <c r="H122" s="37"/>
      <c r="I122" s="123"/>
      <c r="J122" s="189">
        <f>BK122</f>
        <v>0</v>
      </c>
      <c r="K122" s="37"/>
      <c r="L122" s="40"/>
      <c r="M122" s="79"/>
      <c r="N122" s="190"/>
      <c r="O122" s="80"/>
      <c r="P122" s="191">
        <f>P123</f>
        <v>0</v>
      </c>
      <c r="Q122" s="80"/>
      <c r="R122" s="191">
        <f>R123</f>
        <v>0</v>
      </c>
      <c r="S122" s="80"/>
      <c r="T122" s="192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122</v>
      </c>
      <c r="BK122" s="193">
        <f>BK123</f>
        <v>0</v>
      </c>
    </row>
    <row r="123" spans="1:65" s="12" customFormat="1" ht="25.9" customHeight="1">
      <c r="B123" s="194"/>
      <c r="C123" s="195"/>
      <c r="D123" s="196" t="s">
        <v>78</v>
      </c>
      <c r="E123" s="197" t="s">
        <v>329</v>
      </c>
      <c r="F123" s="197" t="s">
        <v>330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</f>
        <v>0</v>
      </c>
      <c r="Q123" s="202"/>
      <c r="R123" s="203">
        <f>R124</f>
        <v>0</v>
      </c>
      <c r="S123" s="202"/>
      <c r="T123" s="204">
        <f>T124</f>
        <v>0</v>
      </c>
      <c r="AR123" s="205" t="s">
        <v>89</v>
      </c>
      <c r="AT123" s="206" t="s">
        <v>78</v>
      </c>
      <c r="AU123" s="206" t="s">
        <v>79</v>
      </c>
      <c r="AY123" s="205" t="s">
        <v>146</v>
      </c>
      <c r="BK123" s="207">
        <f>BK124</f>
        <v>0</v>
      </c>
    </row>
    <row r="124" spans="1:65" s="12" customFormat="1" ht="22.9" customHeight="1">
      <c r="B124" s="194"/>
      <c r="C124" s="195"/>
      <c r="D124" s="196" t="s">
        <v>78</v>
      </c>
      <c r="E124" s="208" t="s">
        <v>1114</v>
      </c>
      <c r="F124" s="208" t="s">
        <v>1115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P125</f>
        <v>0</v>
      </c>
      <c r="Q124" s="202"/>
      <c r="R124" s="203">
        <f>R125</f>
        <v>0</v>
      </c>
      <c r="S124" s="202"/>
      <c r="T124" s="204">
        <f>T125</f>
        <v>0</v>
      </c>
      <c r="AR124" s="205" t="s">
        <v>89</v>
      </c>
      <c r="AT124" s="206" t="s">
        <v>78</v>
      </c>
      <c r="AU124" s="206" t="s">
        <v>87</v>
      </c>
      <c r="AY124" s="205" t="s">
        <v>146</v>
      </c>
      <c r="BK124" s="207">
        <f>BK125</f>
        <v>0</v>
      </c>
    </row>
    <row r="125" spans="1:65" s="2" customFormat="1" ht="16.5" customHeight="1">
      <c r="A125" s="35"/>
      <c r="B125" s="36"/>
      <c r="C125" s="210" t="s">
        <v>87</v>
      </c>
      <c r="D125" s="210" t="s">
        <v>149</v>
      </c>
      <c r="E125" s="211" t="s">
        <v>1116</v>
      </c>
      <c r="F125" s="212" t="s">
        <v>1117</v>
      </c>
      <c r="G125" s="213" t="s">
        <v>259</v>
      </c>
      <c r="H125" s="214">
        <v>1</v>
      </c>
      <c r="I125" s="215"/>
      <c r="J125" s="216">
        <f>ROUND(I125*H125,2)</f>
        <v>0</v>
      </c>
      <c r="K125" s="217"/>
      <c r="L125" s="40"/>
      <c r="M125" s="282" t="s">
        <v>1</v>
      </c>
      <c r="N125" s="283" t="s">
        <v>44</v>
      </c>
      <c r="O125" s="284"/>
      <c r="P125" s="285">
        <f>O125*H125</f>
        <v>0</v>
      </c>
      <c r="Q125" s="285">
        <v>0</v>
      </c>
      <c r="R125" s="285">
        <f>Q125*H125</f>
        <v>0</v>
      </c>
      <c r="S125" s="285">
        <v>0</v>
      </c>
      <c r="T125" s="28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299</v>
      </c>
      <c r="AT125" s="222" t="s">
        <v>149</v>
      </c>
      <c r="AU125" s="222" t="s">
        <v>89</v>
      </c>
      <c r="AY125" s="18" t="s">
        <v>146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87</v>
      </c>
      <c r="BK125" s="223">
        <f>ROUND(I125*H125,2)</f>
        <v>0</v>
      </c>
      <c r="BL125" s="18" t="s">
        <v>299</v>
      </c>
      <c r="BM125" s="222" t="s">
        <v>1118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159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IEBa3OBcZabpch2Akb3mLxJ8DU7/a+GS1A9pG9MF5FeaePumHrzEBo7+C7hIK2Qjv8Dbqs6IPOcoY89OmpxqkQ==" saltValue="/GrGKSBGNCiy29uchxYQ8C+hMvvNAYeTcmXWB6YLUKtbnVDHVY39etlAgX3d8C4O2k10skKSw/xxEmNGDZMiIw==" spinCount="100000" sheet="1" objects="1" scenarios="1" formatColumns="0" formatRows="0" autoFilter="0"/>
  <autoFilter ref="C121:K125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29"/>
  <sheetViews>
    <sheetView showGridLines="0" topLeftCell="A10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10.33203125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111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1" customFormat="1" ht="12" customHeight="1">
      <c r="B8" s="21"/>
      <c r="D8" s="122" t="s">
        <v>116</v>
      </c>
      <c r="I8" s="116"/>
      <c r="L8" s="21"/>
    </row>
    <row r="9" spans="1:46" s="2" customFormat="1" ht="16.5" customHeight="1">
      <c r="A9" s="35"/>
      <c r="B9" s="40"/>
      <c r="C9" s="35"/>
      <c r="D9" s="35"/>
      <c r="E9" s="335" t="s">
        <v>1096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2" t="s">
        <v>1097</v>
      </c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7" t="s">
        <v>1119</v>
      </c>
      <c r="F11" s="338"/>
      <c r="G11" s="338"/>
      <c r="H11" s="338"/>
      <c r="I11" s="123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23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2" t="s">
        <v>18</v>
      </c>
      <c r="E13" s="35"/>
      <c r="F13" s="111" t="s">
        <v>1</v>
      </c>
      <c r="G13" s="35"/>
      <c r="H13" s="35"/>
      <c r="I13" s="124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20</v>
      </c>
      <c r="E14" s="35"/>
      <c r="F14" s="111" t="s">
        <v>21</v>
      </c>
      <c r="G14" s="35"/>
      <c r="H14" s="35"/>
      <c r="I14" s="124" t="s">
        <v>22</v>
      </c>
      <c r="J14" s="125" t="str">
        <f>'Rekapitulace stavby'!AN8</f>
        <v>17. 2. 2020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23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2" t="s">
        <v>24</v>
      </c>
      <c r="E16" s="35"/>
      <c r="F16" s="35"/>
      <c r="G16" s="35"/>
      <c r="H16" s="35"/>
      <c r="I16" s="124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4" t="s">
        <v>28</v>
      </c>
      <c r="J17" s="111" t="s">
        <v>29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23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2" t="s">
        <v>30</v>
      </c>
      <c r="E19" s="35"/>
      <c r="F19" s="35"/>
      <c r="G19" s="35"/>
      <c r="H19" s="35"/>
      <c r="I19" s="124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9" t="str">
        <f>'Rekapitulace stavby'!E14</f>
        <v>Vyplň údaj</v>
      </c>
      <c r="F20" s="340"/>
      <c r="G20" s="340"/>
      <c r="H20" s="340"/>
      <c r="I20" s="124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23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2" t="s">
        <v>32</v>
      </c>
      <c r="E22" s="35"/>
      <c r="F22" s="35"/>
      <c r="G22" s="35"/>
      <c r="H22" s="35"/>
      <c r="I22" s="124" t="s">
        <v>25</v>
      </c>
      <c r="J22" s="111" t="s">
        <v>33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34</v>
      </c>
      <c r="F23" s="35"/>
      <c r="G23" s="35"/>
      <c r="H23" s="35"/>
      <c r="I23" s="124" t="s">
        <v>28</v>
      </c>
      <c r="J23" s="111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23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2" t="s">
        <v>37</v>
      </c>
      <c r="E25" s="35"/>
      <c r="F25" s="35"/>
      <c r="G25" s="35"/>
      <c r="H25" s="35"/>
      <c r="I25" s="124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 xml:space="preserve"> </v>
      </c>
      <c r="F26" s="35"/>
      <c r="G26" s="35"/>
      <c r="H26" s="35"/>
      <c r="I26" s="124" t="s">
        <v>28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23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2" t="s">
        <v>38</v>
      </c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6"/>
      <c r="B29" s="127"/>
      <c r="C29" s="126"/>
      <c r="D29" s="126"/>
      <c r="E29" s="341" t="s">
        <v>1</v>
      </c>
      <c r="F29" s="341"/>
      <c r="G29" s="341"/>
      <c r="H29" s="341"/>
      <c r="I29" s="128"/>
      <c r="J29" s="126"/>
      <c r="K29" s="126"/>
      <c r="L29" s="129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23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2" t="s">
        <v>39</v>
      </c>
      <c r="E32" s="35"/>
      <c r="F32" s="35"/>
      <c r="G32" s="35"/>
      <c r="H32" s="35"/>
      <c r="I32" s="123"/>
      <c r="J32" s="133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1"/>
      <c r="J33" s="130"/>
      <c r="K33" s="130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4" t="s">
        <v>41</v>
      </c>
      <c r="G34" s="35"/>
      <c r="H34" s="35"/>
      <c r="I34" s="135" t="s">
        <v>40</v>
      </c>
      <c r="J34" s="134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6" t="s">
        <v>43</v>
      </c>
      <c r="E35" s="122" t="s">
        <v>44</v>
      </c>
      <c r="F35" s="137">
        <f>ROUND((SUM(BE122:BE128)),  2)</f>
        <v>0</v>
      </c>
      <c r="G35" s="35"/>
      <c r="H35" s="35"/>
      <c r="I35" s="138">
        <v>0.21</v>
      </c>
      <c r="J35" s="137">
        <f>ROUND(((SUM(BE122:BE128))*I35),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2" t="s">
        <v>45</v>
      </c>
      <c r="F36" s="137">
        <f>ROUND((SUM(BF122:BF128)),  2)</f>
        <v>0</v>
      </c>
      <c r="G36" s="35"/>
      <c r="H36" s="35"/>
      <c r="I36" s="138">
        <v>0.15</v>
      </c>
      <c r="J36" s="137">
        <f>ROUND(((SUM(BF122:BF128))*I36),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46</v>
      </c>
      <c r="F37" s="137">
        <f>ROUND((SUM(BG122:BG128)),  2)</f>
        <v>0</v>
      </c>
      <c r="G37" s="35"/>
      <c r="H37" s="35"/>
      <c r="I37" s="138">
        <v>0.21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2" t="s">
        <v>47</v>
      </c>
      <c r="F38" s="137">
        <f>ROUND((SUM(BH122:BH128)),  2)</f>
        <v>0</v>
      </c>
      <c r="G38" s="35"/>
      <c r="H38" s="35"/>
      <c r="I38" s="138">
        <v>0.15</v>
      </c>
      <c r="J38" s="137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2" t="s">
        <v>48</v>
      </c>
      <c r="F39" s="137">
        <f>ROUND((SUM(BI122:BI128)),  2)</f>
        <v>0</v>
      </c>
      <c r="G39" s="35"/>
      <c r="H39" s="35"/>
      <c r="I39" s="138">
        <v>0</v>
      </c>
      <c r="J39" s="137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9"/>
      <c r="D41" s="140" t="s">
        <v>49</v>
      </c>
      <c r="E41" s="141"/>
      <c r="F41" s="141"/>
      <c r="G41" s="142" t="s">
        <v>50</v>
      </c>
      <c r="H41" s="143" t="s">
        <v>51</v>
      </c>
      <c r="I41" s="144"/>
      <c r="J41" s="145">
        <f>SUM(J32:J39)</f>
        <v>0</v>
      </c>
      <c r="K41" s="146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23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116</v>
      </c>
      <c r="D86" s="23"/>
      <c r="E86" s="23"/>
      <c r="F86" s="23"/>
      <c r="G86" s="23"/>
      <c r="H86" s="23"/>
      <c r="I86" s="116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3" t="s">
        <v>1096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1097</v>
      </c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21" t="str">
        <f>E11</f>
        <v>004 - ZTI</v>
      </c>
      <c r="F89" s="332"/>
      <c r="G89" s="332"/>
      <c r="H89" s="332"/>
      <c r="I89" s="123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124" t="s">
        <v>22</v>
      </c>
      <c r="J91" s="67" t="str">
        <f>IF(J14="","",J14)</f>
        <v>17. 2. 2020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23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54.4" customHeight="1">
      <c r="A93" s="35"/>
      <c r="B93" s="36"/>
      <c r="C93" s="30" t="s">
        <v>24</v>
      </c>
      <c r="D93" s="37"/>
      <c r="E93" s="37"/>
      <c r="F93" s="28" t="str">
        <f>E17</f>
        <v>MĚSTO JILEMNICE, Masarykovo náměstí 82, Jilemnice</v>
      </c>
      <c r="G93" s="37"/>
      <c r="H93" s="37"/>
      <c r="I93" s="124" t="s">
        <v>32</v>
      </c>
      <c r="J93" s="33" t="str">
        <f>E23</f>
        <v>Ing. Roman Matoušek, Zvědavá ulička čp. 50, Jilemn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30</v>
      </c>
      <c r="D94" s="37"/>
      <c r="E94" s="37"/>
      <c r="F94" s="28" t="str">
        <f>IF(E20="","",E20)</f>
        <v>Vyplň údaj</v>
      </c>
      <c r="G94" s="37"/>
      <c r="H94" s="37"/>
      <c r="I94" s="124" t="s">
        <v>37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63" t="s">
        <v>119</v>
      </c>
      <c r="D96" s="164"/>
      <c r="E96" s="164"/>
      <c r="F96" s="164"/>
      <c r="G96" s="164"/>
      <c r="H96" s="164"/>
      <c r="I96" s="165"/>
      <c r="J96" s="166" t="s">
        <v>120</v>
      </c>
      <c r="K96" s="164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23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7" t="s">
        <v>121</v>
      </c>
      <c r="D98" s="37"/>
      <c r="E98" s="37"/>
      <c r="F98" s="37"/>
      <c r="G98" s="37"/>
      <c r="H98" s="37"/>
      <c r="I98" s="123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122</v>
      </c>
    </row>
    <row r="99" spans="1:47" s="9" customFormat="1" ht="24.95" customHeight="1">
      <c r="B99" s="168"/>
      <c r="C99" s="169"/>
      <c r="D99" s="170" t="s">
        <v>1099</v>
      </c>
      <c r="E99" s="171"/>
      <c r="F99" s="171"/>
      <c r="G99" s="171"/>
      <c r="H99" s="171"/>
      <c r="I99" s="172"/>
      <c r="J99" s="173">
        <f>J123</f>
        <v>0</v>
      </c>
      <c r="K99" s="169"/>
      <c r="L99" s="174"/>
    </row>
    <row r="100" spans="1:47" s="10" customFormat="1" ht="19.899999999999999" customHeight="1">
      <c r="B100" s="175"/>
      <c r="C100" s="105"/>
      <c r="D100" s="176" t="s">
        <v>1120</v>
      </c>
      <c r="E100" s="177"/>
      <c r="F100" s="177"/>
      <c r="G100" s="177"/>
      <c r="H100" s="177"/>
      <c r="I100" s="178"/>
      <c r="J100" s="179">
        <f>J124</f>
        <v>0</v>
      </c>
      <c r="K100" s="105"/>
      <c r="L100" s="180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23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9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62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131</v>
      </c>
      <c r="D107" s="37"/>
      <c r="E107" s="37"/>
      <c r="F107" s="37"/>
      <c r="G107" s="37"/>
      <c r="H107" s="37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33" t="str">
        <f>E7</f>
        <v>MŠ Zámecká, Jilemnice</v>
      </c>
      <c r="F110" s="334"/>
      <c r="G110" s="334"/>
      <c r="H110" s="334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116</v>
      </c>
      <c r="D111" s="23"/>
      <c r="E111" s="23"/>
      <c r="F111" s="23"/>
      <c r="G111" s="23"/>
      <c r="H111" s="23"/>
      <c r="I111" s="116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3" t="s">
        <v>1096</v>
      </c>
      <c r="F112" s="332"/>
      <c r="G112" s="332"/>
      <c r="H112" s="332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1097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1" t="str">
        <f>E11</f>
        <v>004 - ZTI</v>
      </c>
      <c r="F114" s="332"/>
      <c r="G114" s="332"/>
      <c r="H114" s="332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 xml:space="preserve"> </v>
      </c>
      <c r="G116" s="37"/>
      <c r="H116" s="37"/>
      <c r="I116" s="124" t="s">
        <v>22</v>
      </c>
      <c r="J116" s="67" t="str">
        <f>IF(J14="","",J14)</f>
        <v>17. 2. 2020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54.4" customHeight="1">
      <c r="A118" s="35"/>
      <c r="B118" s="36"/>
      <c r="C118" s="30" t="s">
        <v>24</v>
      </c>
      <c r="D118" s="37"/>
      <c r="E118" s="37"/>
      <c r="F118" s="28" t="str">
        <f>E17</f>
        <v>MĚSTO JILEMNICE, Masarykovo náměstí 82, Jilemnice</v>
      </c>
      <c r="G118" s="37"/>
      <c r="H118" s="37"/>
      <c r="I118" s="124" t="s">
        <v>32</v>
      </c>
      <c r="J118" s="33" t="str">
        <f>E23</f>
        <v>Ing. Roman Matoušek, Zvědavá ulička čp. 50, Jilemn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IF(E20="","",E20)</f>
        <v>Vyplň údaj</v>
      </c>
      <c r="G119" s="37"/>
      <c r="H119" s="37"/>
      <c r="I119" s="124" t="s">
        <v>37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81"/>
      <c r="B121" s="182"/>
      <c r="C121" s="183" t="s">
        <v>132</v>
      </c>
      <c r="D121" s="184" t="s">
        <v>64</v>
      </c>
      <c r="E121" s="184" t="s">
        <v>60</v>
      </c>
      <c r="F121" s="184" t="s">
        <v>61</v>
      </c>
      <c r="G121" s="184" t="s">
        <v>133</v>
      </c>
      <c r="H121" s="184" t="s">
        <v>134</v>
      </c>
      <c r="I121" s="185" t="s">
        <v>135</v>
      </c>
      <c r="J121" s="186" t="s">
        <v>120</v>
      </c>
      <c r="K121" s="187" t="s">
        <v>136</v>
      </c>
      <c r="L121" s="188"/>
      <c r="M121" s="76" t="s">
        <v>1</v>
      </c>
      <c r="N121" s="77" t="s">
        <v>43</v>
      </c>
      <c r="O121" s="77" t="s">
        <v>137</v>
      </c>
      <c r="P121" s="77" t="s">
        <v>138</v>
      </c>
      <c r="Q121" s="77" t="s">
        <v>139</v>
      </c>
      <c r="R121" s="77" t="s">
        <v>140</v>
      </c>
      <c r="S121" s="77" t="s">
        <v>141</v>
      </c>
      <c r="T121" s="78" t="s">
        <v>142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65" s="2" customFormat="1" ht="22.9" customHeight="1">
      <c r="A122" s="35"/>
      <c r="B122" s="36"/>
      <c r="C122" s="83" t="s">
        <v>143</v>
      </c>
      <c r="D122" s="37"/>
      <c r="E122" s="37"/>
      <c r="F122" s="37"/>
      <c r="G122" s="37"/>
      <c r="H122" s="37"/>
      <c r="I122" s="123"/>
      <c r="J122" s="189">
        <f>BK122</f>
        <v>0</v>
      </c>
      <c r="K122" s="37"/>
      <c r="L122" s="40"/>
      <c r="M122" s="79"/>
      <c r="N122" s="190"/>
      <c r="O122" s="80"/>
      <c r="P122" s="191">
        <f>P123</f>
        <v>0</v>
      </c>
      <c r="Q122" s="80"/>
      <c r="R122" s="191">
        <f>R123</f>
        <v>0</v>
      </c>
      <c r="S122" s="80"/>
      <c r="T122" s="192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122</v>
      </c>
      <c r="BK122" s="193">
        <f>BK123</f>
        <v>0</v>
      </c>
    </row>
    <row r="123" spans="1:65" s="12" customFormat="1" ht="25.9" customHeight="1">
      <c r="B123" s="194"/>
      <c r="C123" s="195"/>
      <c r="D123" s="196" t="s">
        <v>78</v>
      </c>
      <c r="E123" s="197" t="s">
        <v>329</v>
      </c>
      <c r="F123" s="197" t="s">
        <v>329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</f>
        <v>0</v>
      </c>
      <c r="Q123" s="202"/>
      <c r="R123" s="203">
        <f>R124</f>
        <v>0</v>
      </c>
      <c r="S123" s="202"/>
      <c r="T123" s="204">
        <f>T124</f>
        <v>0</v>
      </c>
      <c r="AR123" s="205" t="s">
        <v>89</v>
      </c>
      <c r="AT123" s="206" t="s">
        <v>78</v>
      </c>
      <c r="AU123" s="206" t="s">
        <v>79</v>
      </c>
      <c r="AY123" s="205" t="s">
        <v>146</v>
      </c>
      <c r="BK123" s="207">
        <f>BK124</f>
        <v>0</v>
      </c>
    </row>
    <row r="124" spans="1:65" s="12" customFormat="1" ht="22.9" customHeight="1">
      <c r="B124" s="194"/>
      <c r="C124" s="195"/>
      <c r="D124" s="196" t="s">
        <v>78</v>
      </c>
      <c r="E124" s="208" t="s">
        <v>1121</v>
      </c>
      <c r="F124" s="208" t="s">
        <v>1122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SUM(P125:P128)</f>
        <v>0</v>
      </c>
      <c r="Q124" s="202"/>
      <c r="R124" s="203">
        <f>SUM(R125:R128)</f>
        <v>0</v>
      </c>
      <c r="S124" s="202"/>
      <c r="T124" s="204">
        <f>SUM(T125:T128)</f>
        <v>0</v>
      </c>
      <c r="AR124" s="205" t="s">
        <v>89</v>
      </c>
      <c r="AT124" s="206" t="s">
        <v>78</v>
      </c>
      <c r="AU124" s="206" t="s">
        <v>87</v>
      </c>
      <c r="AY124" s="205" t="s">
        <v>146</v>
      </c>
      <c r="BK124" s="207">
        <f>SUM(BK125:BK128)</f>
        <v>0</v>
      </c>
    </row>
    <row r="125" spans="1:65" s="2" customFormat="1" ht="33" customHeight="1">
      <c r="A125" s="35"/>
      <c r="B125" s="36"/>
      <c r="C125" s="210" t="s">
        <v>87</v>
      </c>
      <c r="D125" s="210" t="s">
        <v>149</v>
      </c>
      <c r="E125" s="211" t="s">
        <v>1123</v>
      </c>
      <c r="F125" s="212" t="s">
        <v>1124</v>
      </c>
      <c r="G125" s="213" t="s">
        <v>259</v>
      </c>
      <c r="H125" s="214">
        <v>1</v>
      </c>
      <c r="I125" s="215"/>
      <c r="J125" s="216">
        <f>ROUND(I125*H125,2)</f>
        <v>0</v>
      </c>
      <c r="K125" s="217"/>
      <c r="L125" s="40"/>
      <c r="M125" s="218" t="s">
        <v>1</v>
      </c>
      <c r="N125" s="219" t="s">
        <v>44</v>
      </c>
      <c r="O125" s="72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299</v>
      </c>
      <c r="AT125" s="222" t="s">
        <v>149</v>
      </c>
      <c r="AU125" s="222" t="s">
        <v>89</v>
      </c>
      <c r="AY125" s="18" t="s">
        <v>146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87</v>
      </c>
      <c r="BK125" s="223">
        <f>ROUND(I125*H125,2)</f>
        <v>0</v>
      </c>
      <c r="BL125" s="18" t="s">
        <v>299</v>
      </c>
      <c r="BM125" s="222" t="s">
        <v>1125</v>
      </c>
    </row>
    <row r="126" spans="1:65" s="2" customFormat="1" ht="21.75" customHeight="1">
      <c r="A126" s="35"/>
      <c r="B126" s="36"/>
      <c r="C126" s="210" t="s">
        <v>89</v>
      </c>
      <c r="D126" s="210" t="s">
        <v>149</v>
      </c>
      <c r="E126" s="211" t="s">
        <v>1126</v>
      </c>
      <c r="F126" s="212" t="s">
        <v>1127</v>
      </c>
      <c r="G126" s="213" t="s">
        <v>259</v>
      </c>
      <c r="H126" s="214">
        <v>1</v>
      </c>
      <c r="I126" s="215"/>
      <c r="J126" s="216">
        <f>ROUND(I126*H126,2)</f>
        <v>0</v>
      </c>
      <c r="K126" s="217"/>
      <c r="L126" s="40"/>
      <c r="M126" s="218" t="s">
        <v>1</v>
      </c>
      <c r="N126" s="219" t="s">
        <v>44</v>
      </c>
      <c r="O126" s="72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2" t="s">
        <v>299</v>
      </c>
      <c r="AT126" s="222" t="s">
        <v>149</v>
      </c>
      <c r="AU126" s="222" t="s">
        <v>89</v>
      </c>
      <c r="AY126" s="18" t="s">
        <v>146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87</v>
      </c>
      <c r="BK126" s="223">
        <f>ROUND(I126*H126,2)</f>
        <v>0</v>
      </c>
      <c r="BL126" s="18" t="s">
        <v>299</v>
      </c>
      <c r="BM126" s="222" t="s">
        <v>1128</v>
      </c>
    </row>
    <row r="127" spans="1:65" s="2" customFormat="1" ht="21.75" customHeight="1">
      <c r="A127" s="35"/>
      <c r="B127" s="36"/>
      <c r="C127" s="210" t="s">
        <v>183</v>
      </c>
      <c r="D127" s="210" t="s">
        <v>149</v>
      </c>
      <c r="E127" s="211" t="s">
        <v>1129</v>
      </c>
      <c r="F127" s="212" t="s">
        <v>1130</v>
      </c>
      <c r="G127" s="213" t="s">
        <v>259</v>
      </c>
      <c r="H127" s="214">
        <v>1</v>
      </c>
      <c r="I127" s="215"/>
      <c r="J127" s="216">
        <f>ROUND(I127*H127,2)</f>
        <v>0</v>
      </c>
      <c r="K127" s="217"/>
      <c r="L127" s="40"/>
      <c r="M127" s="218" t="s">
        <v>1</v>
      </c>
      <c r="N127" s="219" t="s">
        <v>44</v>
      </c>
      <c r="O127" s="72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299</v>
      </c>
      <c r="AT127" s="222" t="s">
        <v>149</v>
      </c>
      <c r="AU127" s="222" t="s">
        <v>89</v>
      </c>
      <c r="AY127" s="18" t="s">
        <v>146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87</v>
      </c>
      <c r="BK127" s="223">
        <f>ROUND(I127*H127,2)</f>
        <v>0</v>
      </c>
      <c r="BL127" s="18" t="s">
        <v>299</v>
      </c>
      <c r="BM127" s="222" t="s">
        <v>1131</v>
      </c>
    </row>
    <row r="128" spans="1:65" s="2" customFormat="1" ht="21.75" customHeight="1">
      <c r="A128" s="35"/>
      <c r="B128" s="36"/>
      <c r="C128" s="210" t="s">
        <v>153</v>
      </c>
      <c r="D128" s="210" t="s">
        <v>149</v>
      </c>
      <c r="E128" s="211" t="s">
        <v>1132</v>
      </c>
      <c r="F128" s="212" t="s">
        <v>1133</v>
      </c>
      <c r="G128" s="213" t="s">
        <v>259</v>
      </c>
      <c r="H128" s="214">
        <v>1</v>
      </c>
      <c r="I128" s="215"/>
      <c r="J128" s="216">
        <f>ROUND(I128*H128,2)</f>
        <v>0</v>
      </c>
      <c r="K128" s="217"/>
      <c r="L128" s="40"/>
      <c r="M128" s="282" t="s">
        <v>1</v>
      </c>
      <c r="N128" s="283" t="s">
        <v>44</v>
      </c>
      <c r="O128" s="284"/>
      <c r="P128" s="285">
        <f>O128*H128</f>
        <v>0</v>
      </c>
      <c r="Q128" s="285">
        <v>0</v>
      </c>
      <c r="R128" s="285">
        <f>Q128*H128</f>
        <v>0</v>
      </c>
      <c r="S128" s="285">
        <v>0</v>
      </c>
      <c r="T128" s="28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2" t="s">
        <v>299</v>
      </c>
      <c r="AT128" s="222" t="s">
        <v>149</v>
      </c>
      <c r="AU128" s="222" t="s">
        <v>89</v>
      </c>
      <c r="AY128" s="18" t="s">
        <v>146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87</v>
      </c>
      <c r="BK128" s="223">
        <f>ROUND(I128*H128,2)</f>
        <v>0</v>
      </c>
      <c r="BL128" s="18" t="s">
        <v>299</v>
      </c>
      <c r="BM128" s="222" t="s">
        <v>1134</v>
      </c>
    </row>
    <row r="129" spans="1:31" s="2" customFormat="1" ht="6.95" customHeight="1">
      <c r="A129" s="35"/>
      <c r="B129" s="55"/>
      <c r="C129" s="56"/>
      <c r="D129" s="56"/>
      <c r="E129" s="56"/>
      <c r="F129" s="56"/>
      <c r="G129" s="56"/>
      <c r="H129" s="56"/>
      <c r="I129" s="159"/>
      <c r="J129" s="56"/>
      <c r="K129" s="56"/>
      <c r="L129" s="40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sheetProtection algorithmName="SHA-512" hashValue="9Xda/qexJNZmHBZ4kYoTLA/BIwCV0E6qtLVf84qu80h8ziU3n8+SUUbU/2lGqRvfQPaZl6f2a4SefK4Yjdc43A==" saltValue="E6RK3iNoyc59aWflTganrPL6hQ7gyqsScmoZWurDY/1cQ0FkpRu5A/nTaf1nG+jwQOzEpzwpvVh/Hz0xmaFDHg==" spinCount="100000" sheet="1" objects="1" scenarios="1" formatColumns="0" formatRows="0" autoFilter="0"/>
  <autoFilter ref="C121:K128" xr:uid="{00000000-0009-0000-0000-000007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8"/>
  <sheetViews>
    <sheetView showGridLines="0" topLeftCell="A107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10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114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89</v>
      </c>
    </row>
    <row r="4" spans="1:46" s="1" customFormat="1" ht="24.95" customHeight="1">
      <c r="B4" s="21"/>
      <c r="D4" s="120" t="s">
        <v>115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16.5" customHeight="1">
      <c r="B7" s="21"/>
      <c r="E7" s="335" t="str">
        <f>'Rekapitulace stavby'!K6</f>
        <v>MŠ Zámecká, Jilemnice</v>
      </c>
      <c r="F7" s="336"/>
      <c r="G7" s="336"/>
      <c r="H7" s="336"/>
      <c r="I7" s="116"/>
      <c r="L7" s="21"/>
    </row>
    <row r="8" spans="1:46" s="2" customFormat="1" ht="12" customHeight="1">
      <c r="A8" s="35"/>
      <c r="B8" s="40"/>
      <c r="C8" s="35"/>
      <c r="D8" s="122" t="s">
        <v>116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7" t="s">
        <v>1135</v>
      </c>
      <c r="F9" s="338"/>
      <c r="G9" s="338"/>
      <c r="H9" s="338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17. 2. 2020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4" t="s">
        <v>28</v>
      </c>
      <c r="J15" s="111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30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9" t="str">
        <f>'Rekapitulace stavby'!E14</f>
        <v>Vyplň údaj</v>
      </c>
      <c r="F18" s="340"/>
      <c r="G18" s="340"/>
      <c r="H18" s="340"/>
      <c r="I18" s="124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32</v>
      </c>
      <c r="E20" s="35"/>
      <c r="F20" s="35"/>
      <c r="G20" s="35"/>
      <c r="H20" s="35"/>
      <c r="I20" s="124" t="s">
        <v>25</v>
      </c>
      <c r="J20" s="111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34</v>
      </c>
      <c r="F21" s="35"/>
      <c r="G21" s="35"/>
      <c r="H21" s="35"/>
      <c r="I21" s="124" t="s">
        <v>28</v>
      </c>
      <c r="J21" s="111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37</v>
      </c>
      <c r="E23" s="35"/>
      <c r="F23" s="35"/>
      <c r="G23" s="35"/>
      <c r="H23" s="35"/>
      <c r="I23" s="124" t="s">
        <v>25</v>
      </c>
      <c r="J23" s="111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tr">
        <f>IF('Rekapitulace stavby'!E20="","",'Rekapitulace stavby'!E20)</f>
        <v xml:space="preserve"> </v>
      </c>
      <c r="F24" s="35"/>
      <c r="G24" s="35"/>
      <c r="H24" s="35"/>
      <c r="I24" s="124" t="s">
        <v>28</v>
      </c>
      <c r="J24" s="111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38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41" t="s">
        <v>1</v>
      </c>
      <c r="F27" s="341"/>
      <c r="G27" s="341"/>
      <c r="H27" s="341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39</v>
      </c>
      <c r="E30" s="35"/>
      <c r="F30" s="35"/>
      <c r="G30" s="35"/>
      <c r="H30" s="35"/>
      <c r="I30" s="123"/>
      <c r="J30" s="133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41</v>
      </c>
      <c r="G32" s="35"/>
      <c r="H32" s="35"/>
      <c r="I32" s="135" t="s">
        <v>40</v>
      </c>
      <c r="J32" s="134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43</v>
      </c>
      <c r="E33" s="122" t="s">
        <v>44</v>
      </c>
      <c r="F33" s="137">
        <f>ROUND((SUM(BE120:BE127)),  2)</f>
        <v>0</v>
      </c>
      <c r="G33" s="35"/>
      <c r="H33" s="35"/>
      <c r="I33" s="138">
        <v>0.21</v>
      </c>
      <c r="J33" s="137">
        <f>ROUND(((SUM(BE120:BE127))*I33),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45</v>
      </c>
      <c r="F34" s="137">
        <f>ROUND((SUM(BF120:BF127)),  2)</f>
        <v>0</v>
      </c>
      <c r="G34" s="35"/>
      <c r="H34" s="35"/>
      <c r="I34" s="138">
        <v>0.15</v>
      </c>
      <c r="J34" s="137">
        <f>ROUND(((SUM(BF120:BF127))*I34),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46</v>
      </c>
      <c r="F35" s="137">
        <f>ROUND((SUM(BG120:BG127)),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47</v>
      </c>
      <c r="F36" s="137">
        <f>ROUND((SUM(BH120:BH127)),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48</v>
      </c>
      <c r="F37" s="137">
        <f>ROUND((SUM(BI120:BI127)),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49</v>
      </c>
      <c r="E39" s="141"/>
      <c r="F39" s="141"/>
      <c r="G39" s="142" t="s">
        <v>50</v>
      </c>
      <c r="H39" s="143" t="s">
        <v>51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52</v>
      </c>
      <c r="E50" s="148"/>
      <c r="F50" s="148"/>
      <c r="G50" s="147" t="s">
        <v>53</v>
      </c>
      <c r="H50" s="148"/>
      <c r="I50" s="149"/>
      <c r="J50" s="148"/>
      <c r="K50" s="148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50" t="s">
        <v>54</v>
      </c>
      <c r="E61" s="151"/>
      <c r="F61" s="152" t="s">
        <v>55</v>
      </c>
      <c r="G61" s="150" t="s">
        <v>54</v>
      </c>
      <c r="H61" s="151"/>
      <c r="I61" s="153"/>
      <c r="J61" s="154" t="s">
        <v>55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7" t="s">
        <v>56</v>
      </c>
      <c r="E65" s="155"/>
      <c r="F65" s="155"/>
      <c r="G65" s="147" t="s">
        <v>57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50" t="s">
        <v>54</v>
      </c>
      <c r="E76" s="151"/>
      <c r="F76" s="152" t="s">
        <v>55</v>
      </c>
      <c r="G76" s="150" t="s">
        <v>54</v>
      </c>
      <c r="H76" s="151"/>
      <c r="I76" s="153"/>
      <c r="J76" s="154" t="s">
        <v>55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3" t="str">
        <f>E7</f>
        <v>MŠ Zámecká, Jilemnice</v>
      </c>
      <c r="F85" s="334"/>
      <c r="G85" s="334"/>
      <c r="H85" s="334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1" t="str">
        <f>E9</f>
        <v>03202005 - VRN</v>
      </c>
      <c r="F87" s="332"/>
      <c r="G87" s="332"/>
      <c r="H87" s="332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17. 2. 2020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54.4" customHeight="1">
      <c r="A91" s="35"/>
      <c r="B91" s="36"/>
      <c r="C91" s="30" t="s">
        <v>24</v>
      </c>
      <c r="D91" s="37"/>
      <c r="E91" s="37"/>
      <c r="F91" s="28" t="str">
        <f>E15</f>
        <v>MĚSTO JILEMNICE, Masarykovo náměstí 82, Jilemnice</v>
      </c>
      <c r="G91" s="37"/>
      <c r="H91" s="37"/>
      <c r="I91" s="124" t="s">
        <v>32</v>
      </c>
      <c r="J91" s="33" t="str">
        <f>E21</f>
        <v>Ing. Roman Matoušek, Zvědavá ulička čp. 50, Jilemn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24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119</v>
      </c>
      <c r="D94" s="164"/>
      <c r="E94" s="164"/>
      <c r="F94" s="164"/>
      <c r="G94" s="164"/>
      <c r="H94" s="164"/>
      <c r="I94" s="165"/>
      <c r="J94" s="166" t="s">
        <v>120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121</v>
      </c>
      <c r="D96" s="37"/>
      <c r="E96" s="37"/>
      <c r="F96" s="37"/>
      <c r="G96" s="37"/>
      <c r="H96" s="37"/>
      <c r="I96" s="123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5" customHeight="1">
      <c r="B97" s="168"/>
      <c r="C97" s="169"/>
      <c r="D97" s="170" t="s">
        <v>1136</v>
      </c>
      <c r="E97" s="171"/>
      <c r="F97" s="171"/>
      <c r="G97" s="171"/>
      <c r="H97" s="171"/>
      <c r="I97" s="172"/>
      <c r="J97" s="173">
        <f>J121</f>
        <v>0</v>
      </c>
      <c r="K97" s="169"/>
      <c r="L97" s="174"/>
    </row>
    <row r="98" spans="1:31" s="10" customFormat="1" ht="19.899999999999999" customHeight="1">
      <c r="B98" s="175"/>
      <c r="C98" s="105"/>
      <c r="D98" s="176" t="s">
        <v>1137</v>
      </c>
      <c r="E98" s="177"/>
      <c r="F98" s="177"/>
      <c r="G98" s="177"/>
      <c r="H98" s="177"/>
      <c r="I98" s="178"/>
      <c r="J98" s="179">
        <f>J122</f>
        <v>0</v>
      </c>
      <c r="K98" s="105"/>
      <c r="L98" s="180"/>
    </row>
    <row r="99" spans="1:31" s="10" customFormat="1" ht="19.899999999999999" customHeight="1">
      <c r="B99" s="175"/>
      <c r="C99" s="105"/>
      <c r="D99" s="176" t="s">
        <v>1138</v>
      </c>
      <c r="E99" s="177"/>
      <c r="F99" s="177"/>
      <c r="G99" s="177"/>
      <c r="H99" s="177"/>
      <c r="I99" s="178"/>
      <c r="J99" s="179">
        <f>J124</f>
        <v>0</v>
      </c>
      <c r="K99" s="105"/>
      <c r="L99" s="180"/>
    </row>
    <row r="100" spans="1:31" s="10" customFormat="1" ht="19.899999999999999" customHeight="1">
      <c r="B100" s="175"/>
      <c r="C100" s="105"/>
      <c r="D100" s="176" t="s">
        <v>1139</v>
      </c>
      <c r="E100" s="177"/>
      <c r="F100" s="177"/>
      <c r="G100" s="177"/>
      <c r="H100" s="177"/>
      <c r="I100" s="178"/>
      <c r="J100" s="179">
        <f>J126</f>
        <v>0</v>
      </c>
      <c r="K100" s="105"/>
      <c r="L100" s="180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23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9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62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131</v>
      </c>
      <c r="D107" s="37"/>
      <c r="E107" s="37"/>
      <c r="F107" s="37"/>
      <c r="G107" s="37"/>
      <c r="H107" s="37"/>
      <c r="I107" s="123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23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33" t="str">
        <f>E7</f>
        <v>MŠ Zámecká, Jilemnice</v>
      </c>
      <c r="F110" s="334"/>
      <c r="G110" s="334"/>
      <c r="H110" s="334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116</v>
      </c>
      <c r="D111" s="37"/>
      <c r="E111" s="37"/>
      <c r="F111" s="37"/>
      <c r="G111" s="37"/>
      <c r="H111" s="37"/>
      <c r="I111" s="123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1" t="str">
        <f>E9</f>
        <v>03202005 - VRN</v>
      </c>
      <c r="F112" s="332"/>
      <c r="G112" s="332"/>
      <c r="H112" s="332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 xml:space="preserve"> </v>
      </c>
      <c r="G114" s="37"/>
      <c r="H114" s="37"/>
      <c r="I114" s="124" t="s">
        <v>22</v>
      </c>
      <c r="J114" s="67" t="str">
        <f>IF(J12="","",J12)</f>
        <v>17. 2. 2020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54.4" customHeight="1">
      <c r="A116" s="35"/>
      <c r="B116" s="36"/>
      <c r="C116" s="30" t="s">
        <v>24</v>
      </c>
      <c r="D116" s="37"/>
      <c r="E116" s="37"/>
      <c r="F116" s="28" t="str">
        <f>E15</f>
        <v>MĚSTO JILEMNICE, Masarykovo náměstí 82, Jilemnice</v>
      </c>
      <c r="G116" s="37"/>
      <c r="H116" s="37"/>
      <c r="I116" s="124" t="s">
        <v>32</v>
      </c>
      <c r="J116" s="33" t="str">
        <f>E21</f>
        <v>Ing. Roman Matoušek, Zvědavá ulička čp. 50, Jilemn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124" t="s">
        <v>37</v>
      </c>
      <c r="J117" s="33" t="str">
        <f>E24</f>
        <v xml:space="preserve"> 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123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81"/>
      <c r="B119" s="182"/>
      <c r="C119" s="183" t="s">
        <v>132</v>
      </c>
      <c r="D119" s="184" t="s">
        <v>64</v>
      </c>
      <c r="E119" s="184" t="s">
        <v>60</v>
      </c>
      <c r="F119" s="184" t="s">
        <v>61</v>
      </c>
      <c r="G119" s="184" t="s">
        <v>133</v>
      </c>
      <c r="H119" s="184" t="s">
        <v>134</v>
      </c>
      <c r="I119" s="185" t="s">
        <v>135</v>
      </c>
      <c r="J119" s="186" t="s">
        <v>120</v>
      </c>
      <c r="K119" s="187" t="s">
        <v>136</v>
      </c>
      <c r="L119" s="188"/>
      <c r="M119" s="76" t="s">
        <v>1</v>
      </c>
      <c r="N119" s="77" t="s">
        <v>43</v>
      </c>
      <c r="O119" s="77" t="s">
        <v>137</v>
      </c>
      <c r="P119" s="77" t="s">
        <v>138</v>
      </c>
      <c r="Q119" s="77" t="s">
        <v>139</v>
      </c>
      <c r="R119" s="77" t="s">
        <v>140</v>
      </c>
      <c r="S119" s="77" t="s">
        <v>141</v>
      </c>
      <c r="T119" s="78" t="s">
        <v>142</v>
      </c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</row>
    <row r="120" spans="1:65" s="2" customFormat="1" ht="22.9" customHeight="1">
      <c r="A120" s="35"/>
      <c r="B120" s="36"/>
      <c r="C120" s="83" t="s">
        <v>143</v>
      </c>
      <c r="D120" s="37"/>
      <c r="E120" s="37"/>
      <c r="F120" s="37"/>
      <c r="G120" s="37"/>
      <c r="H120" s="37"/>
      <c r="I120" s="123"/>
      <c r="J120" s="189">
        <f>BK120</f>
        <v>0</v>
      </c>
      <c r="K120" s="37"/>
      <c r="L120" s="40"/>
      <c r="M120" s="79"/>
      <c r="N120" s="190"/>
      <c r="O120" s="80"/>
      <c r="P120" s="191">
        <f>P121</f>
        <v>0</v>
      </c>
      <c r="Q120" s="80"/>
      <c r="R120" s="191">
        <f>R121</f>
        <v>0</v>
      </c>
      <c r="S120" s="80"/>
      <c r="T120" s="192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122</v>
      </c>
      <c r="BK120" s="193">
        <f>BK121</f>
        <v>0</v>
      </c>
    </row>
    <row r="121" spans="1:65" s="12" customFormat="1" ht="25.9" customHeight="1">
      <c r="B121" s="194"/>
      <c r="C121" s="195"/>
      <c r="D121" s="196" t="s">
        <v>78</v>
      </c>
      <c r="E121" s="197" t="s">
        <v>113</v>
      </c>
      <c r="F121" s="197" t="s">
        <v>1140</v>
      </c>
      <c r="G121" s="195"/>
      <c r="H121" s="195"/>
      <c r="I121" s="198"/>
      <c r="J121" s="199">
        <f>BK121</f>
        <v>0</v>
      </c>
      <c r="K121" s="195"/>
      <c r="L121" s="200"/>
      <c r="M121" s="201"/>
      <c r="N121" s="202"/>
      <c r="O121" s="202"/>
      <c r="P121" s="203">
        <f>P122+P124+P126</f>
        <v>0</v>
      </c>
      <c r="Q121" s="202"/>
      <c r="R121" s="203">
        <f>R122+R124+R126</f>
        <v>0</v>
      </c>
      <c r="S121" s="202"/>
      <c r="T121" s="204">
        <f>T122+T124+T126</f>
        <v>0</v>
      </c>
      <c r="AR121" s="205" t="s">
        <v>201</v>
      </c>
      <c r="AT121" s="206" t="s">
        <v>78</v>
      </c>
      <c r="AU121" s="206" t="s">
        <v>79</v>
      </c>
      <c r="AY121" s="205" t="s">
        <v>146</v>
      </c>
      <c r="BK121" s="207">
        <f>BK122+BK124+BK126</f>
        <v>0</v>
      </c>
    </row>
    <row r="122" spans="1:65" s="12" customFormat="1" ht="22.9" customHeight="1">
      <c r="B122" s="194"/>
      <c r="C122" s="195"/>
      <c r="D122" s="196" t="s">
        <v>78</v>
      </c>
      <c r="E122" s="208" t="s">
        <v>1141</v>
      </c>
      <c r="F122" s="208" t="s">
        <v>1142</v>
      </c>
      <c r="G122" s="195"/>
      <c r="H122" s="195"/>
      <c r="I122" s="198"/>
      <c r="J122" s="209">
        <f>BK122</f>
        <v>0</v>
      </c>
      <c r="K122" s="195"/>
      <c r="L122" s="200"/>
      <c r="M122" s="201"/>
      <c r="N122" s="202"/>
      <c r="O122" s="202"/>
      <c r="P122" s="203">
        <f>P123</f>
        <v>0</v>
      </c>
      <c r="Q122" s="202"/>
      <c r="R122" s="203">
        <f>R123</f>
        <v>0</v>
      </c>
      <c r="S122" s="202"/>
      <c r="T122" s="204">
        <f>T123</f>
        <v>0</v>
      </c>
      <c r="AR122" s="205" t="s">
        <v>201</v>
      </c>
      <c r="AT122" s="206" t="s">
        <v>78</v>
      </c>
      <c r="AU122" s="206" t="s">
        <v>87</v>
      </c>
      <c r="AY122" s="205" t="s">
        <v>146</v>
      </c>
      <c r="BK122" s="207">
        <f>BK123</f>
        <v>0</v>
      </c>
    </row>
    <row r="123" spans="1:65" s="2" customFormat="1" ht="16.5" customHeight="1">
      <c r="A123" s="35"/>
      <c r="B123" s="36"/>
      <c r="C123" s="210" t="s">
        <v>87</v>
      </c>
      <c r="D123" s="210" t="s">
        <v>149</v>
      </c>
      <c r="E123" s="211" t="s">
        <v>1143</v>
      </c>
      <c r="F123" s="212" t="s">
        <v>1142</v>
      </c>
      <c r="G123" s="213" t="s">
        <v>259</v>
      </c>
      <c r="H123" s="214">
        <v>1</v>
      </c>
      <c r="I123" s="215"/>
      <c r="J123" s="216">
        <f>ROUND(I123*H123,2)</f>
        <v>0</v>
      </c>
      <c r="K123" s="217"/>
      <c r="L123" s="40"/>
      <c r="M123" s="218" t="s">
        <v>1</v>
      </c>
      <c r="N123" s="219" t="s">
        <v>44</v>
      </c>
      <c r="O123" s="72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2" t="s">
        <v>1144</v>
      </c>
      <c r="AT123" s="222" t="s">
        <v>149</v>
      </c>
      <c r="AU123" s="222" t="s">
        <v>89</v>
      </c>
      <c r="AY123" s="18" t="s">
        <v>146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87</v>
      </c>
      <c r="BK123" s="223">
        <f>ROUND(I123*H123,2)</f>
        <v>0</v>
      </c>
      <c r="BL123" s="18" t="s">
        <v>1144</v>
      </c>
      <c r="BM123" s="222" t="s">
        <v>1145</v>
      </c>
    </row>
    <row r="124" spans="1:65" s="12" customFormat="1" ht="22.9" customHeight="1">
      <c r="B124" s="194"/>
      <c r="C124" s="195"/>
      <c r="D124" s="196" t="s">
        <v>78</v>
      </c>
      <c r="E124" s="208" t="s">
        <v>1146</v>
      </c>
      <c r="F124" s="208" t="s">
        <v>1147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P125</f>
        <v>0</v>
      </c>
      <c r="Q124" s="202"/>
      <c r="R124" s="203">
        <f>R125</f>
        <v>0</v>
      </c>
      <c r="S124" s="202"/>
      <c r="T124" s="204">
        <f>T125</f>
        <v>0</v>
      </c>
      <c r="AR124" s="205" t="s">
        <v>201</v>
      </c>
      <c r="AT124" s="206" t="s">
        <v>78</v>
      </c>
      <c r="AU124" s="206" t="s">
        <v>87</v>
      </c>
      <c r="AY124" s="205" t="s">
        <v>146</v>
      </c>
      <c r="BK124" s="207">
        <f>BK125</f>
        <v>0</v>
      </c>
    </row>
    <row r="125" spans="1:65" s="2" customFormat="1" ht="21.75" customHeight="1">
      <c r="A125" s="35"/>
      <c r="B125" s="36"/>
      <c r="C125" s="210" t="s">
        <v>89</v>
      </c>
      <c r="D125" s="210" t="s">
        <v>149</v>
      </c>
      <c r="E125" s="211" t="s">
        <v>1148</v>
      </c>
      <c r="F125" s="212" t="s">
        <v>1149</v>
      </c>
      <c r="G125" s="213" t="s">
        <v>259</v>
      </c>
      <c r="H125" s="214">
        <v>1</v>
      </c>
      <c r="I125" s="215"/>
      <c r="J125" s="216">
        <f>ROUND(I125*H125,2)</f>
        <v>0</v>
      </c>
      <c r="K125" s="217"/>
      <c r="L125" s="40"/>
      <c r="M125" s="218" t="s">
        <v>1</v>
      </c>
      <c r="N125" s="219" t="s">
        <v>44</v>
      </c>
      <c r="O125" s="72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1144</v>
      </c>
      <c r="AT125" s="222" t="s">
        <v>149</v>
      </c>
      <c r="AU125" s="222" t="s">
        <v>89</v>
      </c>
      <c r="AY125" s="18" t="s">
        <v>146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87</v>
      </c>
      <c r="BK125" s="223">
        <f>ROUND(I125*H125,2)</f>
        <v>0</v>
      </c>
      <c r="BL125" s="18" t="s">
        <v>1144</v>
      </c>
      <c r="BM125" s="222" t="s">
        <v>1150</v>
      </c>
    </row>
    <row r="126" spans="1:65" s="12" customFormat="1" ht="22.9" customHeight="1">
      <c r="B126" s="194"/>
      <c r="C126" s="195"/>
      <c r="D126" s="196" t="s">
        <v>78</v>
      </c>
      <c r="E126" s="208" t="s">
        <v>1151</v>
      </c>
      <c r="F126" s="208" t="s">
        <v>1152</v>
      </c>
      <c r="G126" s="195"/>
      <c r="H126" s="195"/>
      <c r="I126" s="198"/>
      <c r="J126" s="209">
        <f>BK126</f>
        <v>0</v>
      </c>
      <c r="K126" s="195"/>
      <c r="L126" s="200"/>
      <c r="M126" s="201"/>
      <c r="N126" s="202"/>
      <c r="O126" s="202"/>
      <c r="P126" s="203">
        <f>P127</f>
        <v>0</v>
      </c>
      <c r="Q126" s="202"/>
      <c r="R126" s="203">
        <f>R127</f>
        <v>0</v>
      </c>
      <c r="S126" s="202"/>
      <c r="T126" s="204">
        <f>T127</f>
        <v>0</v>
      </c>
      <c r="AR126" s="205" t="s">
        <v>201</v>
      </c>
      <c r="AT126" s="206" t="s">
        <v>78</v>
      </c>
      <c r="AU126" s="206" t="s">
        <v>87</v>
      </c>
      <c r="AY126" s="205" t="s">
        <v>146</v>
      </c>
      <c r="BK126" s="207">
        <f>BK127</f>
        <v>0</v>
      </c>
    </row>
    <row r="127" spans="1:65" s="2" customFormat="1" ht="21.75" customHeight="1">
      <c r="A127" s="35"/>
      <c r="B127" s="36"/>
      <c r="C127" s="210" t="s">
        <v>183</v>
      </c>
      <c r="D127" s="210" t="s">
        <v>149</v>
      </c>
      <c r="E127" s="211" t="s">
        <v>1153</v>
      </c>
      <c r="F127" s="212" t="s">
        <v>1154</v>
      </c>
      <c r="G127" s="213" t="s">
        <v>259</v>
      </c>
      <c r="H127" s="214">
        <v>1</v>
      </c>
      <c r="I127" s="215"/>
      <c r="J127" s="216">
        <f>ROUND(I127*H127,2)</f>
        <v>0</v>
      </c>
      <c r="K127" s="217"/>
      <c r="L127" s="40"/>
      <c r="M127" s="282" t="s">
        <v>1</v>
      </c>
      <c r="N127" s="283" t="s">
        <v>44</v>
      </c>
      <c r="O127" s="284"/>
      <c r="P127" s="285">
        <f>O127*H127</f>
        <v>0</v>
      </c>
      <c r="Q127" s="285">
        <v>0</v>
      </c>
      <c r="R127" s="285">
        <f>Q127*H127</f>
        <v>0</v>
      </c>
      <c r="S127" s="285">
        <v>0</v>
      </c>
      <c r="T127" s="28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1144</v>
      </c>
      <c r="AT127" s="222" t="s">
        <v>149</v>
      </c>
      <c r="AU127" s="222" t="s">
        <v>89</v>
      </c>
      <c r="AY127" s="18" t="s">
        <v>146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87</v>
      </c>
      <c r="BK127" s="223">
        <f>ROUND(I127*H127,2)</f>
        <v>0</v>
      </c>
      <c r="BL127" s="18" t="s">
        <v>1144</v>
      </c>
      <c r="BM127" s="222" t="s">
        <v>1155</v>
      </c>
    </row>
    <row r="128" spans="1:65" s="2" customFormat="1" ht="6.95" customHeight="1">
      <c r="A128" s="35"/>
      <c r="B128" s="55"/>
      <c r="C128" s="56"/>
      <c r="D128" s="56"/>
      <c r="E128" s="56"/>
      <c r="F128" s="56"/>
      <c r="G128" s="56"/>
      <c r="H128" s="56"/>
      <c r="I128" s="159"/>
      <c r="J128" s="56"/>
      <c r="K128" s="56"/>
      <c r="L128" s="40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algorithmName="SHA-512" hashValue="OSJI5+qU7sbwZQ1wGH0xmborcq9M/4diPFDklA3pzoCOZJCJ2zeKbabyy1ZtPismQXiWkYP4r03HlsYtrA9nuA==" saltValue="IcoVG3cS2YRK/OdLlfbboaEvsnY3ZxJfN7mqp9mTFwlMXMW4vvbTp9VNDcYqUR90nLs+9Snc6J8iPisEmy6c+w==" spinCount="100000" sheet="1" objects="1" scenarios="1" formatColumns="0" formatRows="0" autoFilter="0"/>
  <autoFilter ref="C119:K127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23</vt:i4>
      </vt:variant>
    </vt:vector>
  </HeadingPairs>
  <TitlesOfParts>
    <vt:vector size="37" baseType="lpstr">
      <vt:lpstr>Rekapitulace stavby</vt:lpstr>
      <vt:lpstr>03202001 - Bourací práce,...</vt:lpstr>
      <vt:lpstr>03202002 - Stavební část</vt:lpstr>
      <vt:lpstr>03202003 - Nábytek</vt:lpstr>
      <vt:lpstr>001 - Topení</vt:lpstr>
      <vt:lpstr>002 - VZT</vt:lpstr>
      <vt:lpstr>003 - Elektro</vt:lpstr>
      <vt:lpstr>004 - ZTI</vt:lpstr>
      <vt:lpstr>03202005 - VRN</vt:lpstr>
      <vt:lpstr>VV - NÁBYTEK</vt:lpstr>
      <vt:lpstr>VV - VYT</vt:lpstr>
      <vt:lpstr>VV - VZT</vt:lpstr>
      <vt:lpstr>VV - EL</vt:lpstr>
      <vt:lpstr>VV - ZTI</vt:lpstr>
      <vt:lpstr>'001 - Topení'!Názvy_tisku</vt:lpstr>
      <vt:lpstr>'002 - VZT'!Názvy_tisku</vt:lpstr>
      <vt:lpstr>'003 - Elektro'!Názvy_tisku</vt:lpstr>
      <vt:lpstr>'004 - ZTI'!Názvy_tisku</vt:lpstr>
      <vt:lpstr>'03202001 - Bourací práce,...'!Názvy_tisku</vt:lpstr>
      <vt:lpstr>'03202002 - Stavební část'!Názvy_tisku</vt:lpstr>
      <vt:lpstr>'03202003 - Nábytek'!Názvy_tisku</vt:lpstr>
      <vt:lpstr>'03202005 - VRN'!Názvy_tisku</vt:lpstr>
      <vt:lpstr>'Rekapitulace stavby'!Názvy_tisku</vt:lpstr>
      <vt:lpstr>'001 - Topení'!Oblast_tisku</vt:lpstr>
      <vt:lpstr>'002 - VZT'!Oblast_tisku</vt:lpstr>
      <vt:lpstr>'003 - Elektro'!Oblast_tisku</vt:lpstr>
      <vt:lpstr>'004 - ZTI'!Oblast_tisku</vt:lpstr>
      <vt:lpstr>'03202001 - Bourací práce,...'!Oblast_tisku</vt:lpstr>
      <vt:lpstr>'03202002 - Stavební část'!Oblast_tisku</vt:lpstr>
      <vt:lpstr>'03202003 - Nábytek'!Oblast_tisku</vt:lpstr>
      <vt:lpstr>'03202005 - VRN'!Oblast_tisku</vt:lpstr>
      <vt:lpstr>'Rekapitulace stavby'!Oblast_tisku</vt:lpstr>
      <vt:lpstr>'VV - EL'!Oblast_tisku</vt:lpstr>
      <vt:lpstr>'VV - NÁBYTEK'!Oblast_tisku</vt:lpstr>
      <vt:lpstr>'VV - VYT'!Oblast_tisku</vt:lpstr>
      <vt:lpstr>'VV - VZT'!Oblast_tisku</vt:lpstr>
      <vt:lpstr>'VV - ZTI'!Oblast_tisku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DESKTOP-1THUPBJ\Lenka</dc:creator>
  <cp:lastModifiedBy>roman</cp:lastModifiedBy>
  <dcterms:created xsi:type="dcterms:W3CDTF">2020-02-21T10:11:28Z</dcterms:created>
  <dcterms:modified xsi:type="dcterms:W3CDTF">2020-02-21T12:31:25Z</dcterms:modified>
</cp:coreProperties>
</file>