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zivatel\Desktop\Jiří Šťastný\práce\JISTAV\PROJEKTY 2022\2203_DLABAJA ROZPOČTY\6. ŠTÍTARY_OBECNÍ ÚŘAD\"/>
    </mc:Choice>
  </mc:AlternateContent>
  <xr:revisionPtr revIDLastSave="0" documentId="8_{016D9B19-697D-47DA-A53A-7050D199CFC3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Pol'!$A$1:$X$927</definedName>
    <definedName name="_xlnm.Print_Area" localSheetId="4">'01 02 Pol'!$A$1:$X$31</definedName>
    <definedName name="_xlnm.Print_Area" localSheetId="5">'01 03 Pol'!$A$1:$X$71</definedName>
    <definedName name="_xlnm.Print_Area" localSheetId="6">'01 04 Pol'!$A$1:$X$45</definedName>
    <definedName name="_xlnm.Print_Area" localSheetId="7">'01 05 Pol'!$A$1:$X$80</definedName>
    <definedName name="_xlnm.Print_Area" localSheetId="8">'01 06 Pol'!$A$1:$X$21</definedName>
    <definedName name="_xlnm.Print_Area" localSheetId="1">Stavba!$A$1:$J$101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0" i="1" l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1" i="17"/>
  <c r="V8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AE11" i="17"/>
  <c r="AF11" i="17"/>
  <c r="G70" i="16"/>
  <c r="G9" i="16"/>
  <c r="M9" i="16" s="1"/>
  <c r="I9" i="16"/>
  <c r="I8" i="16" s="1"/>
  <c r="K9" i="16"/>
  <c r="K8" i="16" s="1"/>
  <c r="O9" i="16"/>
  <c r="O8" i="16" s="1"/>
  <c r="Q9" i="16"/>
  <c r="Q8" i="16" s="1"/>
  <c r="V9" i="16"/>
  <c r="G10" i="16"/>
  <c r="M10" i="16" s="1"/>
  <c r="I10" i="16"/>
  <c r="K10" i="16"/>
  <c r="O10" i="16"/>
  <c r="Q10" i="16"/>
  <c r="V10" i="16"/>
  <c r="V8" i="16" s="1"/>
  <c r="G11" i="16"/>
  <c r="I11" i="16"/>
  <c r="K11" i="16"/>
  <c r="M11" i="16"/>
  <c r="O11" i="16"/>
  <c r="Q11" i="16"/>
  <c r="V11" i="16"/>
  <c r="G12" i="16"/>
  <c r="I12" i="16"/>
  <c r="K12" i="16"/>
  <c r="M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G8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7" i="16"/>
  <c r="I27" i="16"/>
  <c r="I26" i="16" s="1"/>
  <c r="K27" i="16"/>
  <c r="M27" i="16"/>
  <c r="O27" i="16"/>
  <c r="O26" i="16" s="1"/>
  <c r="Q27" i="16"/>
  <c r="Q26" i="16" s="1"/>
  <c r="V27" i="16"/>
  <c r="G28" i="16"/>
  <c r="I28" i="16"/>
  <c r="K28" i="16"/>
  <c r="K26" i="16" s="1"/>
  <c r="M28" i="16"/>
  <c r="O28" i="16"/>
  <c r="Q28" i="16"/>
  <c r="V28" i="16"/>
  <c r="V26" i="16" s="1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4" i="16"/>
  <c r="M54" i="16" s="1"/>
  <c r="I54" i="16"/>
  <c r="K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I61" i="16"/>
  <c r="K61" i="16"/>
  <c r="M61" i="16"/>
  <c r="O61" i="16"/>
  <c r="Q61" i="16"/>
  <c r="V61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AE70" i="16"/>
  <c r="AF70" i="16"/>
  <c r="G35" i="15"/>
  <c r="BA19" i="15"/>
  <c r="G9" i="15"/>
  <c r="I9" i="15"/>
  <c r="I8" i="15" s="1"/>
  <c r="K9" i="15"/>
  <c r="M9" i="15"/>
  <c r="O9" i="15"/>
  <c r="Q9" i="15"/>
  <c r="Q8" i="15" s="1"/>
  <c r="V9" i="15"/>
  <c r="G10" i="15"/>
  <c r="G8" i="15" s="1"/>
  <c r="I10" i="15"/>
  <c r="K10" i="15"/>
  <c r="K8" i="15" s="1"/>
  <c r="O10" i="15"/>
  <c r="Q10" i="15"/>
  <c r="V10" i="15"/>
  <c r="V8" i="15" s="1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O8" i="15" s="1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M28" i="15" s="1"/>
  <c r="I28" i="15"/>
  <c r="K28" i="15"/>
  <c r="O28" i="15"/>
  <c r="Q28" i="15"/>
  <c r="V28" i="15"/>
  <c r="G29" i="15"/>
  <c r="M29" i="15" s="1"/>
  <c r="I29" i="15"/>
  <c r="K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G33" i="15"/>
  <c r="I33" i="15"/>
  <c r="K33" i="15"/>
  <c r="M33" i="15"/>
  <c r="O33" i="15"/>
  <c r="Q33" i="15"/>
  <c r="V33" i="15"/>
  <c r="AE35" i="15"/>
  <c r="G61" i="14"/>
  <c r="G8" i="14"/>
  <c r="G9" i="14"/>
  <c r="M9" i="14" s="1"/>
  <c r="M8" i="14" s="1"/>
  <c r="I9" i="14"/>
  <c r="I8" i="14" s="1"/>
  <c r="K9" i="14"/>
  <c r="K8" i="14" s="1"/>
  <c r="O9" i="14"/>
  <c r="O8" i="14" s="1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V12" i="14"/>
  <c r="Q13" i="14"/>
  <c r="G14" i="14"/>
  <c r="I14" i="14"/>
  <c r="I13" i="14" s="1"/>
  <c r="K14" i="14"/>
  <c r="M14" i="14"/>
  <c r="O14" i="14"/>
  <c r="Q14" i="14"/>
  <c r="V14" i="14"/>
  <c r="V13" i="14" s="1"/>
  <c r="G15" i="14"/>
  <c r="M15" i="14" s="1"/>
  <c r="I15" i="14"/>
  <c r="K15" i="14"/>
  <c r="K13" i="14" s="1"/>
  <c r="O15" i="14"/>
  <c r="O13" i="14" s="1"/>
  <c r="Q15" i="14"/>
  <c r="V15" i="14"/>
  <c r="G16" i="14"/>
  <c r="G13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1" i="14"/>
  <c r="G20" i="14" s="1"/>
  <c r="I21" i="14"/>
  <c r="I20" i="14" s="1"/>
  <c r="K21" i="14"/>
  <c r="K20" i="14" s="1"/>
  <c r="O21" i="14"/>
  <c r="Q21" i="14"/>
  <c r="Q20" i="14" s="1"/>
  <c r="V21" i="14"/>
  <c r="V20" i="14" s="1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O20" i="14" s="1"/>
  <c r="Q28" i="14"/>
  <c r="V28" i="14"/>
  <c r="G29" i="14"/>
  <c r="M29" i="14" s="1"/>
  <c r="I29" i="14"/>
  <c r="K29" i="14"/>
  <c r="O29" i="14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M33" i="14" s="1"/>
  <c r="I33" i="14"/>
  <c r="K33" i="14"/>
  <c r="O33" i="14"/>
  <c r="Q33" i="14"/>
  <c r="V33" i="14"/>
  <c r="G34" i="14"/>
  <c r="I34" i="14"/>
  <c r="K34" i="14"/>
  <c r="M34" i="14"/>
  <c r="O34" i="14"/>
  <c r="Q34" i="14"/>
  <c r="V34" i="14"/>
  <c r="G35" i="14"/>
  <c r="I35" i="14"/>
  <c r="K35" i="14"/>
  <c r="M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6" i="14"/>
  <c r="I46" i="14"/>
  <c r="I45" i="14" s="1"/>
  <c r="K46" i="14"/>
  <c r="K45" i="14" s="1"/>
  <c r="M46" i="14"/>
  <c r="O46" i="14"/>
  <c r="Q46" i="14"/>
  <c r="V46" i="14"/>
  <c r="V45" i="14" s="1"/>
  <c r="G47" i="14"/>
  <c r="I47" i="14"/>
  <c r="K47" i="14"/>
  <c r="M47" i="14"/>
  <c r="O47" i="14"/>
  <c r="O45" i="14" s="1"/>
  <c r="Q47" i="14"/>
  <c r="V47" i="14"/>
  <c r="G48" i="14"/>
  <c r="G45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Q45" i="14" s="1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G53" i="14"/>
  <c r="G54" i="14"/>
  <c r="I54" i="14"/>
  <c r="I53" i="14" s="1"/>
  <c r="K54" i="14"/>
  <c r="K53" i="14" s="1"/>
  <c r="M54" i="14"/>
  <c r="O54" i="14"/>
  <c r="Q54" i="14"/>
  <c r="V54" i="14"/>
  <c r="V53" i="14" s="1"/>
  <c r="G55" i="14"/>
  <c r="I55" i="14"/>
  <c r="K55" i="14"/>
  <c r="M55" i="14"/>
  <c r="O55" i="14"/>
  <c r="O53" i="14" s="1"/>
  <c r="Q55" i="14"/>
  <c r="V55" i="14"/>
  <c r="G56" i="14"/>
  <c r="I56" i="14"/>
  <c r="K56" i="14"/>
  <c r="M56" i="14"/>
  <c r="O56" i="14"/>
  <c r="Q56" i="14"/>
  <c r="V56" i="14"/>
  <c r="G57" i="14"/>
  <c r="M57" i="14" s="1"/>
  <c r="I57" i="14"/>
  <c r="K57" i="14"/>
  <c r="O57" i="14"/>
  <c r="Q57" i="14"/>
  <c r="V57" i="14"/>
  <c r="G58" i="14"/>
  <c r="I58" i="14"/>
  <c r="K58" i="14"/>
  <c r="M58" i="14"/>
  <c r="O58" i="14"/>
  <c r="Q58" i="14"/>
  <c r="Q53" i="14" s="1"/>
  <c r="V58" i="14"/>
  <c r="G59" i="14"/>
  <c r="I59" i="14"/>
  <c r="K59" i="14"/>
  <c r="M59" i="14"/>
  <c r="O59" i="14"/>
  <c r="Q59" i="14"/>
  <c r="V59" i="14"/>
  <c r="AE61" i="14"/>
  <c r="AF61" i="14"/>
  <c r="G21" i="13"/>
  <c r="G9" i="13"/>
  <c r="G8" i="13" s="1"/>
  <c r="I9" i="13"/>
  <c r="K9" i="13"/>
  <c r="K8" i="13" s="1"/>
  <c r="O9" i="13"/>
  <c r="O8" i="13" s="1"/>
  <c r="Q9" i="13"/>
  <c r="V9" i="13"/>
  <c r="V8" i="13" s="1"/>
  <c r="G10" i="13"/>
  <c r="I10" i="13"/>
  <c r="I8" i="13" s="1"/>
  <c r="K10" i="13"/>
  <c r="M10" i="13"/>
  <c r="O10" i="13"/>
  <c r="Q10" i="13"/>
  <c r="V10" i="13"/>
  <c r="G11" i="13"/>
  <c r="M11" i="13" s="1"/>
  <c r="I11" i="13"/>
  <c r="K11" i="13"/>
  <c r="O11" i="13"/>
  <c r="Q11" i="13"/>
  <c r="V11" i="13"/>
  <c r="G12" i="13"/>
  <c r="I12" i="13"/>
  <c r="K12" i="13"/>
  <c r="M12" i="13"/>
  <c r="O12" i="13"/>
  <c r="Q12" i="13"/>
  <c r="Q8" i="13" s="1"/>
  <c r="V12" i="13"/>
  <c r="K13" i="13"/>
  <c r="G14" i="13"/>
  <c r="I14" i="13"/>
  <c r="I13" i="13" s="1"/>
  <c r="K14" i="13"/>
  <c r="M14" i="13"/>
  <c r="O14" i="13"/>
  <c r="Q14" i="13"/>
  <c r="Q13" i="13" s="1"/>
  <c r="V14" i="13"/>
  <c r="G15" i="13"/>
  <c r="G13" i="13" s="1"/>
  <c r="I15" i="13"/>
  <c r="K15" i="13"/>
  <c r="O15" i="13"/>
  <c r="O13" i="13" s="1"/>
  <c r="Q15" i="13"/>
  <c r="V15" i="13"/>
  <c r="V13" i="13" s="1"/>
  <c r="G16" i="13"/>
  <c r="M16" i="13" s="1"/>
  <c r="I16" i="13"/>
  <c r="K16" i="13"/>
  <c r="O16" i="13"/>
  <c r="Q16" i="13"/>
  <c r="V16" i="13"/>
  <c r="G17" i="13"/>
  <c r="V17" i="13"/>
  <c r="G18" i="13"/>
  <c r="I18" i="13"/>
  <c r="I17" i="13" s="1"/>
  <c r="K18" i="13"/>
  <c r="M18" i="13"/>
  <c r="O18" i="13"/>
  <c r="Q18" i="13"/>
  <c r="Q17" i="13" s="1"/>
  <c r="V18" i="13"/>
  <c r="G19" i="13"/>
  <c r="M19" i="13" s="1"/>
  <c r="I19" i="13"/>
  <c r="K19" i="13"/>
  <c r="K17" i="13" s="1"/>
  <c r="O19" i="13"/>
  <c r="O17" i="13" s="1"/>
  <c r="Q19" i="13"/>
  <c r="V19" i="13"/>
  <c r="AE21" i="13"/>
  <c r="AF21" i="13"/>
  <c r="G917" i="12"/>
  <c r="BA915" i="12"/>
  <c r="BA913" i="12"/>
  <c r="BA911" i="12"/>
  <c r="BA896" i="12"/>
  <c r="BA649" i="12"/>
  <c r="BA632" i="12"/>
  <c r="BA629" i="12"/>
  <c r="BA627" i="12"/>
  <c r="G9" i="12"/>
  <c r="G8" i="12" s="1"/>
  <c r="I9" i="12"/>
  <c r="I8" i="12" s="1"/>
  <c r="K9" i="12"/>
  <c r="K8" i="12" s="1"/>
  <c r="O9" i="12"/>
  <c r="Q9" i="12"/>
  <c r="Q8" i="12" s="1"/>
  <c r="V9" i="12"/>
  <c r="G11" i="12"/>
  <c r="M11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G15" i="12"/>
  <c r="I15" i="12"/>
  <c r="K15" i="12"/>
  <c r="M15" i="12"/>
  <c r="O15" i="12"/>
  <c r="O8" i="12" s="1"/>
  <c r="Q15" i="12"/>
  <c r="V15" i="12"/>
  <c r="G33" i="12"/>
  <c r="I33" i="12"/>
  <c r="K33" i="12"/>
  <c r="M33" i="12"/>
  <c r="O33" i="12"/>
  <c r="Q33" i="12"/>
  <c r="V33" i="12"/>
  <c r="G37" i="12"/>
  <c r="I37" i="12"/>
  <c r="K37" i="12"/>
  <c r="M37" i="12"/>
  <c r="O37" i="12"/>
  <c r="Q37" i="12"/>
  <c r="V37" i="12"/>
  <c r="G40" i="12"/>
  <c r="I40" i="12"/>
  <c r="K40" i="12"/>
  <c r="M40" i="12"/>
  <c r="O40" i="12"/>
  <c r="Q40" i="12"/>
  <c r="V40" i="12"/>
  <c r="V8" i="12" s="1"/>
  <c r="G42" i="12"/>
  <c r="M42" i="12" s="1"/>
  <c r="I42" i="12"/>
  <c r="K42" i="12"/>
  <c r="O42" i="12"/>
  <c r="Q42" i="12"/>
  <c r="V42" i="12"/>
  <c r="G44" i="12"/>
  <c r="M44" i="12" s="1"/>
  <c r="I44" i="12"/>
  <c r="K44" i="12"/>
  <c r="O44" i="12"/>
  <c r="Q44" i="12"/>
  <c r="V44" i="12"/>
  <c r="G47" i="12"/>
  <c r="M47" i="12" s="1"/>
  <c r="I47" i="12"/>
  <c r="K47" i="12"/>
  <c r="O47" i="12"/>
  <c r="Q47" i="12"/>
  <c r="V47" i="12"/>
  <c r="I49" i="12"/>
  <c r="K49" i="12"/>
  <c r="G50" i="12"/>
  <c r="G49" i="12" s="1"/>
  <c r="I50" i="12"/>
  <c r="K50" i="12"/>
  <c r="M50" i="12"/>
  <c r="O50" i="12"/>
  <c r="O49" i="12" s="1"/>
  <c r="Q50" i="12"/>
  <c r="Q49" i="12" s="1"/>
  <c r="V50" i="12"/>
  <c r="V49" i="12" s="1"/>
  <c r="G67" i="12"/>
  <c r="I67" i="12"/>
  <c r="K67" i="12"/>
  <c r="M67" i="12"/>
  <c r="O67" i="12"/>
  <c r="Q67" i="12"/>
  <c r="V67" i="12"/>
  <c r="G84" i="12"/>
  <c r="I84" i="12"/>
  <c r="K84" i="12"/>
  <c r="M84" i="12"/>
  <c r="O84" i="12"/>
  <c r="Q84" i="12"/>
  <c r="V84" i="12"/>
  <c r="G101" i="12"/>
  <c r="I101" i="12"/>
  <c r="K101" i="12"/>
  <c r="M101" i="12"/>
  <c r="O101" i="12"/>
  <c r="Q101" i="12"/>
  <c r="V101" i="12"/>
  <c r="G118" i="12"/>
  <c r="M118" i="12" s="1"/>
  <c r="I118" i="12"/>
  <c r="K118" i="12"/>
  <c r="O118" i="12"/>
  <c r="Q118" i="12"/>
  <c r="V118" i="12"/>
  <c r="G122" i="12"/>
  <c r="M122" i="12" s="1"/>
  <c r="I122" i="12"/>
  <c r="K122" i="12"/>
  <c r="O122" i="12"/>
  <c r="Q122" i="12"/>
  <c r="V122" i="12"/>
  <c r="G125" i="12"/>
  <c r="I125" i="12"/>
  <c r="K125" i="12"/>
  <c r="K124" i="12" s="1"/>
  <c r="M125" i="12"/>
  <c r="O125" i="12"/>
  <c r="O124" i="12" s="1"/>
  <c r="Q125" i="12"/>
  <c r="Q124" i="12" s="1"/>
  <c r="V125" i="12"/>
  <c r="G127" i="12"/>
  <c r="I127" i="12"/>
  <c r="K127" i="12"/>
  <c r="M127" i="12"/>
  <c r="O127" i="12"/>
  <c r="Q127" i="12"/>
  <c r="V127" i="12"/>
  <c r="G130" i="12"/>
  <c r="I130" i="12"/>
  <c r="K130" i="12"/>
  <c r="M130" i="12"/>
  <c r="O130" i="12"/>
  <c r="Q130" i="12"/>
  <c r="V130" i="12"/>
  <c r="G133" i="12"/>
  <c r="I133" i="12"/>
  <c r="K133" i="12"/>
  <c r="M133" i="12"/>
  <c r="O133" i="12"/>
  <c r="Q133" i="12"/>
  <c r="V133" i="12"/>
  <c r="V124" i="12" s="1"/>
  <c r="G136" i="12"/>
  <c r="I136" i="12"/>
  <c r="K136" i="12"/>
  <c r="M136" i="12"/>
  <c r="O136" i="12"/>
  <c r="Q136" i="12"/>
  <c r="V136" i="12"/>
  <c r="G138" i="12"/>
  <c r="M138" i="12" s="1"/>
  <c r="I138" i="12"/>
  <c r="K138" i="12"/>
  <c r="O138" i="12"/>
  <c r="Q138" i="12"/>
  <c r="V138" i="12"/>
  <c r="G140" i="12"/>
  <c r="M140" i="12" s="1"/>
  <c r="I140" i="12"/>
  <c r="K140" i="12"/>
  <c r="O140" i="12"/>
  <c r="Q140" i="12"/>
  <c r="V140" i="12"/>
  <c r="G144" i="12"/>
  <c r="M144" i="12" s="1"/>
  <c r="I144" i="12"/>
  <c r="I124" i="12" s="1"/>
  <c r="K144" i="12"/>
  <c r="O144" i="12"/>
  <c r="Q144" i="12"/>
  <c r="V144" i="12"/>
  <c r="G154" i="12"/>
  <c r="I154" i="12"/>
  <c r="K154" i="12"/>
  <c r="M154" i="12"/>
  <c r="O154" i="12"/>
  <c r="Q154" i="12"/>
  <c r="V154" i="12"/>
  <c r="G156" i="12"/>
  <c r="I156" i="12"/>
  <c r="K156" i="12"/>
  <c r="M156" i="12"/>
  <c r="O156" i="12"/>
  <c r="Q156" i="12"/>
  <c r="V156" i="12"/>
  <c r="G158" i="12"/>
  <c r="I158" i="12"/>
  <c r="K158" i="12"/>
  <c r="M158" i="12"/>
  <c r="O158" i="12"/>
  <c r="Q158" i="12"/>
  <c r="V158" i="12"/>
  <c r="G159" i="12"/>
  <c r="I159" i="12"/>
  <c r="K159" i="12"/>
  <c r="M159" i="12"/>
  <c r="O159" i="12"/>
  <c r="Q159" i="12"/>
  <c r="V159" i="12"/>
  <c r="G161" i="12"/>
  <c r="I161" i="12"/>
  <c r="K161" i="12"/>
  <c r="M161" i="12"/>
  <c r="O161" i="12"/>
  <c r="Q161" i="12"/>
  <c r="V161" i="12"/>
  <c r="G163" i="12"/>
  <c r="M163" i="12" s="1"/>
  <c r="I163" i="12"/>
  <c r="K163" i="12"/>
  <c r="O163" i="12"/>
  <c r="Q163" i="12"/>
  <c r="V163" i="12"/>
  <c r="G166" i="12"/>
  <c r="M166" i="12" s="1"/>
  <c r="I166" i="12"/>
  <c r="K166" i="12"/>
  <c r="O166" i="12"/>
  <c r="Q166" i="12"/>
  <c r="V166" i="12"/>
  <c r="G170" i="12"/>
  <c r="M170" i="12" s="1"/>
  <c r="I170" i="12"/>
  <c r="K170" i="12"/>
  <c r="O170" i="12"/>
  <c r="Q170" i="12"/>
  <c r="V170" i="12"/>
  <c r="G174" i="12"/>
  <c r="I174" i="12"/>
  <c r="K174" i="12"/>
  <c r="M174" i="12"/>
  <c r="O174" i="12"/>
  <c r="Q174" i="12"/>
  <c r="V174" i="12"/>
  <c r="G176" i="12"/>
  <c r="I176" i="12"/>
  <c r="K176" i="12"/>
  <c r="M176" i="12"/>
  <c r="O176" i="12"/>
  <c r="Q176" i="12"/>
  <c r="V176" i="12"/>
  <c r="G178" i="12"/>
  <c r="I178" i="12"/>
  <c r="K178" i="12"/>
  <c r="M178" i="12"/>
  <c r="O178" i="12"/>
  <c r="Q178" i="12"/>
  <c r="V178" i="12"/>
  <c r="O181" i="12"/>
  <c r="Q181" i="12"/>
  <c r="G182" i="12"/>
  <c r="I182" i="12"/>
  <c r="I181" i="12" s="1"/>
  <c r="K182" i="12"/>
  <c r="M182" i="12"/>
  <c r="O182" i="12"/>
  <c r="Q182" i="12"/>
  <c r="V182" i="12"/>
  <c r="V181" i="12" s="1"/>
  <c r="G196" i="12"/>
  <c r="M196" i="12" s="1"/>
  <c r="I196" i="12"/>
  <c r="K196" i="12"/>
  <c r="K181" i="12" s="1"/>
  <c r="O196" i="12"/>
  <c r="Q196" i="12"/>
  <c r="V196" i="12"/>
  <c r="G201" i="12"/>
  <c r="G181" i="12" s="1"/>
  <c r="I201" i="12"/>
  <c r="K201" i="12"/>
  <c r="O201" i="12"/>
  <c r="Q201" i="12"/>
  <c r="V201" i="12"/>
  <c r="G203" i="12"/>
  <c r="I203" i="12"/>
  <c r="G204" i="12"/>
  <c r="I204" i="12"/>
  <c r="K204" i="12"/>
  <c r="K203" i="12" s="1"/>
  <c r="M204" i="12"/>
  <c r="O204" i="12"/>
  <c r="Q204" i="12"/>
  <c r="Q203" i="12" s="1"/>
  <c r="V204" i="12"/>
  <c r="G206" i="12"/>
  <c r="I206" i="12"/>
  <c r="K206" i="12"/>
  <c r="M206" i="12"/>
  <c r="O206" i="12"/>
  <c r="Q206" i="12"/>
  <c r="V206" i="12"/>
  <c r="V203" i="12" s="1"/>
  <c r="G208" i="12"/>
  <c r="I208" i="12"/>
  <c r="K208" i="12"/>
  <c r="M208" i="12"/>
  <c r="O208" i="12"/>
  <c r="O203" i="12" s="1"/>
  <c r="Q208" i="12"/>
  <c r="V208" i="12"/>
  <c r="G210" i="12"/>
  <c r="M210" i="12" s="1"/>
  <c r="I210" i="12"/>
  <c r="K210" i="12"/>
  <c r="O210" i="12"/>
  <c r="Q210" i="12"/>
  <c r="V210" i="12"/>
  <c r="G212" i="12"/>
  <c r="I212" i="12"/>
  <c r="K212" i="12"/>
  <c r="M212" i="12"/>
  <c r="O212" i="12"/>
  <c r="Q212" i="12"/>
  <c r="V212" i="12"/>
  <c r="G213" i="12"/>
  <c r="M213" i="12" s="1"/>
  <c r="I213" i="12"/>
  <c r="K213" i="12"/>
  <c r="O213" i="12"/>
  <c r="Q213" i="12"/>
  <c r="V213" i="12"/>
  <c r="G216" i="12"/>
  <c r="G217" i="12"/>
  <c r="M217" i="12" s="1"/>
  <c r="M216" i="12" s="1"/>
  <c r="I217" i="12"/>
  <c r="I216" i="12" s="1"/>
  <c r="K217" i="12"/>
  <c r="K216" i="12" s="1"/>
  <c r="O217" i="12"/>
  <c r="O216" i="12" s="1"/>
  <c r="Q217" i="12"/>
  <c r="V217" i="12"/>
  <c r="V216" i="12" s="1"/>
  <c r="G219" i="12"/>
  <c r="I219" i="12"/>
  <c r="K219" i="12"/>
  <c r="M219" i="12"/>
  <c r="O219" i="12"/>
  <c r="Q219" i="12"/>
  <c r="Q216" i="12" s="1"/>
  <c r="V219" i="12"/>
  <c r="G221" i="12"/>
  <c r="I221" i="12"/>
  <c r="K221" i="12"/>
  <c r="M221" i="12"/>
  <c r="O221" i="12"/>
  <c r="Q221" i="12"/>
  <c r="V221" i="12"/>
  <c r="G224" i="12"/>
  <c r="G223" i="12" s="1"/>
  <c r="I224" i="12"/>
  <c r="I223" i="12" s="1"/>
  <c r="K224" i="12"/>
  <c r="K223" i="12" s="1"/>
  <c r="O224" i="12"/>
  <c r="Q224" i="12"/>
  <c r="Q223" i="12" s="1"/>
  <c r="V224" i="12"/>
  <c r="V223" i="12" s="1"/>
  <c r="G226" i="12"/>
  <c r="I226" i="12"/>
  <c r="K226" i="12"/>
  <c r="M226" i="12"/>
  <c r="O226" i="12"/>
  <c r="Q226" i="12"/>
  <c r="V226" i="12"/>
  <c r="G228" i="12"/>
  <c r="M228" i="12" s="1"/>
  <c r="I228" i="12"/>
  <c r="K228" i="12"/>
  <c r="O228" i="12"/>
  <c r="Q228" i="12"/>
  <c r="V228" i="12"/>
  <c r="G230" i="12"/>
  <c r="M230" i="12" s="1"/>
  <c r="I230" i="12"/>
  <c r="K230" i="12"/>
  <c r="O230" i="12"/>
  <c r="Q230" i="12"/>
  <c r="V230" i="12"/>
  <c r="G232" i="12"/>
  <c r="M232" i="12" s="1"/>
  <c r="I232" i="12"/>
  <c r="K232" i="12"/>
  <c r="O232" i="12"/>
  <c r="Q232" i="12"/>
  <c r="V232" i="12"/>
  <c r="G234" i="12"/>
  <c r="I234" i="12"/>
  <c r="K234" i="12"/>
  <c r="M234" i="12"/>
  <c r="O234" i="12"/>
  <c r="Q234" i="12"/>
  <c r="V234" i="12"/>
  <c r="G236" i="12"/>
  <c r="I236" i="12"/>
  <c r="K236" i="12"/>
  <c r="M236" i="12"/>
  <c r="O236" i="12"/>
  <c r="Q236" i="12"/>
  <c r="V236" i="12"/>
  <c r="G238" i="12"/>
  <c r="I238" i="12"/>
  <c r="K238" i="12"/>
  <c r="M238" i="12"/>
  <c r="O238" i="12"/>
  <c r="O223" i="12" s="1"/>
  <c r="Q238" i="12"/>
  <c r="V238" i="12"/>
  <c r="G240" i="12"/>
  <c r="M240" i="12" s="1"/>
  <c r="I240" i="12"/>
  <c r="K240" i="12"/>
  <c r="O240" i="12"/>
  <c r="Q240" i="12"/>
  <c r="V240" i="12"/>
  <c r="G242" i="12"/>
  <c r="I242" i="12"/>
  <c r="K242" i="12"/>
  <c r="M242" i="12"/>
  <c r="O242" i="12"/>
  <c r="Q242" i="12"/>
  <c r="V242" i="12"/>
  <c r="G245" i="12"/>
  <c r="M245" i="12" s="1"/>
  <c r="I245" i="12"/>
  <c r="K245" i="12"/>
  <c r="O245" i="12"/>
  <c r="Q245" i="12"/>
  <c r="V245" i="12"/>
  <c r="G247" i="12"/>
  <c r="G248" i="12"/>
  <c r="M248" i="12" s="1"/>
  <c r="M247" i="12" s="1"/>
  <c r="I248" i="12"/>
  <c r="I247" i="12" s="1"/>
  <c r="K248" i="12"/>
  <c r="K247" i="12" s="1"/>
  <c r="O248" i="12"/>
  <c r="O247" i="12" s="1"/>
  <c r="Q248" i="12"/>
  <c r="V248" i="12"/>
  <c r="V247" i="12" s="1"/>
  <c r="G266" i="12"/>
  <c r="M266" i="12" s="1"/>
  <c r="I266" i="12"/>
  <c r="K266" i="12"/>
  <c r="O266" i="12"/>
  <c r="Q266" i="12"/>
  <c r="Q247" i="12" s="1"/>
  <c r="V266" i="12"/>
  <c r="G268" i="12"/>
  <c r="I268" i="12"/>
  <c r="K268" i="12"/>
  <c r="M268" i="12"/>
  <c r="O268" i="12"/>
  <c r="Q268" i="12"/>
  <c r="V268" i="12"/>
  <c r="G285" i="12"/>
  <c r="I285" i="12"/>
  <c r="K285" i="12"/>
  <c r="M285" i="12"/>
  <c r="O285" i="12"/>
  <c r="Q285" i="12"/>
  <c r="V285" i="12"/>
  <c r="G287" i="12"/>
  <c r="K287" i="12"/>
  <c r="O287" i="12"/>
  <c r="Q287" i="12"/>
  <c r="G288" i="12"/>
  <c r="I288" i="12"/>
  <c r="I287" i="12" s="1"/>
  <c r="K288" i="12"/>
  <c r="M288" i="12"/>
  <c r="M287" i="12" s="1"/>
  <c r="O288" i="12"/>
  <c r="Q288" i="12"/>
  <c r="V288" i="12"/>
  <c r="V287" i="12" s="1"/>
  <c r="K289" i="12"/>
  <c r="V289" i="12"/>
  <c r="G290" i="12"/>
  <c r="G289" i="12" s="1"/>
  <c r="I290" i="12"/>
  <c r="I289" i="12" s="1"/>
  <c r="K290" i="12"/>
  <c r="O290" i="12"/>
  <c r="Q290" i="12"/>
  <c r="Q289" i="12" s="1"/>
  <c r="V290" i="12"/>
  <c r="G292" i="12"/>
  <c r="M292" i="12" s="1"/>
  <c r="I292" i="12"/>
  <c r="K292" i="12"/>
  <c r="O292" i="12"/>
  <c r="O289" i="12" s="1"/>
  <c r="Q292" i="12"/>
  <c r="V292" i="12"/>
  <c r="I295" i="12"/>
  <c r="K295" i="12"/>
  <c r="G296" i="12"/>
  <c r="I296" i="12"/>
  <c r="K296" i="12"/>
  <c r="M296" i="12"/>
  <c r="O296" i="12"/>
  <c r="O295" i="12" s="1"/>
  <c r="Q296" i="12"/>
  <c r="V296" i="12"/>
  <c r="V295" i="12" s="1"/>
  <c r="G299" i="12"/>
  <c r="I299" i="12"/>
  <c r="K299" i="12"/>
  <c r="M299" i="12"/>
  <c r="O299" i="12"/>
  <c r="Q299" i="12"/>
  <c r="V299" i="12"/>
  <c r="G301" i="12"/>
  <c r="G295" i="12" s="1"/>
  <c r="I301" i="12"/>
  <c r="K301" i="12"/>
  <c r="O301" i="12"/>
  <c r="Q301" i="12"/>
  <c r="Q295" i="12" s="1"/>
  <c r="V301" i="12"/>
  <c r="G303" i="12"/>
  <c r="I303" i="12"/>
  <c r="K303" i="12"/>
  <c r="M303" i="12"/>
  <c r="O303" i="12"/>
  <c r="Q303" i="12"/>
  <c r="V303" i="12"/>
  <c r="K320" i="12"/>
  <c r="O320" i="12"/>
  <c r="Q320" i="12"/>
  <c r="V320" i="12"/>
  <c r="G321" i="12"/>
  <c r="G320" i="12" s="1"/>
  <c r="I321" i="12"/>
  <c r="I320" i="12" s="1"/>
  <c r="K321" i="12"/>
  <c r="O321" i="12"/>
  <c r="Q321" i="12"/>
  <c r="V321" i="12"/>
  <c r="G339" i="12"/>
  <c r="M339" i="12" s="1"/>
  <c r="I339" i="12"/>
  <c r="K339" i="12"/>
  <c r="K338" i="12" s="1"/>
  <c r="O339" i="12"/>
  <c r="Q339" i="12"/>
  <c r="Q338" i="12" s="1"/>
  <c r="V339" i="12"/>
  <c r="G341" i="12"/>
  <c r="I341" i="12"/>
  <c r="K341" i="12"/>
  <c r="M341" i="12"/>
  <c r="O341" i="12"/>
  <c r="Q341" i="12"/>
  <c r="V341" i="12"/>
  <c r="V338" i="12" s="1"/>
  <c r="G344" i="12"/>
  <c r="I344" i="12"/>
  <c r="K344" i="12"/>
  <c r="M344" i="12"/>
  <c r="O344" i="12"/>
  <c r="O338" i="12" s="1"/>
  <c r="Q344" i="12"/>
  <c r="V344" i="12"/>
  <c r="G359" i="12"/>
  <c r="M359" i="12" s="1"/>
  <c r="I359" i="12"/>
  <c r="K359" i="12"/>
  <c r="O359" i="12"/>
  <c r="Q359" i="12"/>
  <c r="V359" i="12"/>
  <c r="G373" i="12"/>
  <c r="I373" i="12"/>
  <c r="K373" i="12"/>
  <c r="M373" i="12"/>
  <c r="O373" i="12"/>
  <c r="Q373" i="12"/>
  <c r="V373" i="12"/>
  <c r="G375" i="12"/>
  <c r="M375" i="12" s="1"/>
  <c r="I375" i="12"/>
  <c r="K375" i="12"/>
  <c r="O375" i="12"/>
  <c r="Q375" i="12"/>
  <c r="V375" i="12"/>
  <c r="G377" i="12"/>
  <c r="M377" i="12" s="1"/>
  <c r="I377" i="12"/>
  <c r="K377" i="12"/>
  <c r="O377" i="12"/>
  <c r="Q377" i="12"/>
  <c r="V377" i="12"/>
  <c r="G379" i="12"/>
  <c r="M379" i="12" s="1"/>
  <c r="I379" i="12"/>
  <c r="I338" i="12" s="1"/>
  <c r="K379" i="12"/>
  <c r="O379" i="12"/>
  <c r="Q379" i="12"/>
  <c r="V379" i="12"/>
  <c r="G382" i="12"/>
  <c r="M382" i="12" s="1"/>
  <c r="I382" i="12"/>
  <c r="K382" i="12"/>
  <c r="O382" i="12"/>
  <c r="Q382" i="12"/>
  <c r="V382" i="12"/>
  <c r="G385" i="12"/>
  <c r="I385" i="12"/>
  <c r="K385" i="12"/>
  <c r="M385" i="12"/>
  <c r="O385" i="12"/>
  <c r="Q385" i="12"/>
  <c r="V385" i="12"/>
  <c r="G387" i="12"/>
  <c r="I387" i="12"/>
  <c r="K387" i="12"/>
  <c r="M387" i="12"/>
  <c r="O387" i="12"/>
  <c r="Q387" i="12"/>
  <c r="V387" i="12"/>
  <c r="G389" i="12"/>
  <c r="M389" i="12" s="1"/>
  <c r="I389" i="12"/>
  <c r="K389" i="12"/>
  <c r="O389" i="12"/>
  <c r="Q389" i="12"/>
  <c r="V389" i="12"/>
  <c r="G390" i="12"/>
  <c r="I390" i="12"/>
  <c r="K390" i="12"/>
  <c r="M390" i="12"/>
  <c r="O390" i="12"/>
  <c r="Q390" i="12"/>
  <c r="V390" i="12"/>
  <c r="G391" i="12"/>
  <c r="M391" i="12" s="1"/>
  <c r="I391" i="12"/>
  <c r="K391" i="12"/>
  <c r="O391" i="12"/>
  <c r="Q391" i="12"/>
  <c r="V391" i="12"/>
  <c r="G392" i="12"/>
  <c r="Q392" i="12"/>
  <c r="V392" i="12"/>
  <c r="G393" i="12"/>
  <c r="M393" i="12" s="1"/>
  <c r="M392" i="12" s="1"/>
  <c r="I393" i="12"/>
  <c r="I392" i="12" s="1"/>
  <c r="K393" i="12"/>
  <c r="K392" i="12" s="1"/>
  <c r="O393" i="12"/>
  <c r="O392" i="12" s="1"/>
  <c r="Q393" i="12"/>
  <c r="V393" i="12"/>
  <c r="G394" i="12"/>
  <c r="I394" i="12"/>
  <c r="K394" i="12"/>
  <c r="G395" i="12"/>
  <c r="I395" i="12"/>
  <c r="K395" i="12"/>
  <c r="M395" i="12"/>
  <c r="M394" i="12" s="1"/>
  <c r="O395" i="12"/>
  <c r="O394" i="12" s="1"/>
  <c r="Q395" i="12"/>
  <c r="V395" i="12"/>
  <c r="V394" i="12" s="1"/>
  <c r="G412" i="12"/>
  <c r="I412" i="12"/>
  <c r="K412" i="12"/>
  <c r="M412" i="12"/>
  <c r="O412" i="12"/>
  <c r="Q412" i="12"/>
  <c r="V412" i="12"/>
  <c r="G429" i="12"/>
  <c r="I429" i="12"/>
  <c r="K429" i="12"/>
  <c r="M429" i="12"/>
  <c r="O429" i="12"/>
  <c r="Q429" i="12"/>
  <c r="Q394" i="12" s="1"/>
  <c r="V429" i="12"/>
  <c r="G431" i="12"/>
  <c r="M431" i="12" s="1"/>
  <c r="I431" i="12"/>
  <c r="I430" i="12" s="1"/>
  <c r="K431" i="12"/>
  <c r="K430" i="12" s="1"/>
  <c r="O431" i="12"/>
  <c r="Q431" i="12"/>
  <c r="V431" i="12"/>
  <c r="G447" i="12"/>
  <c r="G430" i="12" s="1"/>
  <c r="I447" i="12"/>
  <c r="K447" i="12"/>
  <c r="O447" i="12"/>
  <c r="Q447" i="12"/>
  <c r="V447" i="12"/>
  <c r="G450" i="12"/>
  <c r="M450" i="12" s="1"/>
  <c r="I450" i="12"/>
  <c r="K450" i="12"/>
  <c r="O450" i="12"/>
  <c r="Q450" i="12"/>
  <c r="V450" i="12"/>
  <c r="G467" i="12"/>
  <c r="M467" i="12" s="1"/>
  <c r="I467" i="12"/>
  <c r="K467" i="12"/>
  <c r="O467" i="12"/>
  <c r="Q467" i="12"/>
  <c r="V467" i="12"/>
  <c r="G484" i="12"/>
  <c r="I484" i="12"/>
  <c r="K484" i="12"/>
  <c r="M484" i="12"/>
  <c r="O484" i="12"/>
  <c r="Q484" i="12"/>
  <c r="V484" i="12"/>
  <c r="G500" i="12"/>
  <c r="I500" i="12"/>
  <c r="K500" i="12"/>
  <c r="M500" i="12"/>
  <c r="O500" i="12"/>
  <c r="O430" i="12" s="1"/>
  <c r="Q500" i="12"/>
  <c r="V500" i="12"/>
  <c r="G518" i="12"/>
  <c r="I518" i="12"/>
  <c r="K518" i="12"/>
  <c r="M518" i="12"/>
  <c r="O518" i="12"/>
  <c r="Q518" i="12"/>
  <c r="Q430" i="12" s="1"/>
  <c r="V518" i="12"/>
  <c r="G521" i="12"/>
  <c r="M521" i="12" s="1"/>
  <c r="I521" i="12"/>
  <c r="K521" i="12"/>
  <c r="O521" i="12"/>
  <c r="Q521" i="12"/>
  <c r="V521" i="12"/>
  <c r="V430" i="12" s="1"/>
  <c r="G524" i="12"/>
  <c r="I524" i="12"/>
  <c r="K524" i="12"/>
  <c r="M524" i="12"/>
  <c r="O524" i="12"/>
  <c r="Q524" i="12"/>
  <c r="V524" i="12"/>
  <c r="G525" i="12"/>
  <c r="G526" i="12"/>
  <c r="M526" i="12" s="1"/>
  <c r="I526" i="12"/>
  <c r="I525" i="12" s="1"/>
  <c r="K526" i="12"/>
  <c r="O526" i="12"/>
  <c r="O525" i="12" s="1"/>
  <c r="Q526" i="12"/>
  <c r="V526" i="12"/>
  <c r="G528" i="12"/>
  <c r="M528" i="12" s="1"/>
  <c r="I528" i="12"/>
  <c r="K528" i="12"/>
  <c r="K525" i="12" s="1"/>
  <c r="O528" i="12"/>
  <c r="Q528" i="12"/>
  <c r="Q525" i="12" s="1"/>
  <c r="V528" i="12"/>
  <c r="G529" i="12"/>
  <c r="I529" i="12"/>
  <c r="K529" i="12"/>
  <c r="M529" i="12"/>
  <c r="O529" i="12"/>
  <c r="Q529" i="12"/>
  <c r="V529" i="12"/>
  <c r="G530" i="12"/>
  <c r="I530" i="12"/>
  <c r="K530" i="12"/>
  <c r="M530" i="12"/>
  <c r="O530" i="12"/>
  <c r="Q530" i="12"/>
  <c r="V530" i="12"/>
  <c r="G531" i="12"/>
  <c r="I531" i="12"/>
  <c r="K531" i="12"/>
  <c r="M531" i="12"/>
  <c r="O531" i="12"/>
  <c r="Q531" i="12"/>
  <c r="V531" i="12"/>
  <c r="G532" i="12"/>
  <c r="M532" i="12" s="1"/>
  <c r="I532" i="12"/>
  <c r="K532" i="12"/>
  <c r="O532" i="12"/>
  <c r="Q532" i="12"/>
  <c r="V532" i="12"/>
  <c r="V525" i="12" s="1"/>
  <c r="Q533" i="12"/>
  <c r="V533" i="12"/>
  <c r="G534" i="12"/>
  <c r="G533" i="12" s="1"/>
  <c r="I534" i="12"/>
  <c r="K534" i="12"/>
  <c r="K533" i="12" s="1"/>
  <c r="O534" i="12"/>
  <c r="Q534" i="12"/>
  <c r="V534" i="12"/>
  <c r="G536" i="12"/>
  <c r="M536" i="12" s="1"/>
  <c r="I536" i="12"/>
  <c r="I533" i="12" s="1"/>
  <c r="K536" i="12"/>
  <c r="O536" i="12"/>
  <c r="O533" i="12" s="1"/>
  <c r="Q536" i="12"/>
  <c r="V536" i="12"/>
  <c r="G537" i="12"/>
  <c r="M537" i="12" s="1"/>
  <c r="I537" i="12"/>
  <c r="K537" i="12"/>
  <c r="O537" i="12"/>
  <c r="Q537" i="12"/>
  <c r="V537" i="12"/>
  <c r="G539" i="12"/>
  <c r="I539" i="12"/>
  <c r="K539" i="12"/>
  <c r="M539" i="12"/>
  <c r="O539" i="12"/>
  <c r="O538" i="12" s="1"/>
  <c r="Q539" i="12"/>
  <c r="V539" i="12"/>
  <c r="V538" i="12" s="1"/>
  <c r="G541" i="12"/>
  <c r="G538" i="12" s="1"/>
  <c r="I541" i="12"/>
  <c r="K541" i="12"/>
  <c r="M541" i="12"/>
  <c r="O541" i="12"/>
  <c r="Q541" i="12"/>
  <c r="Q538" i="12" s="1"/>
  <c r="V541" i="12"/>
  <c r="G543" i="12"/>
  <c r="M543" i="12" s="1"/>
  <c r="I543" i="12"/>
  <c r="K543" i="12"/>
  <c r="O543" i="12"/>
  <c r="Q543" i="12"/>
  <c r="V543" i="12"/>
  <c r="G545" i="12"/>
  <c r="I545" i="12"/>
  <c r="K545" i="12"/>
  <c r="M545" i="12"/>
  <c r="O545" i="12"/>
  <c r="Q545" i="12"/>
  <c r="V545" i="12"/>
  <c r="G547" i="12"/>
  <c r="M547" i="12" s="1"/>
  <c r="I547" i="12"/>
  <c r="K547" i="12"/>
  <c r="O547" i="12"/>
  <c r="Q547" i="12"/>
  <c r="V547" i="12"/>
  <c r="G549" i="12"/>
  <c r="M549" i="12" s="1"/>
  <c r="I549" i="12"/>
  <c r="I538" i="12" s="1"/>
  <c r="K549" i="12"/>
  <c r="O549" i="12"/>
  <c r="Q549" i="12"/>
  <c r="V549" i="12"/>
  <c r="G551" i="12"/>
  <c r="M551" i="12" s="1"/>
  <c r="I551" i="12"/>
  <c r="K551" i="12"/>
  <c r="K538" i="12" s="1"/>
  <c r="O551" i="12"/>
  <c r="Q551" i="12"/>
  <c r="V551" i="12"/>
  <c r="G553" i="12"/>
  <c r="I553" i="12"/>
  <c r="K553" i="12"/>
  <c r="M553" i="12"/>
  <c r="O553" i="12"/>
  <c r="Q553" i="12"/>
  <c r="V553" i="12"/>
  <c r="G558" i="12"/>
  <c r="I558" i="12"/>
  <c r="K558" i="12"/>
  <c r="M558" i="12"/>
  <c r="O558" i="12"/>
  <c r="Q558" i="12"/>
  <c r="V558" i="12"/>
  <c r="G560" i="12"/>
  <c r="I560" i="12"/>
  <c r="K560" i="12"/>
  <c r="M560" i="12"/>
  <c r="O560" i="12"/>
  <c r="Q560" i="12"/>
  <c r="V560" i="12"/>
  <c r="G562" i="12"/>
  <c r="M562" i="12" s="1"/>
  <c r="I562" i="12"/>
  <c r="K562" i="12"/>
  <c r="O562" i="12"/>
  <c r="Q562" i="12"/>
  <c r="V562" i="12"/>
  <c r="G564" i="12"/>
  <c r="I564" i="12"/>
  <c r="K564" i="12"/>
  <c r="M564" i="12"/>
  <c r="O564" i="12"/>
  <c r="Q564" i="12"/>
  <c r="V564" i="12"/>
  <c r="G566" i="12"/>
  <c r="M566" i="12" s="1"/>
  <c r="I566" i="12"/>
  <c r="K566" i="12"/>
  <c r="O566" i="12"/>
  <c r="Q566" i="12"/>
  <c r="V566" i="12"/>
  <c r="G568" i="12"/>
  <c r="M568" i="12" s="1"/>
  <c r="I568" i="12"/>
  <c r="K568" i="12"/>
  <c r="O568" i="12"/>
  <c r="Q568" i="12"/>
  <c r="V568" i="12"/>
  <c r="G574" i="12"/>
  <c r="M574" i="12" s="1"/>
  <c r="I574" i="12"/>
  <c r="K574" i="12"/>
  <c r="O574" i="12"/>
  <c r="Q574" i="12"/>
  <c r="V574" i="12"/>
  <c r="G576" i="12"/>
  <c r="I576" i="12"/>
  <c r="K576" i="12"/>
  <c r="M576" i="12"/>
  <c r="O576" i="12"/>
  <c r="Q576" i="12"/>
  <c r="V576" i="12"/>
  <c r="G580" i="12"/>
  <c r="I580" i="12"/>
  <c r="K580" i="12"/>
  <c r="M580" i="12"/>
  <c r="O580" i="12"/>
  <c r="Q580" i="12"/>
  <c r="V580" i="12"/>
  <c r="G582" i="12"/>
  <c r="I582" i="12"/>
  <c r="K582" i="12"/>
  <c r="M582" i="12"/>
  <c r="O582" i="12"/>
  <c r="Q582" i="12"/>
  <c r="V582" i="12"/>
  <c r="G588" i="12"/>
  <c r="M588" i="12" s="1"/>
  <c r="I588" i="12"/>
  <c r="K588" i="12"/>
  <c r="O588" i="12"/>
  <c r="Q588" i="12"/>
  <c r="V588" i="12"/>
  <c r="G589" i="12"/>
  <c r="I589" i="12"/>
  <c r="K589" i="12"/>
  <c r="M589" i="12"/>
  <c r="O589" i="12"/>
  <c r="Q589" i="12"/>
  <c r="V589" i="12"/>
  <c r="G590" i="12"/>
  <c r="M590" i="12" s="1"/>
  <c r="I590" i="12"/>
  <c r="K590" i="12"/>
  <c r="O590" i="12"/>
  <c r="Q590" i="12"/>
  <c r="V590" i="12"/>
  <c r="G592" i="12"/>
  <c r="M592" i="12" s="1"/>
  <c r="I592" i="12"/>
  <c r="K592" i="12"/>
  <c r="K591" i="12" s="1"/>
  <c r="O592" i="12"/>
  <c r="O591" i="12" s="1"/>
  <c r="Q592" i="12"/>
  <c r="Q591" i="12" s="1"/>
  <c r="V592" i="12"/>
  <c r="G594" i="12"/>
  <c r="I594" i="12"/>
  <c r="K594" i="12"/>
  <c r="M594" i="12"/>
  <c r="O594" i="12"/>
  <c r="Q594" i="12"/>
  <c r="V594" i="12"/>
  <c r="V591" i="12" s="1"/>
  <c r="G597" i="12"/>
  <c r="I597" i="12"/>
  <c r="K597" i="12"/>
  <c r="M597" i="12"/>
  <c r="O597" i="12"/>
  <c r="Q597" i="12"/>
  <c r="V597" i="12"/>
  <c r="G599" i="12"/>
  <c r="I599" i="12"/>
  <c r="K599" i="12"/>
  <c r="M599" i="12"/>
  <c r="O599" i="12"/>
  <c r="Q599" i="12"/>
  <c r="V599" i="12"/>
  <c r="G602" i="12"/>
  <c r="M602" i="12" s="1"/>
  <c r="I602" i="12"/>
  <c r="K602" i="12"/>
  <c r="O602" i="12"/>
  <c r="Q602" i="12"/>
  <c r="V602" i="12"/>
  <c r="G605" i="12"/>
  <c r="M605" i="12" s="1"/>
  <c r="I605" i="12"/>
  <c r="K605" i="12"/>
  <c r="O605" i="12"/>
  <c r="Q605" i="12"/>
  <c r="V605" i="12"/>
  <c r="G607" i="12"/>
  <c r="M607" i="12" s="1"/>
  <c r="I607" i="12"/>
  <c r="K607" i="12"/>
  <c r="O607" i="12"/>
  <c r="Q607" i="12"/>
  <c r="V607" i="12"/>
  <c r="G609" i="12"/>
  <c r="M609" i="12" s="1"/>
  <c r="I609" i="12"/>
  <c r="I591" i="12" s="1"/>
  <c r="K609" i="12"/>
  <c r="O609" i="12"/>
  <c r="Q609" i="12"/>
  <c r="V609" i="12"/>
  <c r="G612" i="12"/>
  <c r="M612" i="12" s="1"/>
  <c r="I612" i="12"/>
  <c r="K612" i="12"/>
  <c r="O612" i="12"/>
  <c r="Q612" i="12"/>
  <c r="V612" i="12"/>
  <c r="G614" i="12"/>
  <c r="I614" i="12"/>
  <c r="K614" i="12"/>
  <c r="M614" i="12"/>
  <c r="O614" i="12"/>
  <c r="Q614" i="12"/>
  <c r="V614" i="12"/>
  <c r="G615" i="12"/>
  <c r="I615" i="12"/>
  <c r="K615" i="12"/>
  <c r="M615" i="12"/>
  <c r="O615" i="12"/>
  <c r="Q615" i="12"/>
  <c r="V615" i="12"/>
  <c r="G617" i="12"/>
  <c r="I617" i="12"/>
  <c r="K617" i="12"/>
  <c r="M617" i="12"/>
  <c r="O617" i="12"/>
  <c r="Q617" i="12"/>
  <c r="V617" i="12"/>
  <c r="G619" i="12"/>
  <c r="M619" i="12" s="1"/>
  <c r="I619" i="12"/>
  <c r="K619" i="12"/>
  <c r="O619" i="12"/>
  <c r="Q619" i="12"/>
  <c r="V619" i="12"/>
  <c r="G621" i="12"/>
  <c r="G620" i="12" s="1"/>
  <c r="I621" i="12"/>
  <c r="K621" i="12"/>
  <c r="K620" i="12" s="1"/>
  <c r="O621" i="12"/>
  <c r="Q621" i="12"/>
  <c r="V621" i="12"/>
  <c r="G623" i="12"/>
  <c r="M623" i="12" s="1"/>
  <c r="I623" i="12"/>
  <c r="I620" i="12" s="1"/>
  <c r="K623" i="12"/>
  <c r="O623" i="12"/>
  <c r="O620" i="12" s="1"/>
  <c r="Q623" i="12"/>
  <c r="V623" i="12"/>
  <c r="G626" i="12"/>
  <c r="M626" i="12" s="1"/>
  <c r="I626" i="12"/>
  <c r="K626" i="12"/>
  <c r="O626" i="12"/>
  <c r="Q626" i="12"/>
  <c r="V626" i="12"/>
  <c r="G628" i="12"/>
  <c r="I628" i="12"/>
  <c r="K628" i="12"/>
  <c r="M628" i="12"/>
  <c r="O628" i="12"/>
  <c r="Q628" i="12"/>
  <c r="V628" i="12"/>
  <c r="G631" i="12"/>
  <c r="I631" i="12"/>
  <c r="K631" i="12"/>
  <c r="M631" i="12"/>
  <c r="O631" i="12"/>
  <c r="Q631" i="12"/>
  <c r="V631" i="12"/>
  <c r="G634" i="12"/>
  <c r="I634" i="12"/>
  <c r="K634" i="12"/>
  <c r="M634" i="12"/>
  <c r="O634" i="12"/>
  <c r="Q634" i="12"/>
  <c r="Q620" i="12" s="1"/>
  <c r="V634" i="12"/>
  <c r="G637" i="12"/>
  <c r="M637" i="12" s="1"/>
  <c r="I637" i="12"/>
  <c r="K637" i="12"/>
  <c r="O637" i="12"/>
  <c r="Q637" i="12"/>
  <c r="V637" i="12"/>
  <c r="V620" i="12" s="1"/>
  <c r="G640" i="12"/>
  <c r="M640" i="12" s="1"/>
  <c r="I640" i="12"/>
  <c r="K640" i="12"/>
  <c r="O640" i="12"/>
  <c r="Q640" i="12"/>
  <c r="V640" i="12"/>
  <c r="G642" i="12"/>
  <c r="M642" i="12" s="1"/>
  <c r="I642" i="12"/>
  <c r="K642" i="12"/>
  <c r="O642" i="12"/>
  <c r="Q642" i="12"/>
  <c r="V642" i="12"/>
  <c r="G645" i="12"/>
  <c r="M645" i="12" s="1"/>
  <c r="I645" i="12"/>
  <c r="K645" i="12"/>
  <c r="O645" i="12"/>
  <c r="Q645" i="12"/>
  <c r="V645" i="12"/>
  <c r="G648" i="12"/>
  <c r="M648" i="12" s="1"/>
  <c r="I648" i="12"/>
  <c r="K648" i="12"/>
  <c r="O648" i="12"/>
  <c r="Q648" i="12"/>
  <c r="V648" i="12"/>
  <c r="G651" i="12"/>
  <c r="I651" i="12"/>
  <c r="K651" i="12"/>
  <c r="M651" i="12"/>
  <c r="O651" i="12"/>
  <c r="Q651" i="12"/>
  <c r="V651" i="12"/>
  <c r="G654" i="12"/>
  <c r="I654" i="12"/>
  <c r="K654" i="12"/>
  <c r="M654" i="12"/>
  <c r="O654" i="12"/>
  <c r="Q654" i="12"/>
  <c r="V654" i="12"/>
  <c r="G657" i="12"/>
  <c r="I657" i="12"/>
  <c r="K657" i="12"/>
  <c r="M657" i="12"/>
  <c r="O657" i="12"/>
  <c r="Q657" i="12"/>
  <c r="V657" i="12"/>
  <c r="G658" i="12"/>
  <c r="M658" i="12" s="1"/>
  <c r="I658" i="12"/>
  <c r="K658" i="12"/>
  <c r="O658" i="12"/>
  <c r="Q658" i="12"/>
  <c r="V658" i="12"/>
  <c r="G660" i="12"/>
  <c r="M660" i="12" s="1"/>
  <c r="I660" i="12"/>
  <c r="K660" i="12"/>
  <c r="O660" i="12"/>
  <c r="Q660" i="12"/>
  <c r="V660" i="12"/>
  <c r="G662" i="12"/>
  <c r="M662" i="12" s="1"/>
  <c r="I662" i="12"/>
  <c r="K662" i="12"/>
  <c r="O662" i="12"/>
  <c r="Q662" i="12"/>
  <c r="V662" i="12"/>
  <c r="G664" i="12"/>
  <c r="M664" i="12" s="1"/>
  <c r="I664" i="12"/>
  <c r="K664" i="12"/>
  <c r="K663" i="12" s="1"/>
  <c r="O664" i="12"/>
  <c r="O663" i="12" s="1"/>
  <c r="Q664" i="12"/>
  <c r="Q663" i="12" s="1"/>
  <c r="V664" i="12"/>
  <c r="G671" i="12"/>
  <c r="I671" i="12"/>
  <c r="K671" i="12"/>
  <c r="M671" i="12"/>
  <c r="O671" i="12"/>
  <c r="Q671" i="12"/>
  <c r="V671" i="12"/>
  <c r="V663" i="12" s="1"/>
  <c r="G675" i="12"/>
  <c r="I675" i="12"/>
  <c r="K675" i="12"/>
  <c r="M675" i="12"/>
  <c r="O675" i="12"/>
  <c r="Q675" i="12"/>
  <c r="V675" i="12"/>
  <c r="G684" i="12"/>
  <c r="I684" i="12"/>
  <c r="K684" i="12"/>
  <c r="M684" i="12"/>
  <c r="O684" i="12"/>
  <c r="Q684" i="12"/>
  <c r="V684" i="12"/>
  <c r="G685" i="12"/>
  <c r="M685" i="12" s="1"/>
  <c r="I685" i="12"/>
  <c r="K685" i="12"/>
  <c r="O685" i="12"/>
  <c r="Q685" i="12"/>
  <c r="V685" i="12"/>
  <c r="G686" i="12"/>
  <c r="M686" i="12" s="1"/>
  <c r="I686" i="12"/>
  <c r="K686" i="12"/>
  <c r="O686" i="12"/>
  <c r="Q686" i="12"/>
  <c r="V686" i="12"/>
  <c r="G688" i="12"/>
  <c r="G663" i="12" s="1"/>
  <c r="I688" i="12"/>
  <c r="K688" i="12"/>
  <c r="O688" i="12"/>
  <c r="Q688" i="12"/>
  <c r="V688" i="12"/>
  <c r="G689" i="12"/>
  <c r="M689" i="12" s="1"/>
  <c r="I689" i="12"/>
  <c r="I663" i="12" s="1"/>
  <c r="K689" i="12"/>
  <c r="O689" i="12"/>
  <c r="Q689" i="12"/>
  <c r="V689" i="12"/>
  <c r="G690" i="12"/>
  <c r="M690" i="12" s="1"/>
  <c r="I690" i="12"/>
  <c r="K690" i="12"/>
  <c r="O690" i="12"/>
  <c r="Q690" i="12"/>
  <c r="V690" i="12"/>
  <c r="G691" i="12"/>
  <c r="I691" i="12"/>
  <c r="K691" i="12"/>
  <c r="M691" i="12"/>
  <c r="O691" i="12"/>
  <c r="Q691" i="12"/>
  <c r="V691" i="12"/>
  <c r="G692" i="12"/>
  <c r="I692" i="12"/>
  <c r="K692" i="12"/>
  <c r="M692" i="12"/>
  <c r="O692" i="12"/>
  <c r="Q692" i="12"/>
  <c r="V692" i="12"/>
  <c r="G694" i="12"/>
  <c r="I694" i="12"/>
  <c r="K694" i="12"/>
  <c r="M694" i="12"/>
  <c r="O694" i="12"/>
  <c r="Q694" i="12"/>
  <c r="V694" i="12"/>
  <c r="G696" i="12"/>
  <c r="M696" i="12" s="1"/>
  <c r="I696" i="12"/>
  <c r="K696" i="12"/>
  <c r="O696" i="12"/>
  <c r="Q696" i="12"/>
  <c r="V696" i="12"/>
  <c r="G700" i="12"/>
  <c r="I700" i="12"/>
  <c r="K700" i="12"/>
  <c r="M700" i="12"/>
  <c r="O700" i="12"/>
  <c r="Q700" i="12"/>
  <c r="V700" i="12"/>
  <c r="G701" i="12"/>
  <c r="M701" i="12" s="1"/>
  <c r="I701" i="12"/>
  <c r="K701" i="12"/>
  <c r="O701" i="12"/>
  <c r="Q701" i="12"/>
  <c r="V701" i="12"/>
  <c r="G703" i="12"/>
  <c r="M703" i="12" s="1"/>
  <c r="I703" i="12"/>
  <c r="K703" i="12"/>
  <c r="O703" i="12"/>
  <c r="Q703" i="12"/>
  <c r="V703" i="12"/>
  <c r="G704" i="12"/>
  <c r="M704" i="12" s="1"/>
  <c r="I704" i="12"/>
  <c r="K704" i="12"/>
  <c r="O704" i="12"/>
  <c r="Q704" i="12"/>
  <c r="V704" i="12"/>
  <c r="G705" i="12"/>
  <c r="I705" i="12"/>
  <c r="K705" i="12"/>
  <c r="M705" i="12"/>
  <c r="O705" i="12"/>
  <c r="Q705" i="12"/>
  <c r="V705" i="12"/>
  <c r="G706" i="12"/>
  <c r="I706" i="12"/>
  <c r="K706" i="12"/>
  <c r="M706" i="12"/>
  <c r="O706" i="12"/>
  <c r="Q706" i="12"/>
  <c r="V706" i="12"/>
  <c r="G708" i="12"/>
  <c r="I708" i="12"/>
  <c r="K708" i="12"/>
  <c r="M708" i="12"/>
  <c r="O708" i="12"/>
  <c r="Q708" i="12"/>
  <c r="V708" i="12"/>
  <c r="G709" i="12"/>
  <c r="M709" i="12" s="1"/>
  <c r="I709" i="12"/>
  <c r="K709" i="12"/>
  <c r="O709" i="12"/>
  <c r="Q709" i="12"/>
  <c r="V709" i="12"/>
  <c r="G711" i="12"/>
  <c r="I711" i="12"/>
  <c r="K711" i="12"/>
  <c r="M711" i="12"/>
  <c r="O711" i="12"/>
  <c r="Q711" i="12"/>
  <c r="V711" i="12"/>
  <c r="G713" i="12"/>
  <c r="M713" i="12" s="1"/>
  <c r="I713" i="12"/>
  <c r="K713" i="12"/>
  <c r="O713" i="12"/>
  <c r="Q713" i="12"/>
  <c r="V713" i="12"/>
  <c r="I715" i="12"/>
  <c r="G716" i="12"/>
  <c r="M716" i="12" s="1"/>
  <c r="I716" i="12"/>
  <c r="K716" i="12"/>
  <c r="K715" i="12" s="1"/>
  <c r="O716" i="12"/>
  <c r="O715" i="12" s="1"/>
  <c r="Q716" i="12"/>
  <c r="Q715" i="12" s="1"/>
  <c r="V716" i="12"/>
  <c r="G729" i="12"/>
  <c r="I729" i="12"/>
  <c r="K729" i="12"/>
  <c r="M729" i="12"/>
  <c r="O729" i="12"/>
  <c r="Q729" i="12"/>
  <c r="V729" i="12"/>
  <c r="V715" i="12" s="1"/>
  <c r="G739" i="12"/>
  <c r="I739" i="12"/>
  <c r="K739" i="12"/>
  <c r="M739" i="12"/>
  <c r="O739" i="12"/>
  <c r="Q739" i="12"/>
  <c r="V739" i="12"/>
  <c r="G752" i="12"/>
  <c r="I752" i="12"/>
  <c r="K752" i="12"/>
  <c r="M752" i="12"/>
  <c r="O752" i="12"/>
  <c r="Q752" i="12"/>
  <c r="V752" i="12"/>
  <c r="G765" i="12"/>
  <c r="M765" i="12" s="1"/>
  <c r="I765" i="12"/>
  <c r="K765" i="12"/>
  <c r="O765" i="12"/>
  <c r="Q765" i="12"/>
  <c r="V765" i="12"/>
  <c r="G769" i="12"/>
  <c r="M769" i="12" s="1"/>
  <c r="I769" i="12"/>
  <c r="K769" i="12"/>
  <c r="O769" i="12"/>
  <c r="Q769" i="12"/>
  <c r="V769" i="12"/>
  <c r="G783" i="12"/>
  <c r="G715" i="12" s="1"/>
  <c r="I783" i="12"/>
  <c r="K783" i="12"/>
  <c r="O783" i="12"/>
  <c r="Q783" i="12"/>
  <c r="V783" i="12"/>
  <c r="G794" i="12"/>
  <c r="M794" i="12" s="1"/>
  <c r="I794" i="12"/>
  <c r="K794" i="12"/>
  <c r="O794" i="12"/>
  <c r="Q794" i="12"/>
  <c r="V794" i="12"/>
  <c r="I795" i="12"/>
  <c r="K795" i="12"/>
  <c r="G796" i="12"/>
  <c r="I796" i="12"/>
  <c r="K796" i="12"/>
  <c r="M796" i="12"/>
  <c r="O796" i="12"/>
  <c r="Q796" i="12"/>
  <c r="Q795" i="12" s="1"/>
  <c r="V796" i="12"/>
  <c r="V795" i="12" s="1"/>
  <c r="G800" i="12"/>
  <c r="I800" i="12"/>
  <c r="K800" i="12"/>
  <c r="M800" i="12"/>
  <c r="O800" i="12"/>
  <c r="O795" i="12" s="1"/>
  <c r="Q800" i="12"/>
  <c r="V800" i="12"/>
  <c r="G804" i="12"/>
  <c r="I804" i="12"/>
  <c r="K804" i="12"/>
  <c r="M804" i="12"/>
  <c r="O804" i="12"/>
  <c r="Q804" i="12"/>
  <c r="V804" i="12"/>
  <c r="G808" i="12"/>
  <c r="M808" i="12" s="1"/>
  <c r="I808" i="12"/>
  <c r="K808" i="12"/>
  <c r="O808" i="12"/>
  <c r="Q808" i="12"/>
  <c r="V808" i="12"/>
  <c r="G812" i="12"/>
  <c r="M812" i="12" s="1"/>
  <c r="I812" i="12"/>
  <c r="K812" i="12"/>
  <c r="O812" i="12"/>
  <c r="Q812" i="12"/>
  <c r="V812" i="12"/>
  <c r="G817" i="12"/>
  <c r="M817" i="12" s="1"/>
  <c r="I817" i="12"/>
  <c r="K817" i="12"/>
  <c r="O817" i="12"/>
  <c r="Q817" i="12"/>
  <c r="V817" i="12"/>
  <c r="G822" i="12"/>
  <c r="I822" i="12"/>
  <c r="G823" i="12"/>
  <c r="M823" i="12" s="1"/>
  <c r="M822" i="12" s="1"/>
  <c r="I823" i="12"/>
  <c r="K823" i="12"/>
  <c r="K822" i="12" s="1"/>
  <c r="O823" i="12"/>
  <c r="O822" i="12" s="1"/>
  <c r="Q823" i="12"/>
  <c r="Q822" i="12" s="1"/>
  <c r="V823" i="12"/>
  <c r="G825" i="12"/>
  <c r="I825" i="12"/>
  <c r="K825" i="12"/>
  <c r="M825" i="12"/>
  <c r="O825" i="12"/>
  <c r="Q825" i="12"/>
  <c r="V825" i="12"/>
  <c r="V822" i="12" s="1"/>
  <c r="G827" i="12"/>
  <c r="I827" i="12"/>
  <c r="K827" i="12"/>
  <c r="M827" i="12"/>
  <c r="O827" i="12"/>
  <c r="Q827" i="12"/>
  <c r="V827" i="12"/>
  <c r="O829" i="12"/>
  <c r="Q829" i="12"/>
  <c r="G830" i="12"/>
  <c r="G829" i="12" s="1"/>
  <c r="I830" i="12"/>
  <c r="I829" i="12" s="1"/>
  <c r="K830" i="12"/>
  <c r="O830" i="12"/>
  <c r="Q830" i="12"/>
  <c r="V830" i="12"/>
  <c r="V829" i="12" s="1"/>
  <c r="G836" i="12"/>
  <c r="M836" i="12" s="1"/>
  <c r="I836" i="12"/>
  <c r="K836" i="12"/>
  <c r="K829" i="12" s="1"/>
  <c r="O836" i="12"/>
  <c r="Q836" i="12"/>
  <c r="V836" i="12"/>
  <c r="G841" i="12"/>
  <c r="M841" i="12" s="1"/>
  <c r="I841" i="12"/>
  <c r="K841" i="12"/>
  <c r="O841" i="12"/>
  <c r="Q841" i="12"/>
  <c r="V841" i="12"/>
  <c r="G843" i="12"/>
  <c r="M843" i="12" s="1"/>
  <c r="I843" i="12"/>
  <c r="K843" i="12"/>
  <c r="O843" i="12"/>
  <c r="Q843" i="12"/>
  <c r="V843" i="12"/>
  <c r="G846" i="12"/>
  <c r="M846" i="12" s="1"/>
  <c r="I846" i="12"/>
  <c r="K846" i="12"/>
  <c r="O846" i="12"/>
  <c r="Q846" i="12"/>
  <c r="V846" i="12"/>
  <c r="G847" i="12"/>
  <c r="I847" i="12"/>
  <c r="K847" i="12"/>
  <c r="M847" i="12"/>
  <c r="Q847" i="12"/>
  <c r="G848" i="12"/>
  <c r="I848" i="12"/>
  <c r="K848" i="12"/>
  <c r="M848" i="12"/>
  <c r="O848" i="12"/>
  <c r="O847" i="12" s="1"/>
  <c r="Q848" i="12"/>
  <c r="V848" i="12"/>
  <c r="V847" i="12" s="1"/>
  <c r="O855" i="12"/>
  <c r="Q855" i="12"/>
  <c r="G856" i="12"/>
  <c r="G855" i="12" s="1"/>
  <c r="I856" i="12"/>
  <c r="I855" i="12" s="1"/>
  <c r="K856" i="12"/>
  <c r="O856" i="12"/>
  <c r="Q856" i="12"/>
  <c r="V856" i="12"/>
  <c r="V855" i="12" s="1"/>
  <c r="G872" i="12"/>
  <c r="I872" i="12"/>
  <c r="K872" i="12"/>
  <c r="K855" i="12" s="1"/>
  <c r="M872" i="12"/>
  <c r="O872" i="12"/>
  <c r="Q872" i="12"/>
  <c r="V872" i="12"/>
  <c r="G874" i="12"/>
  <c r="M874" i="12" s="1"/>
  <c r="I874" i="12"/>
  <c r="K874" i="12"/>
  <c r="O874" i="12"/>
  <c r="Q874" i="12"/>
  <c r="V874" i="12"/>
  <c r="G875" i="12"/>
  <c r="M875" i="12" s="1"/>
  <c r="I875" i="12"/>
  <c r="K875" i="12"/>
  <c r="O875" i="12"/>
  <c r="Q875" i="12"/>
  <c r="V875" i="12"/>
  <c r="I892" i="12"/>
  <c r="K892" i="12"/>
  <c r="G893" i="12"/>
  <c r="I893" i="12"/>
  <c r="K893" i="12"/>
  <c r="M893" i="12"/>
  <c r="O893" i="12"/>
  <c r="Q893" i="12"/>
  <c r="V893" i="12"/>
  <c r="V892" i="12" s="1"/>
  <c r="G898" i="12"/>
  <c r="I898" i="12"/>
  <c r="K898" i="12"/>
  <c r="M898" i="12"/>
  <c r="O898" i="12"/>
  <c r="O892" i="12" s="1"/>
  <c r="Q898" i="12"/>
  <c r="V898" i="12"/>
  <c r="G900" i="12"/>
  <c r="I900" i="12"/>
  <c r="K900" i="12"/>
  <c r="M900" i="12"/>
  <c r="O900" i="12"/>
  <c r="Q900" i="12"/>
  <c r="Q892" i="12" s="1"/>
  <c r="V900" i="12"/>
  <c r="G901" i="12"/>
  <c r="M901" i="12" s="1"/>
  <c r="I901" i="12"/>
  <c r="K901" i="12"/>
  <c r="O901" i="12"/>
  <c r="Q901" i="12"/>
  <c r="V901" i="12"/>
  <c r="G902" i="12"/>
  <c r="M902" i="12" s="1"/>
  <c r="I902" i="12"/>
  <c r="K902" i="12"/>
  <c r="O902" i="12"/>
  <c r="Q902" i="12"/>
  <c r="V902" i="12"/>
  <c r="G903" i="12"/>
  <c r="M903" i="12" s="1"/>
  <c r="I903" i="12"/>
  <c r="K903" i="12"/>
  <c r="O903" i="12"/>
  <c r="Q903" i="12"/>
  <c r="V903" i="12"/>
  <c r="G904" i="12"/>
  <c r="I904" i="12"/>
  <c r="O904" i="12"/>
  <c r="G905" i="12"/>
  <c r="M905" i="12" s="1"/>
  <c r="M904" i="12" s="1"/>
  <c r="I905" i="12"/>
  <c r="K905" i="12"/>
  <c r="K904" i="12" s="1"/>
  <c r="O905" i="12"/>
  <c r="Q905" i="12"/>
  <c r="Q904" i="12" s="1"/>
  <c r="V905" i="12"/>
  <c r="G907" i="12"/>
  <c r="I907" i="12"/>
  <c r="K907" i="12"/>
  <c r="M907" i="12"/>
  <c r="O907" i="12"/>
  <c r="Q907" i="12"/>
  <c r="V907" i="12"/>
  <c r="V904" i="12" s="1"/>
  <c r="K909" i="12"/>
  <c r="O909" i="12"/>
  <c r="G910" i="12"/>
  <c r="G909" i="12" s="1"/>
  <c r="I910" i="12"/>
  <c r="K910" i="12"/>
  <c r="M910" i="12"/>
  <c r="O910" i="12"/>
  <c r="Q910" i="12"/>
  <c r="Q909" i="12" s="1"/>
  <c r="V910" i="12"/>
  <c r="G912" i="12"/>
  <c r="M912" i="12" s="1"/>
  <c r="M909" i="12" s="1"/>
  <c r="I912" i="12"/>
  <c r="I909" i="12" s="1"/>
  <c r="K912" i="12"/>
  <c r="O912" i="12"/>
  <c r="Q912" i="12"/>
  <c r="V912" i="12"/>
  <c r="V909" i="12" s="1"/>
  <c r="G914" i="12"/>
  <c r="I914" i="12"/>
  <c r="K914" i="12"/>
  <c r="M914" i="12"/>
  <c r="O914" i="12"/>
  <c r="Q914" i="12"/>
  <c r="V914" i="12"/>
  <c r="AE917" i="12"/>
  <c r="I20" i="1"/>
  <c r="I19" i="1"/>
  <c r="I18" i="1"/>
  <c r="I16" i="1"/>
  <c r="F47" i="1"/>
  <c r="G47" i="1"/>
  <c r="G25" i="1" s="1"/>
  <c r="A25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7" i="1" s="1"/>
  <c r="J28" i="1"/>
  <c r="J26" i="1"/>
  <c r="G38" i="1"/>
  <c r="F38" i="1"/>
  <c r="J23" i="1"/>
  <c r="J24" i="1"/>
  <c r="J25" i="1"/>
  <c r="J27" i="1"/>
  <c r="E24" i="1"/>
  <c r="E26" i="1"/>
  <c r="I17" i="1" l="1"/>
  <c r="I21" i="1" s="1"/>
  <c r="I101" i="1"/>
  <c r="J100" i="1" s="1"/>
  <c r="G26" i="1"/>
  <c r="A26" i="1"/>
  <c r="G28" i="1"/>
  <c r="G23" i="1"/>
  <c r="M9" i="17"/>
  <c r="M8" i="17" s="1"/>
  <c r="M26" i="16"/>
  <c r="G26" i="16"/>
  <c r="M16" i="16"/>
  <c r="M8" i="16" s="1"/>
  <c r="M10" i="15"/>
  <c r="M8" i="15" s="1"/>
  <c r="AF35" i="15"/>
  <c r="M53" i="14"/>
  <c r="M21" i="14"/>
  <c r="M20" i="14" s="1"/>
  <c r="M48" i="14"/>
  <c r="M45" i="14" s="1"/>
  <c r="M16" i="14"/>
  <c r="M13" i="14" s="1"/>
  <c r="M17" i="13"/>
  <c r="M15" i="13"/>
  <c r="M13" i="13" s="1"/>
  <c r="M9" i="13"/>
  <c r="M8" i="13" s="1"/>
  <c r="M892" i="12"/>
  <c r="M124" i="12"/>
  <c r="M49" i="12"/>
  <c r="M203" i="12"/>
  <c r="M538" i="12"/>
  <c r="M525" i="12"/>
  <c r="M430" i="12"/>
  <c r="M591" i="12"/>
  <c r="M295" i="12"/>
  <c r="M795" i="12"/>
  <c r="M338" i="12"/>
  <c r="G338" i="12"/>
  <c r="G124" i="12"/>
  <c r="G795" i="12"/>
  <c r="M301" i="12"/>
  <c r="M224" i="12"/>
  <c r="M223" i="12" s="1"/>
  <c r="G591" i="12"/>
  <c r="G892" i="12"/>
  <c r="M830" i="12"/>
  <c r="M829" i="12" s="1"/>
  <c r="M856" i="12"/>
  <c r="M855" i="12" s="1"/>
  <c r="M783" i="12"/>
  <c r="M715" i="12" s="1"/>
  <c r="M688" i="12"/>
  <c r="M663" i="12" s="1"/>
  <c r="M621" i="12"/>
  <c r="M620" i="12" s="1"/>
  <c r="M534" i="12"/>
  <c r="M533" i="12" s="1"/>
  <c r="M447" i="12"/>
  <c r="M321" i="12"/>
  <c r="M320" i="12" s="1"/>
  <c r="M290" i="12"/>
  <c r="M289" i="12" s="1"/>
  <c r="M201" i="12"/>
  <c r="M181" i="12" s="1"/>
  <c r="M9" i="12"/>
  <c r="M8" i="12" s="1"/>
  <c r="AF917" i="12"/>
  <c r="J45" i="1"/>
  <c r="J39" i="1"/>
  <c r="J47" i="1" s="1"/>
  <c r="J44" i="1"/>
  <c r="J41" i="1"/>
  <c r="J42" i="1"/>
  <c r="J46" i="1"/>
  <c r="J43" i="1"/>
  <c r="J40" i="1"/>
  <c r="H47" i="1"/>
  <c r="J74" i="1" l="1"/>
  <c r="J84" i="1"/>
  <c r="J81" i="1"/>
  <c r="J98" i="1"/>
  <c r="J82" i="1"/>
  <c r="J89" i="1"/>
  <c r="J94" i="1"/>
  <c r="J79" i="1"/>
  <c r="J99" i="1"/>
  <c r="J71" i="1"/>
  <c r="J92" i="1"/>
  <c r="J64" i="1"/>
  <c r="J78" i="1"/>
  <c r="J67" i="1"/>
  <c r="J91" i="1"/>
  <c r="J95" i="1"/>
  <c r="J85" i="1"/>
  <c r="J93" i="1"/>
  <c r="J69" i="1"/>
  <c r="J97" i="1"/>
  <c r="J72" i="1"/>
  <c r="J88" i="1"/>
  <c r="J86" i="1"/>
  <c r="J68" i="1"/>
  <c r="J63" i="1"/>
  <c r="J66" i="1"/>
  <c r="J62" i="1"/>
  <c r="J80" i="1"/>
  <c r="J76" i="1"/>
  <c r="J83" i="1"/>
  <c r="J87" i="1"/>
  <c r="J90" i="1"/>
  <c r="J75" i="1"/>
  <c r="J65" i="1"/>
  <c r="J77" i="1"/>
  <c r="J70" i="1"/>
  <c r="J96" i="1"/>
  <c r="J73" i="1"/>
  <c r="A23" i="1"/>
  <c r="J101" i="1" l="1"/>
  <c r="G24" i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0370DF44-C90F-4855-AA0D-4C6249D0671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AEDEFB5-5A48-463B-85B5-2EC0E982F4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EA83016-4AF7-43C6-BFC2-EABA2D9F8DA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95F621-5BD6-4780-A25D-6B7D63D341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15E68FD-C20B-4B4B-8EA7-DC5943434E7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43B70EA-EDC6-46D0-A52A-0BDA25BBAD4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2683D78B-A4B7-4A1D-8631-586AA6734FA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06C0A6D-EB41-4A05-A771-C156E250382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8DB1D31E-F506-44B9-B742-7FABAD7784C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D3E1203-4120-4A65-B71A-0570C8BBE5D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933A5BCE-B59B-4289-9CD2-068B8158C50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C88BA36-AB5B-48F0-AEC8-DD848DE3695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<sst xmlns="http://schemas.openxmlformats.org/spreadsheetml/2006/main" count="4504" uniqueCount="1299">
  <si>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</si>
  <si>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</si>
  <si>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</si>
  <si>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</si>
  <si>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</si>
  <si>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</si>
  <si>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</si>
  <si>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</si>
  <si>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</si>
  <si>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</si>
  <si>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</si>
  <si>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</si>
  <si>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</si>
  <si>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</si>
  <si>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</si>
  <si>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</si>
  <si>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</si>
  <si>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</si>
  <si>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</si>
  <si>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</si>
  <si>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</si>
  <si>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</si>
  <si>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</si>
  <si>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</si>
  <si>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</si>
  <si>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</si>
  <si>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</si>
  <si>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</si>
  <si>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</si>
  <si>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</si>
  <si>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</si>
  <si>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</si>
  <si>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</si>
  <si>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</si>
  <si>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</si>
  <si>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</si>
  <si>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</si>
  <si>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</si>
  <si>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</si>
  <si>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</si>
  <si>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</si>
  <si>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</si>
  <si>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</si>
  <si>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05052022</t>
  </si>
  <si>
    <t xml:space="preserve">ŠTÍTARY - REKONSTRUKCE KULTRUNÍHO ZAŘÍZENÍ A PŘÍSTAVBA PERGOLY </t>
  </si>
  <si>
    <t>Stavba</t>
  </si>
  <si>
    <t>01</t>
  </si>
  <si>
    <t xml:space="preserve">ŘEŠENÁ BUDOVA KULTURNÍHO DOMU </t>
  </si>
  <si>
    <t xml:space="preserve">STAVEBNÍ ČÁST </t>
  </si>
  <si>
    <t>02</t>
  </si>
  <si>
    <t>VENKOVNÍ KANALIZACE</t>
  </si>
  <si>
    <t>03</t>
  </si>
  <si>
    <t>VYTÁPĚNÍ</t>
  </si>
  <si>
    <t>04</t>
  </si>
  <si>
    <t xml:space="preserve">VZDUCHOTECHNIKA </t>
  </si>
  <si>
    <t>05</t>
  </si>
  <si>
    <t>ZDRAVOTECHNIKA</t>
  </si>
  <si>
    <t>06</t>
  </si>
  <si>
    <t>ELEKTROINSTALACE</t>
  </si>
  <si>
    <t>Celkem za stavbu</t>
  </si>
  <si>
    <t>CZK</t>
  </si>
  <si>
    <t>#POPS</t>
  </si>
  <si>
    <t xml:space="preserve">Popis stavby: 05052022 - ŠTÍTARY - REKONSTRUKCE KULTRUNÍHO ZAŘÍZENÍ A PŘÍSTAVBA PERGOLY </t>
  </si>
  <si>
    <t>#POPO</t>
  </si>
  <si>
    <t xml:space="preserve">Popis objektu: 01 - ŘEŠENÁ BUDOVA KULTURNÍHO DOMU </t>
  </si>
  <si>
    <t>#POPR</t>
  </si>
  <si>
    <t xml:space="preserve">Popis rozpočtu: 01 - STAVEBNÍ ČÁST </t>
  </si>
  <si>
    <t>Popis rozpočtu: 02 - VENKOVNÍ KANALIZACE</t>
  </si>
  <si>
    <t>Popis rozpočtu: 03 - VYTÁPĚNÍ</t>
  </si>
  <si>
    <t xml:space="preserve">Popis rozpočtu: 04 - VZDUCHOTECHNIKA </t>
  </si>
  <si>
    <t>Popis rozpočtu: 05 - ZDRAVOTECHNIKA</t>
  </si>
  <si>
    <t>Popis rozpočtu: 06 - ELEKTROINSTALACE</t>
  </si>
  <si>
    <t>Rekapitulace dílů</t>
  </si>
  <si>
    <t>Typ dílu</t>
  </si>
  <si>
    <t>1</t>
  </si>
  <si>
    <t>Zemní práce</t>
  </si>
  <si>
    <t>101</t>
  </si>
  <si>
    <t>vzduchotechnika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</si>
  <si>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</si>
  <si>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</si>
  <si>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</si>
  <si>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</si>
  <si>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</si>
  <si>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</si>
  <si>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</si>
  <si>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</si>
  <si>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</si>
  <si>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</si>
  <si>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</si>
  <si>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</si>
  <si>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</si>
  <si>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</si>
  <si>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</si>
  <si>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</si>
  <si>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</si>
  <si>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</si>
  <si>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</si>
  <si>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</si>
  <si>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</si>
  <si>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</si>
  <si>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</si>
  <si>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</si>
  <si>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</si>
  <si>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</si>
  <si>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</si>
  <si>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</si>
  <si>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</si>
  <si>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</si>
  <si>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</si>
  <si>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</si>
  <si>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</si>
  <si>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</si>
  <si>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</si>
  <si>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</si>
  <si>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</si>
  <si>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</si>
  <si>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731</t>
  </si>
  <si>
    <t>Kotelny</t>
  </si>
  <si>
    <t>732</t>
  </si>
  <si>
    <t>Strojovny</t>
  </si>
  <si>
    <t>735</t>
  </si>
  <si>
    <t>Otopná tělesa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</si>
  <si>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</si>
  <si>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</si>
  <si>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</si>
  <si>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</si>
  <si>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</si>
  <si>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</si>
  <si>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</si>
  <si>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</si>
  <si>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</si>
  <si>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</si>
  <si>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</si>
  <si>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</si>
  <si>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</si>
  <si>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</si>
  <si>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</si>
  <si>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</si>
  <si>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</si>
  <si>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</si>
  <si>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</si>
  <si>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</si>
  <si>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</si>
  <si>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</si>
  <si>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</si>
  <si>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</si>
  <si>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</si>
  <si>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</si>
  <si>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</si>
  <si>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</si>
  <si>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</si>
  <si>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</si>
  <si>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</si>
  <si>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</si>
  <si>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</si>
  <si>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</si>
  <si>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</si>
  <si>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</si>
  <si>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</si>
  <si>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</si>
  <si>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</si>
  <si>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</si>
  <si>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</si>
  <si>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</si>
  <si>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</si>
  <si>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</si>
  <si>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</si>
  <si>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</si>
  <si>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</si>
  <si>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</si>
  <si>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</si>
  <si>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</si>
  <si>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</si>
  <si>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</si>
  <si>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</si>
  <si>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</si>
  <si>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</si>
  <si>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</si>
  <si>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113106231R00</t>
  </si>
  <si>
    <t>Rozebrání dlažeb ze zámkové dlažby v kamenivu</t>
  </si>
  <si>
    <t>m2</t>
  </si>
  <si>
    <t>RTS 22/ I</t>
  </si>
  <si>
    <t>Práce</t>
  </si>
  <si>
    <t>POL1_</t>
  </si>
  <si>
    <t>0,9*(8,5+10,2)</t>
  </si>
  <si>
    <t>VV</t>
  </si>
  <si>
    <t>131301110R00</t>
  </si>
  <si>
    <t>Hloubení nezapaž. jam hor.4 do 50 m3, STROJNĚ</t>
  </si>
  <si>
    <t>m3</t>
  </si>
  <si>
    <t>pergola - zpevněná plocha : 0,35*36,7</t>
  </si>
  <si>
    <t>132301111R00</t>
  </si>
  <si>
    <t>Hloubení rýh š.do 60 cm v hor.4 do 100 m3,STROJNĚ</t>
  </si>
  <si>
    <t>kolem objektu : 0,9*0,15*(43,87+10,14+2,59+1,52+6,54+8,4)</t>
  </si>
  <si>
    <t>139601103R00</t>
  </si>
  <si>
    <t>Ruční výkop jam, rýh a šachet v hornině tř. 4</t>
  </si>
  <si>
    <t>m.č. 001 : 15,42*0,25</t>
  </si>
  <si>
    <t>m.č. 002 : 9,03*0,25</t>
  </si>
  <si>
    <t>m.č. 003 : 197,58*0,25</t>
  </si>
  <si>
    <t>m.č. 004 : 81,43*0,25</t>
  </si>
  <si>
    <t>m.č. 005 : 25,09*0,25</t>
  </si>
  <si>
    <t>m.č. 010 : 6,85*0,25</t>
  </si>
  <si>
    <t>m.č. 011 : 7,17*0,25</t>
  </si>
  <si>
    <t>m.č. 012 : 16,53*0,25</t>
  </si>
  <si>
    <t>m.č. 013 : 15,10*0,25</t>
  </si>
  <si>
    <t>m.č. 014 : 103,15*0,25</t>
  </si>
  <si>
    <t>m.č. 015 : 27,88*0,25</t>
  </si>
  <si>
    <t>m.č. 016 : 26,85*0,25</t>
  </si>
  <si>
    <t>m.č. 018 : 6,32*0,25</t>
  </si>
  <si>
    <t>m.č. 019 : 8,02*0,25</t>
  </si>
  <si>
    <t>základy pódium : 0,25*0,7*2,84+0,25*0,7*6,36+0,2*0,7*(2,92+2,74)+0,25*0,7*1,28*2+0,35*0,7*6,79</t>
  </si>
  <si>
    <t>zádveří : 1,2*0,3*2,28</t>
  </si>
  <si>
    <t>patky pergola : 0,3*0,3*0,94*4+0,3*0,22*0,94*3</t>
  </si>
  <si>
    <t>162601102R00</t>
  </si>
  <si>
    <t>Vodorovné přemístění výkopku z hor.1-4 do 5000 m</t>
  </si>
  <si>
    <t>Odkaz na mn. položky pořadí 2 : 12,84500</t>
  </si>
  <si>
    <t>Odkaz na mn. položky pořadí 4 : 142,46427</t>
  </si>
  <si>
    <t>Koeficient koef. nakypření: 0,2</t>
  </si>
  <si>
    <t>162201203R00</t>
  </si>
  <si>
    <t>Vodorovné přemíst.výkopku, kolečko hor.1-4, do 10m</t>
  </si>
  <si>
    <t>Koeficient +koef. nakypření: 0,2</t>
  </si>
  <si>
    <t>162201210R00</t>
  </si>
  <si>
    <t>Příplatek za dalš.10 m, kolečko, výkop. z hor.1- 4</t>
  </si>
  <si>
    <t>Odkaz na mn. položky pořadí 6 : 170,95712</t>
  </si>
  <si>
    <t>167101102R00</t>
  </si>
  <si>
    <t>Nakládání výkopku z hor.1-4 v množství nad 100 m3</t>
  </si>
  <si>
    <t>Odkaz na mn. položky pořadí 5 : 186,37112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</si>
  <si>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</si>
  <si>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</si>
  <si>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</si>
  <si>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</si>
  <si>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Odkaz na mn. položky pořadí 3 : 9,86310</t>
  </si>
  <si>
    <t>199000002R00</t>
  </si>
  <si>
    <t>Poplatek za skládku horniny 1- 4, č. dle katal. odpadů 17 05 04</t>
  </si>
  <si>
    <t>215901101RT5</t>
  </si>
  <si>
    <t>Zhutnění podloží z hornin nesoudržných do 92% PS vibrační deskou</t>
  </si>
  <si>
    <t>m.č. 101 : 3,91</t>
  </si>
  <si>
    <t>m.č. 102 : 10,49</t>
  </si>
  <si>
    <t>m.č. 103 : 8,02</t>
  </si>
  <si>
    <t>m.č. 104 : 6,32</t>
  </si>
  <si>
    <t>m.č. 105 : 6,32</t>
  </si>
  <si>
    <t>m.č. 106 : 120,31</t>
  </si>
  <si>
    <t>m.č. 107 : 16,51</t>
  </si>
  <si>
    <t>m.č. 108 : 29,66</t>
  </si>
  <si>
    <t>m.č. 109 : 13,81</t>
  </si>
  <si>
    <t>m.č. 110 : 9,33</t>
  </si>
  <si>
    <t>m.č. 111 : 279,53</t>
  </si>
  <si>
    <t>m.č. 112 : 4,80</t>
  </si>
  <si>
    <t>m.č. 113 : 3,24</t>
  </si>
  <si>
    <t>m.č. 114 : 14,16</t>
  </si>
  <si>
    <t>m.č. 115 : 8,61</t>
  </si>
  <si>
    <t>m.č. 116 : 15,03</t>
  </si>
  <si>
    <t>271531113R00</t>
  </si>
  <si>
    <t>Polštář základu z kameniva hr. drceného 16-32 mm</t>
  </si>
  <si>
    <t>m.č. 101 : 3,91*0,1</t>
  </si>
  <si>
    <t>m.č. 102 : 10,49*0,1</t>
  </si>
  <si>
    <t>m.č. 103 : 8,02*0,1</t>
  </si>
  <si>
    <t>m.č. 104 : 6,32*0,1</t>
  </si>
  <si>
    <t>m.č. 105 : 6,32*0,1</t>
  </si>
  <si>
    <t>m.č. 106 : 120,31*0,1</t>
  </si>
  <si>
    <t>m.č. 107 : 16,51*0,1</t>
  </si>
  <si>
    <t>m.č. 108 : 29,66*0,1</t>
  </si>
  <si>
    <t>m.č. 109 : 13,81*0,1</t>
  </si>
  <si>
    <t>m.č. 110 : 9,33*0,1</t>
  </si>
  <si>
    <t>m.č. 111 : 279,53*0,1</t>
  </si>
  <si>
    <t>m.č. 112 : 4,80*0,1</t>
  </si>
  <si>
    <t>m.č. 113 : 3,24*0,1</t>
  </si>
  <si>
    <t>m.č. 114 : 14,16*0,1</t>
  </si>
  <si>
    <t>m.č. 115 : 8,61*0,1</t>
  </si>
  <si>
    <t>m.č. 116 : 15,03*0,1</t>
  </si>
  <si>
    <t>273321321R00</t>
  </si>
  <si>
    <t>Železobeton základových desek C 20/25</t>
  </si>
  <si>
    <t>273361921RT5</t>
  </si>
  <si>
    <t>Výztuž základových desek ze svařovaných sítí průměr drátu  6,0, oka 150/150 mm KH20</t>
  </si>
  <si>
    <t>t</t>
  </si>
  <si>
    <t>m.č. 101 : 3,91*3,033/1000</t>
  </si>
  <si>
    <t>m.č. 102 : 10,49*3,033/1000</t>
  </si>
  <si>
    <t>m.č. 103 : 8,02*3,033/1000</t>
  </si>
  <si>
    <t>m.č. 104 : 6,32*3,033/1000</t>
  </si>
  <si>
    <t>m.č. 105 : 6,32*3,033/1000</t>
  </si>
  <si>
    <t>m.č. 106 : 120,31*3,033/1000</t>
  </si>
  <si>
    <t>m.č. 107 : 16,51*3,033/1000</t>
  </si>
  <si>
    <t>m.č. 108 : 29,66*3,033/1000</t>
  </si>
  <si>
    <t>m.č. 109 : 13,81*3,033/1000</t>
  </si>
  <si>
    <t>m.č. 110 : 9,33*3,033/1000</t>
  </si>
  <si>
    <t>m.č. 111 : 279,53*3,033/1000</t>
  </si>
  <si>
    <t>m.č. 112 : 4,80*3,033/1000</t>
  </si>
  <si>
    <t>m.č. 113 : 3,24*3,033/1000</t>
  </si>
  <si>
    <t>m.č. 114 : 14,16*3,033/1000</t>
  </si>
  <si>
    <t>m.č. 115 : 8,61*3,033/1000</t>
  </si>
  <si>
    <t>m.č. 116 : 15,03*3,033/1000</t>
  </si>
  <si>
    <t>274313611R00</t>
  </si>
  <si>
    <t>Beton základových pasů prostý C 16/20</t>
  </si>
  <si>
    <t>Včetně dodávky a uložení betonu a kamene.</t>
  </si>
  <si>
    <t>základ zádveří : 0,3*0,3*2,28</t>
  </si>
  <si>
    <t>275313611R00</t>
  </si>
  <si>
    <t>Beton základových patek prostý C 16/20</t>
  </si>
  <si>
    <t>310239211RT2</t>
  </si>
  <si>
    <t>Zazdívka otvorů plochy do 4 m2 cihlami na MVC s použitím suché maltové směsi</t>
  </si>
  <si>
    <t>0,85*1,44*2,25</t>
  </si>
  <si>
    <t>311112315RT3</t>
  </si>
  <si>
    <t>Stěna z tvárnic ztraceného bednění Best, tl. 15 cm zalití tvárnic betonem C 20/25</t>
  </si>
  <si>
    <t>pódium : 1,73*(4,5+2,8+2,3+3,0+1,25*2)</t>
  </si>
  <si>
    <t>zádveří : 2,28*0,5</t>
  </si>
  <si>
    <t>311271801R00</t>
  </si>
  <si>
    <t>Zdivo z tvárnic pórobet.PORFIX P2-440 hladk.tl.250</t>
  </si>
  <si>
    <t>Včetně pomocného lešení o výšce podlahy do 1900 mm a pro zatížení 1,5 kPa.</t>
  </si>
  <si>
    <t>4,06*6,79-4,0*2,5-0,9*2,02</t>
  </si>
  <si>
    <t>311361821R00</t>
  </si>
  <si>
    <t>Výztuž nadzáklad. zdí z betonářské oceli 10505 (R)</t>
  </si>
  <si>
    <t>1,73*(4,5+2,8+2,3+3,0+1,25*2)*0,15*0,08</t>
  </si>
  <si>
    <t>1,73*6,79*0,25*0,08</t>
  </si>
  <si>
    <t>317145313R00</t>
  </si>
  <si>
    <t>Překlad pórobet. plochý PSF III/1100  125x124x1500</t>
  </si>
  <si>
    <t>kus</t>
  </si>
  <si>
    <t>P05 : 1</t>
  </si>
  <si>
    <t>317121044RT1</t>
  </si>
  <si>
    <t>Překlad nosný pórobeton, světlost otv. do 180 cm překlad nosný NOP 250-1500, 149 x 24,9 x 25 cm</t>
  </si>
  <si>
    <t>P11 : 1</t>
  </si>
  <si>
    <t>317941121R00</t>
  </si>
  <si>
    <t>Osazení ocelových válcovaných nosníků do č.12</t>
  </si>
  <si>
    <t>P01 : 34,84/1000</t>
  </si>
  <si>
    <t>P03 : 2*3*1,0*2,5/1000</t>
  </si>
  <si>
    <t>P15 : 2*2*1,4*2,5/1000</t>
  </si>
  <si>
    <t>317941123R00</t>
  </si>
  <si>
    <t>Osazení ocelových válcovaných nosníků  č.14-22</t>
  </si>
  <si>
    <t>P02 : 2*2*1,2*14,4/1000</t>
  </si>
  <si>
    <t>P04 : 1,6*17,9/1000</t>
  </si>
  <si>
    <t>P06 : 3*1*1,2*14,4/1000</t>
  </si>
  <si>
    <t>P07 : 3*1,6*17,9/1000</t>
  </si>
  <si>
    <t>P08 : 3*3,0*21,9/1000</t>
  </si>
  <si>
    <t>P09 : 3*1,8*17,9/1000</t>
  </si>
  <si>
    <t>P12 : 2*4,5*31,10/1000</t>
  </si>
  <si>
    <t>P13 : 2*6,5*31,10/1000</t>
  </si>
  <si>
    <t>P14 : 4*1,2*14,4/1000</t>
  </si>
  <si>
    <t>342254711R00</t>
  </si>
  <si>
    <t>Příčky z desek pórobetonových tl. 125 mm</t>
  </si>
  <si>
    <t>3,4*(4,53+1,84)+3,3*2,58-1,32*2,2</t>
  </si>
  <si>
    <t>346244315R00</t>
  </si>
  <si>
    <t>Obezdívky van a WC nádržek z desek Ytong tl.150 mm</t>
  </si>
  <si>
    <t>1,5*(0,82+0,88+0,83)</t>
  </si>
  <si>
    <t>346244381RT2</t>
  </si>
  <si>
    <t>Plentování ocelových nosníků výšky do 20 cm s použitím suché maltové směsi</t>
  </si>
  <si>
    <t>311112399RT3</t>
  </si>
  <si>
    <t>Stěna z tvárnic ztraceného bednění Best, tl. 25 cm zalití tvárnic betonem C 20/25</t>
  </si>
  <si>
    <t>Vlastní</t>
  </si>
  <si>
    <t>1,73*6,79</t>
  </si>
  <si>
    <t>317145393R00</t>
  </si>
  <si>
    <t>Překlad pórobet. plochý PSF III/1100  125x124x1250</t>
  </si>
  <si>
    <t>P10 : 1</t>
  </si>
  <si>
    <t>13231054R</t>
  </si>
  <si>
    <t>Úhelník rovnoramenný L jakost S235  40x40x4 mm 11375</t>
  </si>
  <si>
    <t>SPCM</t>
  </si>
  <si>
    <t>Specifikace</t>
  </si>
  <si>
    <t>POL3_</t>
  </si>
  <si>
    <t>13380525R</t>
  </si>
  <si>
    <t>Tyč průřezu I 140, střední, jakost oceli S235 11375</t>
  </si>
  <si>
    <t>P02 : 3*2*1,2*14,4/1000</t>
  </si>
  <si>
    <t>P14 : 4*1*1,2*14,4/1000</t>
  </si>
  <si>
    <t>13380630R</t>
  </si>
  <si>
    <t>Tyč průřezu I 160, střední, jakost oceli S235 11375</t>
  </si>
  <si>
    <t>P04 : 3*1,6*1*17,9/1000</t>
  </si>
  <si>
    <t>P07 : 3*1,6*1*17,9/1000</t>
  </si>
  <si>
    <t>P09 : 3*1,8*1*17,9/1000</t>
  </si>
  <si>
    <t>13384430R</t>
  </si>
  <si>
    <t>Tyč průřezu U 120, střední, jakost oceli S235 11375</t>
  </si>
  <si>
    <t>P01 : 13,43*2,6/1000</t>
  </si>
  <si>
    <t>13480810R</t>
  </si>
  <si>
    <t>Tyč průřezu I 180, hrubé, jakost oceli S235 11375</t>
  </si>
  <si>
    <t>P08 : 3*3,0*1*21,9/1000</t>
  </si>
  <si>
    <t>13480920R</t>
  </si>
  <si>
    <t>Tyč průřezu I 220, hrubé, jakost oceli S235 11375</t>
  </si>
  <si>
    <t>P12 : 2*4,5*1*31,10/1000</t>
  </si>
  <si>
    <t>P13 : 3*6,5*1*31,10/1000</t>
  </si>
  <si>
    <t>416021121R00</t>
  </si>
  <si>
    <t>Podhledy SDK, kovová.kce CD. 1x deska RB 12,5 mm</t>
  </si>
  <si>
    <t>s úpravou rohů, koutů a hran konstrukcí, přebroušení a tmelení spár,</t>
  </si>
  <si>
    <t>m.č. 111 : 279,53-72,5</t>
  </si>
  <si>
    <t>416021123R00</t>
  </si>
  <si>
    <t>Podhledy SDK, kovová.kce CD. 1x deska RBI 12,5 mm</t>
  </si>
  <si>
    <t>451577777R00</t>
  </si>
  <si>
    <t>Podklad pod dlažbu z kameniva fr. 4/8 tl.do 10 cm</t>
  </si>
  <si>
    <t>pergola : 36,7</t>
  </si>
  <si>
    <t>40,0</t>
  </si>
  <si>
    <t>596215021R00</t>
  </si>
  <si>
    <t>Kladení zámkové dlažby tl. 6 cm do drtě tl. 4 cm</t>
  </si>
  <si>
    <t>Odkaz na mn. položky pořadí 1 : 16,83000</t>
  </si>
  <si>
    <t>596811111R00</t>
  </si>
  <si>
    <t>Kladení dlaždic kom.pro pěší, lože z kameniva těž.</t>
  </si>
  <si>
    <t>564851198RT2</t>
  </si>
  <si>
    <t>Podklad ze štěrkodrti po zhutnění tloušťky 19 cm štěrkodrť frakce 16-32 mm</t>
  </si>
  <si>
    <t>596291199R00</t>
  </si>
  <si>
    <t>Řezání bet. dlažby tl. 60 mm</t>
  </si>
  <si>
    <t>m</t>
  </si>
  <si>
    <t>592453399R</t>
  </si>
  <si>
    <t>Dlaždice betonová 60x60x6 cm hladká standard šedá</t>
  </si>
  <si>
    <t>Odkaz na mn. položky pořadí 41 : 36,70000</t>
  </si>
  <si>
    <t>Koeficient +10% ztratné: 0,1</t>
  </si>
  <si>
    <t>610991111R00</t>
  </si>
  <si>
    <t>Zakrývání výplní vnitřních otvorů</t>
  </si>
  <si>
    <t>1,52*2,0*7+1,7*1,95*5+1,2*2,1+1,35*2,1+1,5*2,25+1,25*2,2+0,57*0,9*3+1,75*1,385+1,55*2,2+0,9*0,6+1,45*2,25+1,55*1,45*2</t>
  </si>
  <si>
    <t>612421637R00</t>
  </si>
  <si>
    <t>Omítka vnitřní zdiva, MVC, štuková</t>
  </si>
  <si>
    <t>3,2*(4,5*2+1,84*2)+3,65*6,79*2-4,0*2,5*2-0,9*2,02*2+3,0*2,58*2-1,32*2,2*2+15,0</t>
  </si>
  <si>
    <t>612421331RT2</t>
  </si>
  <si>
    <t>Oprava vápen.omítek stěn do 30 % pl. - štukových s použitím suché maltové směsi</t>
  </si>
  <si>
    <t>Včetně pomocného pracovního lešení o výšce podlahy do 1900 mm a pro zatížení do 1,5 kPa.</t>
  </si>
  <si>
    <t>620991121R00</t>
  </si>
  <si>
    <t>Zakrývání výplní vnějších otvorů z lešení</t>
  </si>
  <si>
    <t>1,4*2,15+1,6*0,65+1,52*2,0*7+1,0*2,035+1,7*1,95*5+1,0*2,035+1,15*2,1+1,75*1,385+1,55*1,45*2</t>
  </si>
  <si>
    <t>622319135RT3</t>
  </si>
  <si>
    <t>Zatepl. Webertherm elastic, fasáda, EPS F 160 mm s omítkou weberpas silikon, zrno 2 mm</t>
  </si>
  <si>
    <t>43,87*3,8+2,59*4,7+1,52*4,7+6,54*3,4+8,33*3,15-1,4*2,15-1,6*0,65-7*1,52*2,0-1,0*2,035-1,7*1,95*5-1,0*2,035-1,15*2,1-1,75*1,39-1,55*1,45*2-1,35*2,15+91,0+8,84*1,7+17,9*6,8*0,5</t>
  </si>
  <si>
    <t>622319153RT3</t>
  </si>
  <si>
    <t>Zatepl.sys.Webertherm elastic, ostění, EPS F 30 mm s omítkou weberpas silikon, zrno 2 mm</t>
  </si>
  <si>
    <t>0,125*(2,15*2+1,4)+7*0,15*(1,52+2*2,0)+0,1*(1,0+2*2,035)+5*0,15*(1,7+2*1,95)+0,1*(1,0+2*2,035)+0,1*(1,15+2*2,1)+0,2*(1,75+2*1,385)+2*0,2*(1,55+2*1,45)+0,1*(1,35+2*2,15)</t>
  </si>
  <si>
    <t>622319163R00</t>
  </si>
  <si>
    <t>Zateplovací systém Weber, parapet, EPS P tl. 30 mm</t>
  </si>
  <si>
    <t>0,15*1,52*7+0,15*1,7*5+0,2*1,75+0,2*1,55*2</t>
  </si>
  <si>
    <t>622390015R00</t>
  </si>
  <si>
    <t>Příplatek za EPS 100 F, pro tl.160 mm</t>
  </si>
  <si>
    <t>Odkaz na mn. položky pořadí 49 : 343,16650</t>
  </si>
  <si>
    <t>622421491R00</t>
  </si>
  <si>
    <t>Doplňky zatepl. systémů, rohová lišta s okapničkou</t>
  </si>
  <si>
    <t>1,4+1,6+1,52*7+1,0+1,7*5+1,0+1,15+1,75+1,55*2+1,35</t>
  </si>
  <si>
    <t>622421492R00</t>
  </si>
  <si>
    <t>Doplňky zatepl. systémů, okenní lišta s tkaninou</t>
  </si>
  <si>
    <t>1,4+2*2,15+1,6+2*0,65+7*(1,52+2*2,0)+1,0+2*2,035+5*(1,7+2*1,95)+1,0+2*2,035+1,15+2*2,1+1,75+2*1,385+2*(1,55+2*1,45)+1,35+2*2,15</t>
  </si>
  <si>
    <t>622421494R00</t>
  </si>
  <si>
    <t>Doplňky zatepl. systémů, podparapetní lišta s tkan</t>
  </si>
  <si>
    <t>1,52*7+1,7*5+1,75+1,55*2</t>
  </si>
  <si>
    <t>622422311R00</t>
  </si>
  <si>
    <t>Oprava vnějších omítek vápen. hladk. II, do 30 %</t>
  </si>
  <si>
    <t>Včetně barvení vždy celé plochy (100%), s výjimkou položek oprav omítek drásaných.</t>
  </si>
  <si>
    <t>622904112R00</t>
  </si>
  <si>
    <t>Očištění fasád tlakovou vodou složitost 1 - 2</t>
  </si>
  <si>
    <t>43,87*3,8+2,59*4,7+1,52*4,7+6,54*3,4+8,33*3,15-1,4*2,15-1,6*0,65-7*1,52*2,0-1,0*2,035-1,7*1,95*5-1,0*2,035-1,15*2,1-1,75*1,39-1,55*1,45*2-1,35*2,15+91,0</t>
  </si>
  <si>
    <t>0,6*(43,87+10,14+2,59+1,52+6,54+8,33)</t>
  </si>
  <si>
    <t>622319142RU1</t>
  </si>
  <si>
    <t>Zateplovací systém Weber, sokl, EPS P 160 mm s omítkou mozaikovou weberpas marmolit 6,0 kg/m2</t>
  </si>
  <si>
    <t>631312611R00</t>
  </si>
  <si>
    <t>Mazanina betonová tl. 5 - 8 cm C 16/20</t>
  </si>
  <si>
    <t>Včetně vytvoření dilatačních spár, bez zaplnění.</t>
  </si>
  <si>
    <t>m.č. 101 : 3,91*0,06</t>
  </si>
  <si>
    <t>m.č. 102 : 10,49*0,06</t>
  </si>
  <si>
    <t>m.č. 103 : 8,02*0,06</t>
  </si>
  <si>
    <t>m.č. 104 : 6,32*0,06</t>
  </si>
  <si>
    <t>m.č. 105 : 6,32*0,06</t>
  </si>
  <si>
    <t>m.č. 106 : 120,31*0,06</t>
  </si>
  <si>
    <t>m.č. 107 : 16,51*0,06</t>
  </si>
  <si>
    <t>m.č. 108 : 29,66*0,06</t>
  </si>
  <si>
    <t>m.č. 109 : 13,81*0,06</t>
  </si>
  <si>
    <t>m.č. 110 : 9,33*0,06</t>
  </si>
  <si>
    <t>m.č. 111 : 279,53*0,06</t>
  </si>
  <si>
    <t>m.č. 112 : 4,80*0,06</t>
  </si>
  <si>
    <t>m.č. 113 : 3,24*0,06</t>
  </si>
  <si>
    <t>m.č. 114 : 14,16*0,06</t>
  </si>
  <si>
    <t>m.č. 115 : 8,61*0,06</t>
  </si>
  <si>
    <t>m.č. 116 : 15,03*0,06</t>
  </si>
  <si>
    <t>631319161R00</t>
  </si>
  <si>
    <t>Příplatek za konečnou úpravu mazanin tl. 6 cm</t>
  </si>
  <si>
    <t>Odkaz na mn. položky pořadí 59 : 33,00300</t>
  </si>
  <si>
    <t>631361921RT5</t>
  </si>
  <si>
    <t>Výztuž mazanin svařovanou sítí průměr drátu  6,0, oka 150/150 mm KH20</t>
  </si>
  <si>
    <t>m.č. 101 : 3,91*3,0333/1000</t>
  </si>
  <si>
    <t>m.č. 102 : 10,49*3,0333/1000</t>
  </si>
  <si>
    <t>m.č. 103 : 8,02*3,0333/1000</t>
  </si>
  <si>
    <t>m.č. 104 : 6,32*3,0333/1000</t>
  </si>
  <si>
    <t>m.č. 105 : 6,32*3,0333/1000</t>
  </si>
  <si>
    <t>m.č. 106 : 120,31*3,0333/1000</t>
  </si>
  <si>
    <t>m.č. 107 : 16,51*3,0333/1000</t>
  </si>
  <si>
    <t>m.č. 108 : 29,66*3,0333/1000</t>
  </si>
  <si>
    <t>m.č. 109 : 13,81*3,0333/1000</t>
  </si>
  <si>
    <t>m.č. 110 : 9,33*3,0333/1000</t>
  </si>
  <si>
    <t>m.č. 111 : 279,53*3,0333/1000</t>
  </si>
  <si>
    <t>m.č. 112 : 4,80*3,0333/1000</t>
  </si>
  <si>
    <t>m.č. 113 : 3,24*3,0333/1000</t>
  </si>
  <si>
    <t>m.č. 114 : 14,16*3,0333/1000</t>
  </si>
  <si>
    <t>m.č. 115 : 8,61*3,0333/1000</t>
  </si>
  <si>
    <t>m.č. 116 : 15,03*3,0333/1000</t>
  </si>
  <si>
    <t>639561121R00</t>
  </si>
  <si>
    <t>Obrubník zahradní betonový výšky 250 mm, šedý</t>
  </si>
  <si>
    <t>4,82+7,64+1,34</t>
  </si>
  <si>
    <t>64001</t>
  </si>
  <si>
    <t>Revizní otvor 600/600 mm pod pódium, D+M</t>
  </si>
  <si>
    <t xml:space="preserve">ks    </t>
  </si>
  <si>
    <t>Indiv</t>
  </si>
  <si>
    <t>871318111R00</t>
  </si>
  <si>
    <t>Kladení drenážního potrubí z plastických hmot</t>
  </si>
  <si>
    <t>100,5+2,0*6+113,8+7*2,0+14,0+2*2,0</t>
  </si>
  <si>
    <t>28611233R</t>
  </si>
  <si>
    <t>Trubka PVC-U drenážní flexibilní d 100 mm FF-Drän</t>
  </si>
  <si>
    <t>Hodnota z bývalého odkazu. : 258,3</t>
  </si>
  <si>
    <t>941941041R00</t>
  </si>
  <si>
    <t>Montáž lešení leh.řad.s podlahami,š.1,2 m, H 10 m</t>
  </si>
  <si>
    <t>Včetně kotvení lešení.</t>
  </si>
  <si>
    <t>43,87*4,4+95,0+2,59*5,3+1,52*5,3+6,54*4,0+8,33*3,75</t>
  </si>
  <si>
    <t>941941111R00</t>
  </si>
  <si>
    <t>Pronájem lešení za den</t>
  </si>
  <si>
    <t>(43,87*4,4+95,0+2,59*5,3+1,52*5,3+6,54*4,0+8,33*3,75)*0,5*60</t>
  </si>
  <si>
    <t>941941841R00</t>
  </si>
  <si>
    <t>Demontáž lešení leh.řad.s podlahami,š.1,2 m,H 10 m</t>
  </si>
  <si>
    <t>Odkaz na mn. položky pořadí 66 : 367,20850</t>
  </si>
  <si>
    <t>941955003R00</t>
  </si>
  <si>
    <t>Lešení lehké pomocné, výška podlahy do 2,5 m</t>
  </si>
  <si>
    <t>952901111R00</t>
  </si>
  <si>
    <t>Vyčištění budov o výšce podlaží do 4 m</t>
  </si>
  <si>
    <t>962031113R00</t>
  </si>
  <si>
    <t>Bourání příček z cihel pálených plných tl. 65 mm</t>
  </si>
  <si>
    <t>m.č. 011 : 3,06*3,187-0,9*2,02</t>
  </si>
  <si>
    <t>962032231R00</t>
  </si>
  <si>
    <t>Bourání zdiva z cihel pálených na MVC</t>
  </si>
  <si>
    <t>m.č. 013 : (3,9*6,747-1,3*1,97)*0,7</t>
  </si>
  <si>
    <t>m.č. 015 : (3,9*6,82-4,4*3,225)*0,3</t>
  </si>
  <si>
    <t>965042141RT4</t>
  </si>
  <si>
    <t>Bourání mazanin betonových tl. 10 cm, nad 4 m2 pneumat. kladivo, tl. mazaniny 8 - 10 cm</t>
  </si>
  <si>
    <t>m.č. 001 : 15,42*0,1</t>
  </si>
  <si>
    <t>m.č. 002 : 9,03*0,1</t>
  </si>
  <si>
    <t>m.č. 003 : 197,58*0,1</t>
  </si>
  <si>
    <t>m.č. 004 : 81,43*0,1</t>
  </si>
  <si>
    <t>m.č. 005 : 25,09*0,1</t>
  </si>
  <si>
    <t>m.č. 010 : 6,85*0,1</t>
  </si>
  <si>
    <t>m.č. 011 : 7,17*0,1</t>
  </si>
  <si>
    <t>m.č. 012 : 16,53*0,1</t>
  </si>
  <si>
    <t>m.č. 013 : 15,10*0,1</t>
  </si>
  <si>
    <t>m.č. 014 : 103,15*0,1</t>
  </si>
  <si>
    <t>m.č. 015 : 27,88*0,1</t>
  </si>
  <si>
    <t>m.č. 016 : 26,85*0,1</t>
  </si>
  <si>
    <t>m.č. 018 : 6,32*0,1</t>
  </si>
  <si>
    <t>m.č. 019 : 8,02*0,1</t>
  </si>
  <si>
    <t>965081713RT2</t>
  </si>
  <si>
    <t>Bourání dlažeb keramických tl.10 mm, nad 1 m2 sbíječka, dlaždice keramické</t>
  </si>
  <si>
    <t>m.č. 001 : 15,42</t>
  </si>
  <si>
    <t>m.č. 002 : 9,03</t>
  </si>
  <si>
    <t>m.č. 003 : 197,58</t>
  </si>
  <si>
    <t>m.č. 004 : 81,43</t>
  </si>
  <si>
    <t>m.č. 005 : 25,09</t>
  </si>
  <si>
    <t>m.č. 010 : 6,85</t>
  </si>
  <si>
    <t>m.č. 011 : 7,17</t>
  </si>
  <si>
    <t>m.č. 012 : 16,53</t>
  </si>
  <si>
    <t>m.č. 013 : 15,10</t>
  </si>
  <si>
    <t>m.č. 015 : 27,88</t>
  </si>
  <si>
    <t>m.č. 016 : 26,85</t>
  </si>
  <si>
    <t>m.č. 018 : 6,32</t>
  </si>
  <si>
    <t>m.č. 019 : 8,02</t>
  </si>
  <si>
    <t>968061125R00</t>
  </si>
  <si>
    <t>Vyvěšení dřevěných dveřních křídel pl. do 2 m2</t>
  </si>
  <si>
    <t>1+2+1+1+2+1+1+2+3</t>
  </si>
  <si>
    <t>968072455R00</t>
  </si>
  <si>
    <t>Vybourání kovových dveřních zárubní pl. do 2 m2</t>
  </si>
  <si>
    <t>4*0,7*2,02+0,98*2,2+0,9*1,95+0,8*2,02+0,9*2,02</t>
  </si>
  <si>
    <t>968072456R00</t>
  </si>
  <si>
    <t>Vybourání kovových dveřních zárubní pl. nad 2 m2</t>
  </si>
  <si>
    <t>1,5*2,2+1,85*2,02</t>
  </si>
  <si>
    <t>971033631R00</t>
  </si>
  <si>
    <t>Vybourání otv. zeď cihel. pl.4 m2, tl.15 cm, MVC</t>
  </si>
  <si>
    <t>Včetně pomocného lešení o výšce podlahy do 1900 mm a pro zatížení do 1,5 kPa  (150 kg/m2).</t>
  </si>
  <si>
    <t>0,98*2,2+2*1,0*2,02</t>
  </si>
  <si>
    <t>971033651R00</t>
  </si>
  <si>
    <t>Vybourání otv. zeď cihel. pl.4 m2, MVC</t>
  </si>
  <si>
    <t>0,8*2,02*0,5+0,85*0,5*2,15+0,5*0,535*2,15+4,5*2,5*1,0+0,9*2,2*1,0+1,25*2,2*0,6</t>
  </si>
  <si>
    <t>973031325R00</t>
  </si>
  <si>
    <t>Vysekání kapes zeď cihel. MVC, pl. 0,1m2, hl. 30cm</t>
  </si>
  <si>
    <t>978059531R00</t>
  </si>
  <si>
    <t>Odsekání vnitřních obkladů stěn nad 2 m2</t>
  </si>
  <si>
    <t>m.č. 018+019 : 2,0*(9,0-0,7+4,6-0,7+9,2-3*0,7+4,8+3,2-0,7*2)</t>
  </si>
  <si>
    <t>96001</t>
  </si>
  <si>
    <t xml:space="preserve">Odstranění barového stolečku zabud.  vč. likvidace odpadu </t>
  </si>
  <si>
    <t>96002</t>
  </si>
  <si>
    <t xml:space="preserve">Odstranění barových pultů  vč. likvidace odpadu </t>
  </si>
  <si>
    <t>kpl</t>
  </si>
  <si>
    <t>96003</t>
  </si>
  <si>
    <t xml:space="preserve">Odstranění dřevěných obkladů stěn, vč. likvidace odpadu </t>
  </si>
  <si>
    <t>999281105R00</t>
  </si>
  <si>
    <t>Přesun hmot pro opravy a údržbu do výšky 6 m</t>
  </si>
  <si>
    <t>Přesun hmot</t>
  </si>
  <si>
    <t>POL7_</t>
  </si>
  <si>
    <t>711111006RZ3</t>
  </si>
  <si>
    <t>Izolace proti vlhkosti vodor.,nátěr penetr.emulzí včetně emulze Dekprimer 0,3 kg/m2</t>
  </si>
  <si>
    <t>711141559RZ2</t>
  </si>
  <si>
    <t>Izolace proti vlhk. vodorovná pásy přitavením 2 vrstvy - včetně dodávky Bitubitagit S 35</t>
  </si>
  <si>
    <t>998711101R00</t>
  </si>
  <si>
    <t>Přesun hmot pro izolace proti vodě, výšky do 6 m</t>
  </si>
  <si>
    <t>713111121RT2</t>
  </si>
  <si>
    <t>Izolace tepelné stropů rovných spodem, drátem 2 vrstvy - materiál ve specifikaci</t>
  </si>
  <si>
    <t>713111221RO6</t>
  </si>
  <si>
    <t>Montáž parozábrany, zavěšené podhl., přelep. spojů DEKFOL N AL 170 speciál</t>
  </si>
  <si>
    <t>včetně dodávky fólie a spojovacích prostředků.</t>
  </si>
  <si>
    <t>Odkaz na mn. položky pořadí 89 : 463,39000</t>
  </si>
  <si>
    <t>713121121R00</t>
  </si>
  <si>
    <t>Izolace tepelná podlah na sucho, dvouvrstvá</t>
  </si>
  <si>
    <t>713191100RT9</t>
  </si>
  <si>
    <t>Položení separační fólie včetně dodávky PE fólie</t>
  </si>
  <si>
    <t>713191221R00</t>
  </si>
  <si>
    <t>Dilatační pásek podél stěn výšky 100 mm vč.dodávky</t>
  </si>
  <si>
    <t>m.č. 101 : 5,95</t>
  </si>
  <si>
    <t>m.č. 102 : 12,2</t>
  </si>
  <si>
    <t>m.č. 103 : 9,7</t>
  </si>
  <si>
    <t>m.č. 104 : 10,2</t>
  </si>
  <si>
    <t>m.č. 105 : 14,2</t>
  </si>
  <si>
    <t>m.č. 106 : 52,1</t>
  </si>
  <si>
    <t>m.č. 107 : 16,5</t>
  </si>
  <si>
    <t>m.č. 108 : 22,3</t>
  </si>
  <si>
    <t>m.č. 109+110 : 22,0</t>
  </si>
  <si>
    <t>m.č. 111 : 69,0</t>
  </si>
  <si>
    <t>m.č. 112 : 8,9</t>
  </si>
  <si>
    <t>m.č. 113 : 7,2</t>
  </si>
  <si>
    <t>m.č. 114 : 14,2</t>
  </si>
  <si>
    <t>m.č. 115 : 13,3</t>
  </si>
  <si>
    <t>m.č. 116 : 21,4</t>
  </si>
  <si>
    <t>28375706R</t>
  </si>
  <si>
    <t>Deska izolační stabilizov. EPS 200  1000 x 500 mm</t>
  </si>
  <si>
    <t>m.č. 101 : 3,91*0,12</t>
  </si>
  <si>
    <t>m.č. 102 : 10,49*0,12</t>
  </si>
  <si>
    <t>m.č. 103 : 8,02*0,12</t>
  </si>
  <si>
    <t>m.č. 104 : 6,32*0,12</t>
  </si>
  <si>
    <t>m.č. 105 : 6,32*0,12</t>
  </si>
  <si>
    <t>m.č. 106 : 120,31*0,12</t>
  </si>
  <si>
    <t>m.č. 107 : 16,51*0,12</t>
  </si>
  <si>
    <t>m.č. 108 : 29,66*0,12</t>
  </si>
  <si>
    <t>m.č. 109 : 13,81*0,12</t>
  </si>
  <si>
    <t>m.č. 110 : 9,33*0,12</t>
  </si>
  <si>
    <t>m.č. 111 : 279,53*0,12</t>
  </si>
  <si>
    <t>m.č. 112 : 4,80*0,12</t>
  </si>
  <si>
    <t>m.č. 113 : 3,24*0,12</t>
  </si>
  <si>
    <t>m.č. 114 : 14,16*0,12</t>
  </si>
  <si>
    <t>m.č. 115 : 8,61*0,12</t>
  </si>
  <si>
    <t>m.č. 116 : 15,03*0,12</t>
  </si>
  <si>
    <t>631508593R</t>
  </si>
  <si>
    <t>Pás izolační ISOVER UNIROL PROFI 4000x1200x 120 mm</t>
  </si>
  <si>
    <t>631508595R</t>
  </si>
  <si>
    <t>Pás izolační ISOVER UNIROL PROFI 2600x1200x 180 mm</t>
  </si>
  <si>
    <t>998713101R00</t>
  </si>
  <si>
    <t>Přesun hmot pro izolace tepelné, výšky do 6 m</t>
  </si>
  <si>
    <t>725110811R00</t>
  </si>
  <si>
    <t>Demontáž klozetů splachovacích</t>
  </si>
  <si>
    <t>soubor</t>
  </si>
  <si>
    <t>725122813R00</t>
  </si>
  <si>
    <t>Demontáž pisoárů s nádrží + 1 záchodkem</t>
  </si>
  <si>
    <t>725210821R00</t>
  </si>
  <si>
    <t>Demontáž umyvadel bez výtokových armatur</t>
  </si>
  <si>
    <t>725291132R00</t>
  </si>
  <si>
    <t>Madlo dvojité pevné bílé Novaservis dl. 844 mm</t>
  </si>
  <si>
    <t>725291136R00</t>
  </si>
  <si>
    <t>Madlo dvojité sklopné bílé Novaservis dl. 852 mm</t>
  </si>
  <si>
    <t>725820802R00</t>
  </si>
  <si>
    <t>Demontáž baterie stojánkové do 1otvoru</t>
  </si>
  <si>
    <t>728415111R00</t>
  </si>
  <si>
    <t>Montáž mřížky větrací nebo ventilační do 0,04 m2</t>
  </si>
  <si>
    <t>odvětrání podloží : 16</t>
  </si>
  <si>
    <t>429727820R</t>
  </si>
  <si>
    <t>Mřížka kruhová kovová průměr 100 mm</t>
  </si>
  <si>
    <t>998728101R00</t>
  </si>
  <si>
    <t>Přesun hmot pro vzduchotechniku, výšky do 6 m</t>
  </si>
  <si>
    <t>762211220R00</t>
  </si>
  <si>
    <t>Montáž schodiště přímočarého s podstup. š. do 1 m</t>
  </si>
  <si>
    <t>1,0</t>
  </si>
  <si>
    <t>762211240R00</t>
  </si>
  <si>
    <t>Montáž schodiště přímočarého s podstup. š.do 1,5 m</t>
  </si>
  <si>
    <t>762213811R00</t>
  </si>
  <si>
    <t>Demontáž schodiště s podstupnicemi š. do 1 m</t>
  </si>
  <si>
    <t>0,95+0,95</t>
  </si>
  <si>
    <t>762342203RT4</t>
  </si>
  <si>
    <t>Montáž laťování střech, vzdálenost latí 22 - 36 cm včetně dodávky řeziva, latě 4/6 cm</t>
  </si>
  <si>
    <t>9,475*41,833+(3,409+9,873)*20,125+9,475*10,436+11,293+7,8</t>
  </si>
  <si>
    <t>762342205RT4</t>
  </si>
  <si>
    <t>Montáž kontralatí na vruty, s těsnicí pěnou včetně dodávky latí 4/6 cm</t>
  </si>
  <si>
    <t>762342811R00</t>
  </si>
  <si>
    <t>Demontáž laťování střech, rozteč latí do 22 cm</t>
  </si>
  <si>
    <t>762522811R00</t>
  </si>
  <si>
    <t>Demontáž podlah s polštáři z prken tl. do 32 mm</t>
  </si>
  <si>
    <t>m.č. 014 : 103,15</t>
  </si>
  <si>
    <t>762712130R00</t>
  </si>
  <si>
    <t>Montáž vázaných konstrukcí hraněných do 288 cm2</t>
  </si>
  <si>
    <t>sloupky 140/140 : 2,2*4+2,7*3</t>
  </si>
  <si>
    <t>vaznice 180/140 : 7,6*2</t>
  </si>
  <si>
    <t>pásky 120/120 : 6*1,0</t>
  </si>
  <si>
    <t>krokve 160/120 : 5,1*9</t>
  </si>
  <si>
    <t>762795000R00</t>
  </si>
  <si>
    <t>Spojovací prostředky pro vázané konstrukce</t>
  </si>
  <si>
    <t>Odkaz na mn. položky pořadí 124 : 1,85016</t>
  </si>
  <si>
    <t>762812240RT3</t>
  </si>
  <si>
    <t>Montáž záklopu, vrchní na sraz, hoblovaná prkna včetně dodávky řeziva, prkna hobl. tl. 24 mm</t>
  </si>
  <si>
    <t>26,9*2</t>
  </si>
  <si>
    <t>762812370RT3</t>
  </si>
  <si>
    <t>Montáž záklopu, vrchní na pero, hoblovaná prkna včetně dodávky palubek tl. 20 mm</t>
  </si>
  <si>
    <t>4,93*7,6</t>
  </si>
  <si>
    <t>762822110RT2</t>
  </si>
  <si>
    <t>Montáž stropnic hraněných pl. do 144 cm2 včetně dodávky řeziva, fošny 8/16</t>
  </si>
  <si>
    <t>pódium : 6,71+6,715+6,72+6,73+6,74+6,75*2+4,63+4,64+4,65</t>
  </si>
  <si>
    <t>762895000R00</t>
  </si>
  <si>
    <t>Spojovací prostředky pro montáž stropů</t>
  </si>
  <si>
    <t>pódium : (6,71+6,715+6,72+6,73+6,74+6,75*2+4,63+4,64+4,65)*0,08*0,16</t>
  </si>
  <si>
    <t>762911112R00</t>
  </si>
  <si>
    <t>Impregnace řeziva máčením Bochemit OPTI F</t>
  </si>
  <si>
    <t>pódium : (6,71+6,715+6,72+6,73+6,74+6,75*2+4,63+4,64+4,65)*(2*0,08+2*0,16)</t>
  </si>
  <si>
    <t>sloupky 140/140 : (2,2*4+2,7*3)*4*0,14</t>
  </si>
  <si>
    <t>vaznice 180/140 : 7,6*2*(2*0,18+2*0,14)</t>
  </si>
  <si>
    <t>pásky 120/120 : 6*1,0*4*0,12</t>
  </si>
  <si>
    <t>krokve 160/120 : 5,1*9*(2*0,16+2*0,12)</t>
  </si>
  <si>
    <t>762214898R00</t>
  </si>
  <si>
    <t>Demontáž schodiště s podstupnicemi š. nad 1,5 m</t>
  </si>
  <si>
    <t>0,75</t>
  </si>
  <si>
    <t>762512266RT3</t>
  </si>
  <si>
    <t>Položení podlah pod parkety  včetně dodávky, tl. 22 mm</t>
  </si>
  <si>
    <t>m.č. 102 : 2*10,49</t>
  </si>
  <si>
    <t>m.č. 106 : 2*120,31</t>
  </si>
  <si>
    <t>m.č. 111 : 2*279,53</t>
  </si>
  <si>
    <t>762521899R00</t>
  </si>
  <si>
    <t>Demontáž dřevěných podlah vč. kontrukce</t>
  </si>
  <si>
    <t>m.č. 003 : 6,0+85,0</t>
  </si>
  <si>
    <t>60515998R</t>
  </si>
  <si>
    <t>Řezivo</t>
  </si>
  <si>
    <t>sloupky 140/140 : (2,2*4+2,7*3)*0,14*0,14</t>
  </si>
  <si>
    <t>vaznice 180/140 : 7,6*2*0,18*0,14</t>
  </si>
  <si>
    <t>pásky 120/120 : 6*1,0*0,12*0,12</t>
  </si>
  <si>
    <t>krokve 160/120 : 0,16*0,12*5,1*9</t>
  </si>
  <si>
    <t>762001</t>
  </si>
  <si>
    <t xml:space="preserve">Schodiště přímočaré s podstupnicí, š. 1,0 m, D </t>
  </si>
  <si>
    <t>762002</t>
  </si>
  <si>
    <t xml:space="preserve">Schodiště přímočaré s podstupnicí, š. 1,345 m, 6/160/250 mm, D </t>
  </si>
  <si>
    <t>998762102R00</t>
  </si>
  <si>
    <t>Přesun hmot pro tesařské konstrukce, výšky do 12 m</t>
  </si>
  <si>
    <t>764218111R00</t>
  </si>
  <si>
    <t>Strukturní dělicí vrstva VAPOZINC</t>
  </si>
  <si>
    <t>764774421R00</t>
  </si>
  <si>
    <t>Falc.krytina PREFALZ,v.8 m, svitky,š.650 mm,do 30°</t>
  </si>
  <si>
    <t>včetně těsnícího tmelu, příponek, spojovacího materiálu a pomocného lešení.</t>
  </si>
  <si>
    <t>764813250R00</t>
  </si>
  <si>
    <t>Lemování zdí lak.Pz,TK,krycí plech 2díly,rš 500 mm</t>
  </si>
  <si>
    <t>4,7+13,5+16,8+4,4+8,0</t>
  </si>
  <si>
    <t>764819212R00</t>
  </si>
  <si>
    <t>Odpadní trouby kruhové z lak.Pz plechu, D 100 mm</t>
  </si>
  <si>
    <t>včetně kolena, objímky, spojovacího materiálu a zednické výpomoci.</t>
  </si>
  <si>
    <t>3,7+3,7+4,0+1,5+3,7+3,5+2,5</t>
  </si>
  <si>
    <t>764815212R00</t>
  </si>
  <si>
    <t>Žlab podokapní půlkruh.z lak.Pz plechu, rš 330 mm</t>
  </si>
  <si>
    <t>včetně háku, čela a spojky.</t>
  </si>
  <si>
    <t>42,03+11,15+10,6+8,2+7,73</t>
  </si>
  <si>
    <t>764815810R00</t>
  </si>
  <si>
    <t>Kotlík žlabový oválný z lak. Pz plechu, 330/100 mm</t>
  </si>
  <si>
    <t>6</t>
  </si>
  <si>
    <t>764775314R00</t>
  </si>
  <si>
    <t>PREFA STUCCO střešní výlez rozměr 600x600 mm</t>
  </si>
  <si>
    <t>včetně spojovacích prostředků.</t>
  </si>
  <si>
    <t>764816141R00</t>
  </si>
  <si>
    <t>Oplechování parapetů, lakovaný Pz plech, rš 420 mm</t>
  </si>
  <si>
    <t>včetně krytek a spojovacích prostředků.</t>
  </si>
  <si>
    <t>764352811R00</t>
  </si>
  <si>
    <t>Demontáž žlabů půlkruh. rovných, rš 330 mm, do 45°</t>
  </si>
  <si>
    <t>41,83+8,3+10,44+11,293</t>
  </si>
  <si>
    <t>764362810R00</t>
  </si>
  <si>
    <t xml:space="preserve">Demontáž střešního výlezu </t>
  </si>
  <si>
    <t>764410850R00</t>
  </si>
  <si>
    <t>Demontáž oplechování parapetů,rš od 100 do 330 mm</t>
  </si>
  <si>
    <t>764454801R00</t>
  </si>
  <si>
    <t>Demontáž odpadních trub kruhových,D 75 a 100 mm</t>
  </si>
  <si>
    <t>3,7*3+2,0+3,0*2</t>
  </si>
  <si>
    <t>998764101R00</t>
  </si>
  <si>
    <t>Přesun hmot pro klempířské konstr., výšky do 6 m</t>
  </si>
  <si>
    <t>765311810R00</t>
  </si>
  <si>
    <t>Demontáž krytiny bobrovky na sucho, do suti</t>
  </si>
  <si>
    <t>765312613R00</t>
  </si>
  <si>
    <t>Krytina Stodo 12 střech jednoduchých, glazura</t>
  </si>
  <si>
    <t>Dodávka a montáž krytiny z tašek základních včetně spojovacích prostředků.</t>
  </si>
  <si>
    <t>765311741RT1</t>
  </si>
  <si>
    <t>Olemování nadstřeš.konstrukcí Wakaflex,pál.krytina s krycí lištou</t>
  </si>
  <si>
    <t>Dodávka a montáž krycí lišty, napojení komína, stěrkové hydroizolační hmoty včetně spojovacích prostředků.</t>
  </si>
  <si>
    <t>765312663R00</t>
  </si>
  <si>
    <t>Ukončení plochy taškami okraj.levými,Stodo,glazura</t>
  </si>
  <si>
    <t>Dodávka a montáž tašek pro ukončení plochy střechy, tašek pro připojení hřebene okrajových včetně spojovacího materiálu.</t>
  </si>
  <si>
    <t>6,3+9,4+6,0</t>
  </si>
  <si>
    <t>765312666R00</t>
  </si>
  <si>
    <t>Ukončení plochy taškami okraj.prav.,Stodo,glazura</t>
  </si>
  <si>
    <t>6,3+9,4+2,0+6,9</t>
  </si>
  <si>
    <t>765312684R00</t>
  </si>
  <si>
    <t>Taška prostup.s nástavcem pro anténu,Stodo,glazura</t>
  </si>
  <si>
    <t>Dodávka a montáž prostupové tašky a nástavce pro anténu.</t>
  </si>
  <si>
    <t>765312685R00</t>
  </si>
  <si>
    <t>Pás ochranný větrací okapní 500/10cm plast,Tondach</t>
  </si>
  <si>
    <t>Dodávka a montáž ochranného okapního pásu.</t>
  </si>
  <si>
    <t>42,03+11,15+10,59+8,3</t>
  </si>
  <si>
    <t>765312689R00</t>
  </si>
  <si>
    <t>Taška prostup.s nástavcem odvětrání,Stodo,glazura</t>
  </si>
  <si>
    <t>Dodávka a montáž prostupové tašky a nástavce odvětrání kanalizace.</t>
  </si>
  <si>
    <t>765312695R00</t>
  </si>
  <si>
    <t>Mřížka ochranná větrací 100 cm univerzální,Tondach</t>
  </si>
  <si>
    <t>Dodávka a montáž ochranné větrací mřížky.</t>
  </si>
  <si>
    <t>765312697R00</t>
  </si>
  <si>
    <t>Plech okapní profilovaný šířky 170 mm hliník</t>
  </si>
  <si>
    <t>Dodávka a montáž okapního profilovaného plechu.</t>
  </si>
  <si>
    <t>765312633R00</t>
  </si>
  <si>
    <t>Hřeben s větracím pásem kovovým, glazura</t>
  </si>
  <si>
    <t>Dodávka a montáž hřebene včetně hřebenové latě, větracího pásu, ukončení hřebenáče a spojovacích prostředků.</t>
  </si>
  <si>
    <t>40,6</t>
  </si>
  <si>
    <t>765312643R00</t>
  </si>
  <si>
    <t>Nároží s větracím pásem kovovým, glazura</t>
  </si>
  <si>
    <t>Dodávka a montáž nároží včetně nárožní latě, větracího pásu a spojovacích prostředků.</t>
  </si>
  <si>
    <t>4,5*2</t>
  </si>
  <si>
    <t>765901131R00</t>
  </si>
  <si>
    <t>Fólie podstřešní paropropustná Tyvek Solid</t>
  </si>
  <si>
    <t>Dodávka a montáž hydroizolační fólie, spojovacích pásek včetně spojovacích prostředků.</t>
  </si>
  <si>
    <t>765001</t>
  </si>
  <si>
    <t xml:space="preserve">Demontáž revizní lávky se zábradlím </t>
  </si>
  <si>
    <t>765313999R00</t>
  </si>
  <si>
    <t>Střešní lávka se zábradlím, rošt 2500 x 300 mm, D+M</t>
  </si>
  <si>
    <t>Dodávka a montáž střešní lávky (2 ks držáků univerzálních, 2 ks držáku roštu a rošt).</t>
  </si>
  <si>
    <t>59660874R</t>
  </si>
  <si>
    <t>Taška Stodo12 glazura větrací 27,5x43,3 cm</t>
  </si>
  <si>
    <t>56</t>
  </si>
  <si>
    <t>998765102R00</t>
  </si>
  <si>
    <t>Přesun hmot pro krytiny tvrdé, výšky do 12 m</t>
  </si>
  <si>
    <t>766670011R00</t>
  </si>
  <si>
    <t>Montáž obložkové zárubně a dřevěného křídla dveří</t>
  </si>
  <si>
    <t>D02 : 3</t>
  </si>
  <si>
    <t>D03 : 3</t>
  </si>
  <si>
    <t>D05 : 2</t>
  </si>
  <si>
    <t>D07 : 1</t>
  </si>
  <si>
    <t>D08 : 2</t>
  </si>
  <si>
    <t>D09 : 2</t>
  </si>
  <si>
    <t>766670013R00</t>
  </si>
  <si>
    <t>Montáž obložkové zárubně a křídla dveří dvoukřídl.</t>
  </si>
  <si>
    <t>D04 : 2</t>
  </si>
  <si>
    <t>D10 : 1</t>
  </si>
  <si>
    <t>D11 : 1</t>
  </si>
  <si>
    <t>766670021R00</t>
  </si>
  <si>
    <t>Montáž kliky a štítku</t>
  </si>
  <si>
    <t>766812830R00</t>
  </si>
  <si>
    <t>Demontáž kuchyňských linek do 1,8 m</t>
  </si>
  <si>
    <t>766001</t>
  </si>
  <si>
    <t>Dveře 2kř hliníkové vnitřní 2280/2990 mm, tvrzené sklo, vč. kování, D+M D01</t>
  </si>
  <si>
    <t>766007</t>
  </si>
  <si>
    <t>Obložkový obklad otvoru 2500/1250 mm, D+M</t>
  </si>
  <si>
    <t>OD1 : 1</t>
  </si>
  <si>
    <t>766008</t>
  </si>
  <si>
    <t>Posuvné panely pro otvor 4000/2500 mm, CPL, vč. kotvicích prvků, manuální posun, D+M PS1</t>
  </si>
  <si>
    <t>766009</t>
  </si>
  <si>
    <t>Posuvné panely pro otvor 4500/2500 mm, CPL, vč. kotvicích prvků, manuální posun, D+M PS2</t>
  </si>
  <si>
    <t>766010</t>
  </si>
  <si>
    <t xml:space="preserve">Barový pult 4,35x2,25 m vč. linky a dřezu </t>
  </si>
  <si>
    <t>766011</t>
  </si>
  <si>
    <t xml:space="preserve">Vybavení kuchyně - linky, sporák </t>
  </si>
  <si>
    <t>54914621R</t>
  </si>
  <si>
    <t>Dveřní kování PROFIO klíč Cr</t>
  </si>
  <si>
    <t>Odkaz na mn. položky pořadí 160 : 16,00000</t>
  </si>
  <si>
    <t>611601202R</t>
  </si>
  <si>
    <t>Dveře vnitřní CPL 0,2 KLASIK plné 1kř. 70x197 cm 16 dekorů</t>
  </si>
  <si>
    <t>611601203R</t>
  </si>
  <si>
    <t>Dveře vnitřní CPL 0,2 KLASIK plné 1kř. 80x197 cm 16 dekorů</t>
  </si>
  <si>
    <t>61181511R</t>
  </si>
  <si>
    <t>Zárubeň obložková NORMAL š. 70 cm/st. 6-17 cm CPL buk, hruška, olše, ořech AM, teak</t>
  </si>
  <si>
    <t>61181512R</t>
  </si>
  <si>
    <t>Zárubeň obložková NORMAL š. 80 cm/st. 6-17 cm CPL buk, hruška, olše, ořech AM, teak</t>
  </si>
  <si>
    <t>1+2</t>
  </si>
  <si>
    <t>61181516R</t>
  </si>
  <si>
    <t>Zárubeň obložková NORMAL š. 70 cm/st. 18-25 cm fólie bílá, dub, buk, třešeň, javor, ořech AM</t>
  </si>
  <si>
    <t>611815487R</t>
  </si>
  <si>
    <t>Zárubeň obložková NORMAL š. 80 cm/st. 51-75 cm CPL buk, hruška, olše, ořech AM, teak</t>
  </si>
  <si>
    <t>611815499R</t>
  </si>
  <si>
    <t>Zárubeň obložková NORMAL š. 70 cm/st. 100 cm CPL buk, hruška, olše, ořech AM, teak</t>
  </si>
  <si>
    <t>766002</t>
  </si>
  <si>
    <t xml:space="preserve">Dveře dřevěné vnitřní kazetové 70/197 cm, vč. obložkové zárubně </t>
  </si>
  <si>
    <t>766003</t>
  </si>
  <si>
    <t>Dveře vnitřní 90/197 cm, vč. skryté zárubně</t>
  </si>
  <si>
    <t>766004</t>
  </si>
  <si>
    <t xml:space="preserve">Dveře dřevěné vnitřní kazetové 2kř. 122/215 cm, vč. obložkové zárubně </t>
  </si>
  <si>
    <t>766005</t>
  </si>
  <si>
    <t xml:space="preserve">Dveře dřevěné vnitřní kazetové 2kř. 140/197 cm, vč. obložkové zárubně </t>
  </si>
  <si>
    <t>766006</t>
  </si>
  <si>
    <t xml:space="preserve">Dveře dřevěné vnitřní kazetové 2kř. 140/215 cm, prosklené, vč. obložkové zárubně </t>
  </si>
  <si>
    <t>771101210R00</t>
  </si>
  <si>
    <t>Penetrace podkladu pod dlažby</t>
  </si>
  <si>
    <t>RTS 21/ II</t>
  </si>
  <si>
    <t>771475014RT1</t>
  </si>
  <si>
    <t>Obklad soklíků keram.rovných, tmel,výška 10 cm, lepidlo Monoflex, spár.hm.ASO-Flexfuge (Schömburg)</t>
  </si>
  <si>
    <t>POL1_7</t>
  </si>
  <si>
    <t>m.č. 101 : 5,9-1,35</t>
  </si>
  <si>
    <t>m.č. 105 : 14,3-1,32-0,98</t>
  </si>
  <si>
    <t>m.č. 107 : 16,5-1,0-0,98</t>
  </si>
  <si>
    <t>m.č. 109+110 : 20,0-1,32-1,96</t>
  </si>
  <si>
    <t>m.č. 112 : 8,9-1,0</t>
  </si>
  <si>
    <t>m.č. 113 : 7,2-0,9</t>
  </si>
  <si>
    <t>m.č. 114 : 15,5-1,5-1,5</t>
  </si>
  <si>
    <t>m.č. 115 : 13,3-1,0</t>
  </si>
  <si>
    <t>m.č. 116 : 19,4-1,5*2</t>
  </si>
  <si>
    <t>771575109RT0</t>
  </si>
  <si>
    <t>Montáž podlah keram.,hladké, tmel, 30x30 cm weberfor profiflex (lep),webercolor premium (sp)</t>
  </si>
  <si>
    <t>771578011R00</t>
  </si>
  <si>
    <t>Spára podlaha - stěna, silikonem</t>
  </si>
  <si>
    <t>vč. dodávky a montáže silikonu.</t>
  </si>
  <si>
    <t>m.č. 101 : 8,15</t>
  </si>
  <si>
    <t>m.č. 103 : 9,9+4,5+4,4</t>
  </si>
  <si>
    <t>m.č. 104 : 10,3+4,4</t>
  </si>
  <si>
    <t>m.č. 107 : 16,4</t>
  </si>
  <si>
    <t>m.č. 109+110 : 20,0</t>
  </si>
  <si>
    <t>m.č. 114 : 15,3</t>
  </si>
  <si>
    <t>m.č. 116 : 19,4</t>
  </si>
  <si>
    <t>771579791R00</t>
  </si>
  <si>
    <t>Příplatek za plochu podlah keram. do 5 m2 jednotl.</t>
  </si>
  <si>
    <t>597642030R</t>
  </si>
  <si>
    <t>Dlažba Taurus Granit matná 300x300x9 mm Rio Negro</t>
  </si>
  <si>
    <t>POL3_7</t>
  </si>
  <si>
    <t>597642410R</t>
  </si>
  <si>
    <t>Dlažba Taurus Granit matná sokl 300x80x9 mm Rio Negro</t>
  </si>
  <si>
    <t>m.č. 101 : (5,9-1,35)/0,3</t>
  </si>
  <si>
    <t>m.č. 105 : (14,3-1,32-0,98)/0,3</t>
  </si>
  <si>
    <t>m.č. 107 : (16,5-1,0-0,98)/0,3</t>
  </si>
  <si>
    <t>m.č. 109+110 : (20,0-1,32-1,96)/0,3</t>
  </si>
  <si>
    <t>m.č. 112 : (8,9-1,0)/0,3</t>
  </si>
  <si>
    <t>m.č. 113 : (7,2-0,9)/0,3</t>
  </si>
  <si>
    <t>m.č. 114 : (15,5-1,5-1,5)/0,3</t>
  </si>
  <si>
    <t>m.č. 115 : (13,3-1,0)/0,3</t>
  </si>
  <si>
    <t>m.č. 116 : (19,4-1,5*2)/0,3</t>
  </si>
  <si>
    <t>998771101R00</t>
  </si>
  <si>
    <t>Přesun hmot pro podlahy z dlaždic, výšky do 6 m</t>
  </si>
  <si>
    <t>775101101R00</t>
  </si>
  <si>
    <t>Vysávání podlah prům.vysavačem,podlahy vlys,parket</t>
  </si>
  <si>
    <t>775413110R00</t>
  </si>
  <si>
    <t>Podlahové lišty ze dřeva, přibíjené</t>
  </si>
  <si>
    <t>m.č. 102 : 14,5-1,32-2,28-0,9*2</t>
  </si>
  <si>
    <t>m.č. 106 : 49,05-0,9-1,2-1,32</t>
  </si>
  <si>
    <t>m.č. 111 : 69,15-1,5-1,96-0,9-1,5</t>
  </si>
  <si>
    <t>775592000R00</t>
  </si>
  <si>
    <t>Broušení dřevěných podlah hrubé+střední+jemné</t>
  </si>
  <si>
    <t>775599141R00</t>
  </si>
  <si>
    <t>Lak dřevěných podlah Bona Novia, Z+2x,přebroušení</t>
  </si>
  <si>
    <t>775511999R00</t>
  </si>
  <si>
    <t>Podlahy vlysové do tmele, tl.16 mm</t>
  </si>
  <si>
    <t>včetně penetračního nátěru a podlahových lišt.</t>
  </si>
  <si>
    <t>775519999R00</t>
  </si>
  <si>
    <t xml:space="preserve">Průžná podložka pod vlysové podlahy, tl. 10 mm </t>
  </si>
  <si>
    <t>776511810R00</t>
  </si>
  <si>
    <t>Odstranění PVC a koberců lepených bez podložky</t>
  </si>
  <si>
    <t>m.č. 003 : 85,0</t>
  </si>
  <si>
    <t>776971613R00</t>
  </si>
  <si>
    <t>Rohož textilní Catwell pozitiv tl. 13,5 mm</t>
  </si>
  <si>
    <t>0,5*1,35</t>
  </si>
  <si>
    <t>776976101R00</t>
  </si>
  <si>
    <t>Rám pro zapuštění z Al profilů L</t>
  </si>
  <si>
    <t xml:space="preserve">m     </t>
  </si>
  <si>
    <t>0,5*2+1,35*2</t>
  </si>
  <si>
    <t>781101210RT2</t>
  </si>
  <si>
    <t>Penetrace podkladu pod obklady, penetrační nátěr ASO-Unigrund K</t>
  </si>
  <si>
    <t>včetně dodávky materiálu.</t>
  </si>
  <si>
    <t>m.č. 103 : 2,0*(9,15+4,8+4,7-0,9-0,8*2)-0,57*0,9*2</t>
  </si>
  <si>
    <t>m.č. 104 : 2,0*(9,7+4,6-0,8-0,9)-0,57*0,9</t>
  </si>
  <si>
    <t>m.č. 112 : 2,0*(1,88*2+2,58*2-1,0)</t>
  </si>
  <si>
    <t>m.č. 113 : 2,0*(1,84*2+1,79*2-0,9)</t>
  </si>
  <si>
    <t>781475116RT2</t>
  </si>
  <si>
    <t>Obklad vnitřní stěn keramický, do tmele, 30x30 cm weberfor profiflex (lep),webercolor premium (sp)</t>
  </si>
  <si>
    <t>781497121R00</t>
  </si>
  <si>
    <t xml:space="preserve">Lišta hliníková rohová k obkladům </t>
  </si>
  <si>
    <t>0,9+0,9+0,82</t>
  </si>
  <si>
    <t>597813748R</t>
  </si>
  <si>
    <t>Obkládačka 30x30</t>
  </si>
  <si>
    <t>Odkaz na mn. položky pořadí 199 : 84,52100</t>
  </si>
  <si>
    <t>998781101R00</t>
  </si>
  <si>
    <t>Přesun hmot pro obklady keramické, výšky do 6 m</t>
  </si>
  <si>
    <t>783612100R00</t>
  </si>
  <si>
    <t>Nátěr olejový truhlářských výrobků dvojnásobný</t>
  </si>
  <si>
    <t>pódium - záklop : 26,9*2</t>
  </si>
  <si>
    <t>pódium - trámy : (6,71+6,715+6,72+6,73+6,74+6,75*2+4,63+4,64+4,65)*(2*0,08+2*0,16)</t>
  </si>
  <si>
    <t>784161101R00</t>
  </si>
  <si>
    <t>Penetrace podkladu nátěrem HET, A - Grund 1x</t>
  </si>
  <si>
    <t>m.č. 101 : 3,91+3,0*5,9-1,15*2,1</t>
  </si>
  <si>
    <t>m.č. 102 : 10,49+3,0*11,2-1,32*2,2-1,32*2,2-0,9*2,02*2</t>
  </si>
  <si>
    <t>m.č. 103 : 8,02+0,5*(9,7+4,6)</t>
  </si>
  <si>
    <t>m.č. 104 : 6,32+0,5*(9,1+4,6+4,6)</t>
  </si>
  <si>
    <t>m.č. 105 : 11,82+3,0*14,16</t>
  </si>
  <si>
    <t>m.č. 106 : 120,31+3,6*49,15-4,0*2,5-0,9*2,02-1,32*2,2*2-2,5*1,25-1,7*1,95*5-1,2*2,1</t>
  </si>
  <si>
    <t>m.č. 107 : 16,51+3,0*16,5-0,98*2,2-1,0*2,2-1,75*1,385</t>
  </si>
  <si>
    <t>m.č. 108 : 29,66+2,85*22,3-4,0*2,5-0,9*2,02-0,9*2,82-4,5*2,5</t>
  </si>
  <si>
    <t>m.č. 109+110 : 13,81+9,33+3,0*20,0-1,96*2,04-1,0*2,2-1,32*2,2</t>
  </si>
  <si>
    <t>m.č. 111 : 279,53+3,6*69,0-1,52*2,0*7-0,9*2,82-4,5*2,5-1,96*2,04-1,5*2,2-1,35*2,15-1,55*1,45*2-1,5*2,25</t>
  </si>
  <si>
    <t>m.č. 112 : 4,80+1,1*8,9</t>
  </si>
  <si>
    <t>m.č. 113 : 3,24+1,1*7,2</t>
  </si>
  <si>
    <t>m.č. 114 : 14,16+3,1*15,26-1,5*2,2-0,9*0,6-1,45*2,1</t>
  </si>
  <si>
    <t>m.č. 115 : 8,61+3,5*13,2-1,0*2,02</t>
  </si>
  <si>
    <t>m.č. 116 : 15,03+3,5*19,4-1,5*2,25-1,6*0,65-1,4*2,25</t>
  </si>
  <si>
    <t>784165512R00</t>
  </si>
  <si>
    <t>Malba HET Klasik, bílá, bez penetrace, 2 x</t>
  </si>
  <si>
    <t>Odkaz na mn. položky pořadí 204 : 1280,33895</t>
  </si>
  <si>
    <t>784011211R00</t>
  </si>
  <si>
    <t>Olepování vnitřních ploch</t>
  </si>
  <si>
    <t>784011222RT2</t>
  </si>
  <si>
    <t>Zakrytí podlah, včetně odstranění včetně papírové lepenky</t>
  </si>
  <si>
    <t>979086112R00</t>
  </si>
  <si>
    <t>Nakládání nebo překládání suti a vybouraných hmot</t>
  </si>
  <si>
    <t>Přesun suti</t>
  </si>
  <si>
    <t>POL8_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</si>
  <si>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</si>
  <si>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</si>
  <si>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</si>
  <si>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</si>
  <si>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</si>
  <si>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</si>
  <si>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</si>
  <si>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</si>
  <si>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</si>
  <si>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</si>
  <si>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</si>
  <si>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979990101R00</t>
  </si>
  <si>
    <t xml:space="preserve">Poplatek za uložení stavební suti </t>
  </si>
  <si>
    <t>979093111R00</t>
  </si>
  <si>
    <t>Uložení suti na skládku bez zhutnění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</si>
  <si>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</si>
  <si>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</si>
  <si>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</si>
  <si>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</si>
  <si>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</si>
  <si>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</si>
  <si>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</si>
  <si>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</si>
  <si>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</si>
  <si>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</si>
  <si>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</si>
  <si>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</si>
  <si>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</si>
  <si>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</si>
  <si>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</si>
  <si>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005261030R</t>
  </si>
  <si>
    <t xml:space="preserve">Finanční rezerva 5% z celkových nákladů </t>
  </si>
  <si>
    <t>Finanční rezerva požadovaná objednatelem jako součást smluvní ceny. Způsob jejího stanovení, čerpání a vykazování definuje objednatel.</t>
  </si>
  <si>
    <t>SUM</t>
  </si>
  <si>
    <t>Poznámky uchazeče k zadání</t>
  </si>
  <si>
    <t>POPUZIV</t>
  </si>
  <si>
    <t>END</t>
  </si>
  <si>
    <t>133401101R00</t>
  </si>
  <si>
    <t>Hloubení šachet v hornině 5</t>
  </si>
  <si>
    <t>POL1_1</t>
  </si>
  <si>
    <t>161101101R00</t>
  </si>
  <si>
    <t>Svislé přemístění výkopku z hor.1-4 do 2,5 m</t>
  </si>
  <si>
    <t>162201101R00</t>
  </si>
  <si>
    <t>Vodorovné přemístění výkopku z hor.1-4 do 20 m</t>
  </si>
  <si>
    <t>899103111R00</t>
  </si>
  <si>
    <t>Osazení mříže s rámem do 150 kg</t>
  </si>
  <si>
    <t>7252150215R03</t>
  </si>
  <si>
    <t>revizní plastová šachta DN630 + MTZ komplet</t>
  </si>
  <si>
    <t>ks</t>
  </si>
  <si>
    <t>POL3_0</t>
  </si>
  <si>
    <t>7253314025R05</t>
  </si>
  <si>
    <t>LITINOVÝ POKLOP 40T</t>
  </si>
  <si>
    <t>998276101R00</t>
  </si>
  <si>
    <t>Přesun hmot, trubní vedení plastová, otevř. výkop</t>
  </si>
  <si>
    <t>998276115R00</t>
  </si>
  <si>
    <t>Přesun hmot, trubní vedení plastová, příplatek 1km</t>
  </si>
  <si>
    <t>713741258</t>
  </si>
  <si>
    <t>IZOLACE NÁVLEKOVÁ AL 22-20</t>
  </si>
  <si>
    <t>7137584125</t>
  </si>
  <si>
    <t>IZOLACE NÁVLEKOVÁ AL 15-20</t>
  </si>
  <si>
    <t>713852147</t>
  </si>
  <si>
    <t>IZOLACE NÁVLEKOVÁ AL28-30</t>
  </si>
  <si>
    <t>7137896542</t>
  </si>
  <si>
    <t>PŘÍSLUŠENSTVÍ, LEPÍCÍ PÁSKA,</t>
  </si>
  <si>
    <t>SUMA</t>
  </si>
  <si>
    <t>73185046546</t>
  </si>
  <si>
    <t>MONTÁŽ KOTLE, SPUŠTĚNÍ, SEŘÍZENÍ</t>
  </si>
  <si>
    <t>16161166656</t>
  </si>
  <si>
    <t>regulace ke kotli - ekvitermní regulátor, tři topné okruhy, venkovní čidlo, termostat včetně propojení komplet</t>
  </si>
  <si>
    <t>6161651651</t>
  </si>
  <si>
    <t>připojovací sada kotle</t>
  </si>
  <si>
    <t>7311351515555</t>
  </si>
  <si>
    <t>expanzní nádoba s membránou V=50L</t>
  </si>
  <si>
    <t>7312164064654</t>
  </si>
  <si>
    <t>plynový kondenzační kotel BAXI DUO-TEC MP+1,50 výkon 5- 45kW, 450x377x766mm  + MTZ</t>
  </si>
  <si>
    <t>KS</t>
  </si>
  <si>
    <t>7315464684086</t>
  </si>
  <si>
    <t>koaxiální odjouření D125/80mm, komplet + MTZ</t>
  </si>
  <si>
    <t>10616106516</t>
  </si>
  <si>
    <t>TLAKOVÁ ZKOUŠKA, PROPLACH,DESINFEKCE</t>
  </si>
  <si>
    <t>165016855</t>
  </si>
  <si>
    <t>MANOMETR 0-6bar</t>
  </si>
  <si>
    <t>65165161651</t>
  </si>
  <si>
    <t>potrubí měděné D22x1 + tvarovky + MTZ</t>
  </si>
  <si>
    <t>65165165156</t>
  </si>
  <si>
    <t>potrubí měděné D15x1 + tvarovky + MTZ</t>
  </si>
  <si>
    <t>732111322</t>
  </si>
  <si>
    <t>TRUBKOVÁ HRDLA BEZ PŘÍRUB DN25-32</t>
  </si>
  <si>
    <t>73248498408</t>
  </si>
  <si>
    <t>PŘÍPL POTR HLAD PRIPOJ DN20</t>
  </si>
  <si>
    <t>732852369</t>
  </si>
  <si>
    <t>KULOVÝ KOHOUT UZAVÍRACÍ DN32+MTZ</t>
  </si>
  <si>
    <t>732852963</t>
  </si>
  <si>
    <t>FILTR DN32 + MTZ</t>
  </si>
  <si>
    <t>732963258</t>
  </si>
  <si>
    <t>ZPĚTNÁ KLAPKA DN 32 +MTZ</t>
  </si>
  <si>
    <t>733611515</t>
  </si>
  <si>
    <t>potrubí měděné D28x1,5 + tvarovky + MTZ</t>
  </si>
  <si>
    <t>2515155151</t>
  </si>
  <si>
    <t>oběhové teplovodní čerpadlo s elektronickou regulací GRUNDFOS MAGNA3 25-60F + MTZ</t>
  </si>
  <si>
    <t>R-položka</t>
  </si>
  <si>
    <t>POL12_0</t>
  </si>
  <si>
    <t>72366548448</t>
  </si>
  <si>
    <t>hydraulický vyrovnávač tlaků HVDT I , 4m3/h</t>
  </si>
  <si>
    <t>713165165165</t>
  </si>
  <si>
    <t>ZÁSOBNÍKOVÝ OHŘÍVAČ OKC 200 NTR/BP, 32kW</t>
  </si>
  <si>
    <t>72320506405</t>
  </si>
  <si>
    <t>TEPLOMĚR 0-100°C</t>
  </si>
  <si>
    <t>trojcestný směšovací ventil DN15, kvs6,3 + servopohon</t>
  </si>
  <si>
    <t>7265651616</t>
  </si>
  <si>
    <t>KULOVÝ UZÁVĚR S VYPOUŠTĚNÍM DN20</t>
  </si>
  <si>
    <t>7328199988855</t>
  </si>
  <si>
    <t>teplovodní sdružený rozdělovač D80, 4m3/h, l=1,5m + MTZ</t>
  </si>
  <si>
    <t>753165165165</t>
  </si>
  <si>
    <t>TERMOSTATICKÁ HLAVICE + VENTIL DN15 + MTZ</t>
  </si>
  <si>
    <t>75651651516</t>
  </si>
  <si>
    <t>RADIÁTOROVÉ ŠROUBENÍ VEKOLUX DN15 +MTZ</t>
  </si>
  <si>
    <t>77250560646</t>
  </si>
  <si>
    <t>ODVZDUŠŇOVACÍ VENTIL AUTOMATICKÝ</t>
  </si>
  <si>
    <t>KULOVÝ KOHOUT UZAVÍRACÍ DN25+MTZ</t>
  </si>
  <si>
    <t>POL12_1</t>
  </si>
  <si>
    <t>FILTR DN25 + MTZ</t>
  </si>
  <si>
    <t>ZPĚTNÁ KLAPKA DN 25 +MTZ</t>
  </si>
  <si>
    <t>1019498989</t>
  </si>
  <si>
    <t>MONTÁŽ OTOPNÝCH TĚLES</t>
  </si>
  <si>
    <t>4190949049</t>
  </si>
  <si>
    <t>TLAKOVÁ ZKOUŠKA OTOPNÝCH TĚLES</t>
  </si>
  <si>
    <t>735741258</t>
  </si>
  <si>
    <t>22VK-600/900</t>
  </si>
  <si>
    <t>735852365</t>
  </si>
  <si>
    <t>22VK-600/1400</t>
  </si>
  <si>
    <t>735963258</t>
  </si>
  <si>
    <t>22VK-600/700</t>
  </si>
  <si>
    <t>753852177</t>
  </si>
  <si>
    <t>21VK-600/700</t>
  </si>
  <si>
    <t>22VK-900/500</t>
  </si>
  <si>
    <t>1165101565</t>
  </si>
  <si>
    <t>MONTÁŽ KOVOVÝCH KONSTRUKCÍ ATYP.DO5KG</t>
  </si>
  <si>
    <t>KG</t>
  </si>
  <si>
    <t>1980949499</t>
  </si>
  <si>
    <t>MTZ KOVOVÝCH KCÍ ATYP DO 10KG</t>
  </si>
  <si>
    <t>72516516565</t>
  </si>
  <si>
    <t>HZS-nezměřitelné práce celkem</t>
  </si>
  <si>
    <t>hod</t>
  </si>
  <si>
    <t>78146464640</t>
  </si>
  <si>
    <t>hzs-topná zkouška, doregulování ventilů, vyregulování celé otopné soustavy</t>
  </si>
  <si>
    <t>19049494984</t>
  </si>
  <si>
    <t>DODÁVKA PROFILŮ PRO UCHYCENÍ POTR. A ROZDĚL.</t>
  </si>
  <si>
    <t>72516165165</t>
  </si>
  <si>
    <t>STOJÁNKY NA PODLAHU PRO UCHYCENÍ OT VÝŠKY DO 300MM</t>
  </si>
  <si>
    <t>1.254/7856622</t>
  </si>
  <si>
    <t>zazdívka stropních otvorů</t>
  </si>
  <si>
    <t>1.52894155233</t>
  </si>
  <si>
    <t>zazdívka otvorů plocha 0,6m2, tloušťka 0,5m</t>
  </si>
  <si>
    <t>1.85958698559</t>
  </si>
  <si>
    <t>vybourání prostupů do cihelného zdiva plocha 0,6m2 tloušťka zdiva 0,5m</t>
  </si>
  <si>
    <t>10165985989</t>
  </si>
  <si>
    <t>vzt potrubí pozink.plech sk.I čtyřhranné včetně izolace, tvarovek a montáže</t>
  </si>
  <si>
    <t>1351516R05</t>
  </si>
  <si>
    <t>montáž potrubí, lešení</t>
  </si>
  <si>
    <t>suma</t>
  </si>
  <si>
    <t>54606060605</t>
  </si>
  <si>
    <t>lešení, montáž vzt</t>
  </si>
  <si>
    <t>651651651</t>
  </si>
  <si>
    <t>malý radiální ventilátor 100m3/h, 200Pa se zpětnou klapkou ovládání spínač, doběh + MTZ</t>
  </si>
  <si>
    <t>651651651651</t>
  </si>
  <si>
    <t>odvod kondenzátu D22 od jednotky, napojení na kanalizaci</t>
  </si>
  <si>
    <t>72651651651</t>
  </si>
  <si>
    <t/>
  </si>
  <si>
    <t>1011020R01</t>
  </si>
  <si>
    <t>REKUPERAČNÍ JEDNOTKA PRO VĚTRÁNÍ A VYTÁPĚNÍ DUPLEX 4500 MULTI ECO - 4000m3/h, pext=600Pa, teplovodní dohřev 23kW(70/55°C), obtok, motor 2x2,5kW, 400V, vodní ohřívač T4500 3R, regulační uzel</t>
  </si>
  <si>
    <t>RE-TP04.LM24A včetně regulace RD5 400V-EC/400V-EC, rám pod jednotku + MTZ + seřízení, spuštění, zaškolení obsluhy</t>
  </si>
  <si>
    <t>1011030R01</t>
  </si>
  <si>
    <t>regulace k jednotce, rozvaděč - regulátor, servopohony klapek, nastavení otáček ventilátorů frekvenčními měniči, reguace plynulá, teplotní čidla, propojení, dálkový přenos</t>
  </si>
  <si>
    <t>101484899999</t>
  </si>
  <si>
    <t>vzt potrubí pozink. Plech sk.I čtyřhranné opatřené protipožární izolací ORSTECH 65H tl.80mm + MTZ</t>
  </si>
  <si>
    <t>10165489848</t>
  </si>
  <si>
    <t>diagonální potrubní ventilátor MIXVENT-TD 500/160 + zpětná klapka + MTZ</t>
  </si>
  <si>
    <t>10165498498</t>
  </si>
  <si>
    <t>odvodní vyústka VNM2 560x200/R2-TPM 015/01 + MTZ</t>
  </si>
  <si>
    <t>10165498849</t>
  </si>
  <si>
    <t>přívodní vyústka VNM2 560x200/R2-TPM 015/01 + MTZ</t>
  </si>
  <si>
    <t>106565165165</t>
  </si>
  <si>
    <t>žaluziová klapka elektrická DN 500 + MTZ</t>
  </si>
  <si>
    <t>15611414R02</t>
  </si>
  <si>
    <t>závěsy, kotvení vzt, pomocný materiál, úchyty, šrouby</t>
  </si>
  <si>
    <t>1651651561</t>
  </si>
  <si>
    <t>ohebné hadice SONOFLEX D100-D150MM + MTZ</t>
  </si>
  <si>
    <t>M</t>
  </si>
  <si>
    <t>165165165165</t>
  </si>
  <si>
    <t>SPIROpotrubí včetně izolace DN500 + tvarovky + MTZ</t>
  </si>
  <si>
    <t>6165165165</t>
  </si>
  <si>
    <t>talířový ventil pro odvod vzduchu IT100 + MTZ</t>
  </si>
  <si>
    <t>6515615616515</t>
  </si>
  <si>
    <t>vyvrtání prostupů do stropné kce plocha 0,1m2 tloušťka 0,5m</t>
  </si>
  <si>
    <t>65165156165</t>
  </si>
  <si>
    <t>tlumič hluku G1000x1000x645</t>
  </si>
  <si>
    <t>protidešťová stříška DN160 + MTZ</t>
  </si>
  <si>
    <t>746165165165</t>
  </si>
  <si>
    <t>protidešťová stříška DN500 + MTZ</t>
  </si>
  <si>
    <t>155115552526</t>
  </si>
  <si>
    <t>přesun hmot vnitřní kanalizace</t>
  </si>
  <si>
    <t>1651656666</t>
  </si>
  <si>
    <t>zemní práce v uzavřeném prostoru celkem včetně DMTZ podlahy (hloubka výkopu 1m pod podlahou)</t>
  </si>
  <si>
    <t>m1</t>
  </si>
  <si>
    <t>721140802R00</t>
  </si>
  <si>
    <t>Demontáž potrubí litinového do DN 150</t>
  </si>
  <si>
    <t>721171109RM2</t>
  </si>
  <si>
    <t>Potrubí z plastu odpadní hrdlové DN110+MTZ materiál PP SN10  včetně tvarovek</t>
  </si>
  <si>
    <t>721171803R00</t>
  </si>
  <si>
    <t>Demontáž potrubí z PVC do DN 75</t>
  </si>
  <si>
    <t>721173204R00</t>
  </si>
  <si>
    <t>Potrubí PP - polypropylén - odpadní se zvukovou izolací - 3vrstvé, vnější vrstva PP, zesílená středbí vrstva z PP-HV, hladká vnitřní vrstva z PP DN40x1,8+MTZ+dodávka</t>
  </si>
  <si>
    <t>721173205R00</t>
  </si>
  <si>
    <t>Potrubí PP - polypropylén - odpadní se zvukovou izolací - 3vrstvé, vnější vrstva PP, zesílená středbí vrstva z PP-HV, hladká vnitřní vrstva z PP DN50x2 +MTZ+dodávka</t>
  </si>
  <si>
    <t>721173206R00</t>
  </si>
  <si>
    <t>Potrubí PP - polypropylén - odpadní se zvukovou izolací včetně tvarovek - 3vrstvé, vnější vrstva PP, zesílená středbí vrstva z PP-HV, hladká vnitřní vrstva z PP DN110x3,4 +MTZ+dodávka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</si>
  <si>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</si>
  <si>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</si>
  <si>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</si>
  <si>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</si>
  <si>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</si>
  <si>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110 x 2,3</t>
  </si>
  <si>
    <t>721290111R00</t>
  </si>
  <si>
    <t>Zkouška těsnosti kanalizace vodou DN 160</t>
  </si>
  <si>
    <t>721290123R00</t>
  </si>
  <si>
    <t>Zkouška těsnosti kanalizace kouřem DN 160</t>
  </si>
  <si>
    <t>72121-1521.R01</t>
  </si>
  <si>
    <t>podlahová vpusť  DN50 se svislým odtokem, s nástavcem 123x123mm, vtokovou mřížkou z nerezové oceli, se zápachový uzávěrem umožňujícím pachotěsnost, +MTZ</t>
  </si>
  <si>
    <t>7215161616.R05</t>
  </si>
  <si>
    <t>přivzdušňovací ventil s pryžovou membránou, odnímatelnou mřížkou proti hmyzu, zukově izolovaný DN110+MTZ</t>
  </si>
  <si>
    <t>Potrubí z plastu odpadní hrdlové DN125+MTZ materiál PP SN10  včetně tvarovek</t>
  </si>
  <si>
    <t>Potrubí z olastu odpadní hrdlové DN150+MTZ materiál PP SN10 včetně tavrovek</t>
  </si>
  <si>
    <t>zazdívka otvorů plocha 0,14m2, tloušťka 0,15m</t>
  </si>
  <si>
    <t>1.25848597882</t>
  </si>
  <si>
    <t>vysekání rýh ve zdi smíšené 15x15cm</t>
  </si>
  <si>
    <t>1.25878526352</t>
  </si>
  <si>
    <t>vysekání rýh ve zdi smíšené 20x15cm</t>
  </si>
  <si>
    <t>1.42587785112</t>
  </si>
  <si>
    <t>vybourání otvorů do plocha 0,2m2 tloušťka stropu 0,3m</t>
  </si>
  <si>
    <t>zazdívka otvorů plocha 0,14m2, tloušťka 0,5m</t>
  </si>
  <si>
    <t>vybourání prostupů do cihelného zdiva plocha 0,15m2 tloušťka zdiva do 0,5m</t>
  </si>
  <si>
    <t>vybourání prostupů do cihelného zdiva plocha 0,15m2 tloušťka zdiva 0,15m</t>
  </si>
  <si>
    <t>722174310R00</t>
  </si>
  <si>
    <t>Potrubí PPr s hliníkovou vložkou DN16 PN20 +dodávka + mtz</t>
  </si>
  <si>
    <t>722174311R00</t>
  </si>
  <si>
    <t>Potrubí PPr s hliníkovou vložkou DN20 PN20 +dodávka + mtz</t>
  </si>
  <si>
    <t>722190401R00</t>
  </si>
  <si>
    <t>Vyvedení a upevnění výpustek DN 15</t>
  </si>
  <si>
    <t>72221-5111.R01</t>
  </si>
  <si>
    <t>IZOLACE NÁVLEKOVÁ Z PIP DN16-DN20TL.20MM+dodávka+MTZ</t>
  </si>
  <si>
    <t>722220111R00</t>
  </si>
  <si>
    <t>Nástěnky pro výtokový ventil G 1/2 +MTZ</t>
  </si>
  <si>
    <t>722220121R00</t>
  </si>
  <si>
    <t>Nástěnky pro baterii G 1/2 +MTZ</t>
  </si>
  <si>
    <t>pár</t>
  </si>
  <si>
    <t>72222-0888.R01</t>
  </si>
  <si>
    <t>KRYT NA SIFON/POLOSLOUP BÍLÝ, ZÁPACH. UZÁVĚR</t>
  </si>
  <si>
    <t>722290234R00</t>
  </si>
  <si>
    <t>Proplach a dezinfekce vodovod.potrubí DN 80</t>
  </si>
  <si>
    <t>BATERIE DŘEZOVÁ PÁKA, CHROM</t>
  </si>
  <si>
    <t>725516465465</t>
  </si>
  <si>
    <t>přesun hmot zařizovací předměty</t>
  </si>
  <si>
    <t>755156546R02</t>
  </si>
  <si>
    <t>napojení na stávající vodovodní rozvod</t>
  </si>
  <si>
    <t>72225-0666.R01</t>
  </si>
  <si>
    <t>KLOZET ZÁVĚSNÝ BÍLÝ INVALIDNÍ HLUBOKÉ SPLACHOVÁNÍ</t>
  </si>
  <si>
    <t>1.25884566636</t>
  </si>
  <si>
    <t>zapravení rýhy, oprava omítky</t>
  </si>
  <si>
    <t>11561566566</t>
  </si>
  <si>
    <t>rohový ventil DN15+mtz</t>
  </si>
  <si>
    <t>13651616165</t>
  </si>
  <si>
    <t>výlevka s plast. Mříží, keramická, bílá 500x425x450mm</t>
  </si>
  <si>
    <t>72216516516</t>
  </si>
  <si>
    <t>dělící stěna k pisoárům bílá tl.12mm laminátová, rozměry 718x467x190mm</t>
  </si>
  <si>
    <t>722220851R00</t>
  </si>
  <si>
    <t>armatury k ohřívači TV - uzávěry, zpětné klapka, cirkulační čerpadlo, manometr</t>
  </si>
  <si>
    <t>72225-0236.R02</t>
  </si>
  <si>
    <t>PISOÁROVÉ STÁNÍ S BEZDOTYKOVÝM OVLÁDÁNÍM</t>
  </si>
  <si>
    <t>UMYVADLO KERAM. ŠÍŘKA 60 cm S OTVOREM PRO BAT.</t>
  </si>
  <si>
    <t>722290226R00</t>
  </si>
  <si>
    <t>tlaková zkouška vodovodního potrubí</t>
  </si>
  <si>
    <t>72244-0111.R01</t>
  </si>
  <si>
    <t>UMYVADLO INVALIDNÍ + SIFON</t>
  </si>
  <si>
    <t>7226516165</t>
  </si>
  <si>
    <t>tlakový elektrický ohřívač V=10L, 2kW s bezpečnostní armaturou + MTZ</t>
  </si>
  <si>
    <t>72265165156</t>
  </si>
  <si>
    <t>batrie páka chrom k výlevce, s nastavitelným průtočného množství, se zabudovaným kompenzátorem k eliminaci dynamického rázu</t>
  </si>
  <si>
    <t>725165656102</t>
  </si>
  <si>
    <t>podomítkový ventil pro pračka/myčka</t>
  </si>
  <si>
    <t>72521-2222.R01</t>
  </si>
  <si>
    <t>KLOZET ZÁVĚSNÝ BÍLÝ HLUBOKÉ SPLACHOVÁNÍ</t>
  </si>
  <si>
    <t>72522-0000.R01</t>
  </si>
  <si>
    <t>WC SEDÁTKO BÍLÉ</t>
  </si>
  <si>
    <t>72522-0001.R01</t>
  </si>
  <si>
    <t>MONZÁŽNÍ PRVEK PRO ZÁVĚSNÉ WC2-MNOŽSTVÍ</t>
  </si>
  <si>
    <t>72522-0022.R01</t>
  </si>
  <si>
    <t>OVLÁDACÍ DESTIČKA</t>
  </si>
  <si>
    <t>72522-0333.R01</t>
  </si>
  <si>
    <t>SOUPRAVA ZVUKOVÉ IZOLACE PRO ZÁVĚSNÝ WC</t>
  </si>
  <si>
    <t>72522-9990.R01</t>
  </si>
  <si>
    <t>BAT.PÁKOVÁ, STOJÁNKOVÁ UMYVADLOVÁ CHROM.-dodávka s ovl.vypouštěcím ventilem. Obsahující karuš s nastavitelným průtočným množstvím vody, kartuš obsahuje kompenzátor.</t>
  </si>
  <si>
    <t>725820801R00</t>
  </si>
  <si>
    <t>pož. Hydrant D25 s tvarově stálou hadicí dl. 30m  + MTz</t>
  </si>
  <si>
    <t>Potrubí PPr s hliníkovou vložkou DN25 PN20 +dodávka + mtz</t>
  </si>
  <si>
    <t>Potrubí PPr s hliníkovou vložkou DN32 PN20 +dodávka + mtz</t>
  </si>
  <si>
    <t>IZOLACE NÁVLEKOVÁ PIP DN25TL.30MM+dodávka+MTZ</t>
  </si>
  <si>
    <t>IZOLACE NÁVLEKOVÁ PIP DN32TL.30MM+dodávka+MTZ</t>
  </si>
  <si>
    <t>21001</t>
  </si>
  <si>
    <t xml:space="preserve">Elektroinstalace vč. hromosvodu - viz samostatný položkový rozpočet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</si>
</sst>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4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9" fillId="0" borderId="18" xfId="0" applyNumberFormat="1" applyFont="1" applyBorder="1" applyAlignment="1">
      <alignment vertical="top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9" fillId="0" borderId="0" xfId="0" applyNumberFormat="1" applyFont="1" applyBorder="1" applyAlignment="1">
      <alignment vertical="top"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4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SUMIF(F62:F100,A16,I62:I100)+SUMIF(F62:F100,"PSU",I62:I100)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SUMIF(F62:F100,A17,I62:I100)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SUMIF(F62:F100,A18,I62:I100)</f>
        <v>0</v>
      </c>
      <c r="J18" s="85"/>
    </row>
    <row r="19" spans="1:10" ht="23.25" customHeight="1" x14ac:dyDescent="0.2">
      <c r="A19" s="194" t="s">
        <v>149</v>
      </c>
      <c r="B19" s="38" t="s">
        <v>29</v>
      </c>
      <c r="C19" s="62"/>
      <c r="D19" s="63"/>
      <c r="E19" s="83"/>
      <c r="F19" s="84"/>
      <c r="G19" s="83"/>
      <c r="H19" s="84"/>
      <c r="I19" s="83">
        <f>SUMIF(F62:F100,A19,I62:I100)</f>
        <v>0</v>
      </c>
      <c r="J19" s="85"/>
    </row>
    <row r="20" spans="1:10" ht="23.25" customHeight="1" x14ac:dyDescent="0.2">
      <c r="A20" s="194" t="s">
        <v>150</v>
      </c>
      <c r="B20" s="38" t="s">
        <v>30</v>
      </c>
      <c r="C20" s="62"/>
      <c r="D20" s="63"/>
      <c r="E20" s="83"/>
      <c r="F20" s="84"/>
      <c r="G20" s="83"/>
      <c r="H20" s="84"/>
      <c r="I20" s="83">
        <f>SUMIF(F62:F100,A20,I62:I100)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">
      <c r="A39" s="135">
        <v>1</v>
      </c>
      <c r="B39" s="145" t="s">
        <v>45</v>
      </c>
      <c r="C39" s="146"/>
      <c r="D39" s="146"/>
      <c r="E39" s="146"/>
      <c r="F39" s="147">
        <f>'01 01 Pol'!AE917+'01 02 Pol'!AE21+'01 03 Pol'!AE61+'01 04 Pol'!AE35+'01 05 Pol'!AE70+'01 06 Pol'!AE11</f>
        <v>0</v>
      </c>
      <c r="G39" s="148">
        <f>'01 01 Pol'!AF917+'01 02 Pol'!AF21+'01 03 Pol'!AF61+'01 04 Pol'!AF35+'01 05 Pol'!AF70+'01 06 Pol'!AF11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">
      <c r="A40" s="135">
        <v>2</v>
      </c>
      <c r="B40" s="151" t="s">
        <v>46</v>
      </c>
      <c r="C40" s="152" t="s">
        <v>47</v>
      </c>
      <c r="D40" s="152"/>
      <c r="E40" s="152"/>
      <c r="F40" s="153">
        <f>'01 01 Pol'!AE917+'01 02 Pol'!AE21+'01 03 Pol'!AE61+'01 04 Pol'!AE35+'01 05 Pol'!AE70+'01 06 Pol'!AE11</f>
        <v>0</v>
      </c>
      <c r="G40" s="154">
        <f>'01 01 Pol'!AF917+'01 02 Pol'!AF21+'01 03 Pol'!AF61+'01 04 Pol'!AF35+'01 05 Pol'!AF70+'01 06 Pol'!AF11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">
      <c r="A41" s="135">
        <v>3</v>
      </c>
      <c r="B41" s="156" t="s">
        <v>46</v>
      </c>
      <c r="C41" s="146" t="s">
        <v>48</v>
      </c>
      <c r="D41" s="146"/>
      <c r="E41" s="146"/>
      <c r="F41" s="157">
        <f>'01 01 Pol'!AE917</f>
        <v>0</v>
      </c>
      <c r="G41" s="149">
        <f>'01 01 Pol'!AF917</f>
        <v>0</v>
      </c>
      <c r="H41" s="149">
        <f>(F41*SazbaDPH1/100)+(G41*SazbaDPH2/100)</f>
        <v>0</v>
      </c>
      <c r="I41" s="149">
        <f>F41+G41+H41</f>
        <v>0</v>
      </c>
      <c r="J41" s="150" t="str">
        <f>IF(CenaCelkemVypocet=0,"",I41/CenaCelkemVypocet*100)</f>
        <v/>
      </c>
    </row>
    <row r="42" spans="1:10" ht="25.5" customHeight="1" x14ac:dyDescent="0.2">
      <c r="A42" s="135">
        <v>3</v>
      </c>
      <c r="B42" s="156" t="s">
        <v>49</v>
      </c>
      <c r="C42" s="146" t="s">
        <v>50</v>
      </c>
      <c r="D42" s="146"/>
      <c r="E42" s="146"/>
      <c r="F42" s="157">
        <f>'01 02 Pol'!AE21</f>
        <v>0</v>
      </c>
      <c r="G42" s="149">
        <f>'01 02 Pol'!AF21</f>
        <v>0</v>
      </c>
      <c r="H42" s="149">
        <f>(F42*SazbaDPH1/100)+(G42*SazbaDPH2/100)</f>
        <v>0</v>
      </c>
      <c r="I42" s="149">
        <f>F42+G42+H42</f>
        <v>0</v>
      </c>
      <c r="J42" s="150" t="str">
        <f>IF(CenaCelkemVypocet=0,"",I42/CenaCelkemVypocet*100)</f>
        <v/>
      </c>
    </row>
    <row r="43" spans="1:10" ht="25.5" customHeight="1" x14ac:dyDescent="0.2">
      <c r="A43" s="135">
        <v>3</v>
      </c>
      <c r="B43" s="156" t="s">
        <v>51</v>
      </c>
      <c r="C43" s="146" t="s">
        <v>52</v>
      </c>
      <c r="D43" s="146"/>
      <c r="E43" s="146"/>
      <c r="F43" s="157">
        <f>'01 03 Pol'!AE61</f>
        <v>0</v>
      </c>
      <c r="G43" s="149">
        <f>'01 03 Pol'!AF61</f>
        <v>0</v>
      </c>
      <c r="H43" s="149">
        <f>(F43*SazbaDPH1/100)+(G43*SazbaDPH2/100)</f>
        <v>0</v>
      </c>
      <c r="I43" s="149">
        <f>F43+G43+H43</f>
        <v>0</v>
      </c>
      <c r="J43" s="150" t="str">
        <f>IF(CenaCelkemVypocet=0,"",I43/CenaCelkemVypocet*100)</f>
        <v/>
      </c>
    </row>
    <row r="44" spans="1:10" ht="25.5" customHeight="1" x14ac:dyDescent="0.2">
      <c r="A44" s="135">
        <v>3</v>
      </c>
      <c r="B44" s="156" t="s">
        <v>53</v>
      </c>
      <c r="C44" s="146" t="s">
        <v>54</v>
      </c>
      <c r="D44" s="146"/>
      <c r="E44" s="146"/>
      <c r="F44" s="157">
        <f>'01 04 Pol'!AE35</f>
        <v>0</v>
      </c>
      <c r="G44" s="149">
        <f>'01 04 Pol'!AF35</f>
        <v>0</v>
      </c>
      <c r="H44" s="149">
        <f>(F44*SazbaDPH1/100)+(G44*SazbaDPH2/100)</f>
        <v>0</v>
      </c>
      <c r="I44" s="149">
        <f>F44+G44+H44</f>
        <v>0</v>
      </c>
      <c r="J44" s="150" t="str">
        <f>IF(CenaCelkemVypocet=0,"",I44/CenaCelkemVypocet*100)</f>
        <v/>
      </c>
    </row>
    <row r="45" spans="1:10" ht="25.5" customHeight="1" x14ac:dyDescent="0.2">
      <c r="A45" s="135">
        <v>3</v>
      </c>
      <c r="B45" s="156" t="s">
        <v>55</v>
      </c>
      <c r="C45" s="146" t="s">
        <v>56</v>
      </c>
      <c r="D45" s="146"/>
      <c r="E45" s="146"/>
      <c r="F45" s="157">
        <f>'01 05 Pol'!AE70</f>
        <v>0</v>
      </c>
      <c r="G45" s="149">
        <f>'01 05 Pol'!AF70</f>
        <v>0</v>
      </c>
      <c r="H45" s="149">
        <f>(F45*SazbaDPH1/100)+(G45*SazbaDPH2/100)</f>
        <v>0</v>
      </c>
      <c r="I45" s="149">
        <f>F45+G45+H45</f>
        <v>0</v>
      </c>
      <c r="J45" s="150" t="str">
        <f>IF(CenaCelkemVypocet=0,"",I45/CenaCelkemVypocet*100)</f>
        <v/>
      </c>
    </row>
    <row r="46" spans="1:10" ht="25.5" customHeight="1" x14ac:dyDescent="0.2">
      <c r="A46" s="135">
        <v>3</v>
      </c>
      <c r="B46" s="156" t="s">
        <v>57</v>
      </c>
      <c r="C46" s="146" t="s">
        <v>58</v>
      </c>
      <c r="D46" s="146"/>
      <c r="E46" s="146"/>
      <c r="F46" s="157">
        <f>'01 06 Pol'!AE11</f>
        <v>0</v>
      </c>
      <c r="G46" s="149">
        <f>'01 06 Pol'!AF11</f>
        <v>0</v>
      </c>
      <c r="H46" s="149">
        <f>(F46*SazbaDPH1/100)+(G46*SazbaDPH2/100)</f>
        <v>0</v>
      </c>
      <c r="I46" s="149">
        <f>F46+G46+H46</f>
        <v>0</v>
      </c>
      <c r="J46" s="150" t="str">
        <f>IF(CenaCelkemVypocet=0,"",I46/CenaCelkemVypocet*100)</f>
        <v/>
      </c>
    </row>
    <row r="47" spans="1:10" ht="25.5" customHeight="1" x14ac:dyDescent="0.2">
      <c r="A47" s="135"/>
      <c r="B47" s="158" t="s">
        <v>59</v>
      </c>
      <c r="C47" s="159"/>
      <c r="D47" s="159"/>
      <c r="E47" s="160"/>
      <c r="F47" s="161">
        <f>SUMIF(A39:A46,"=1",F39:F46)</f>
        <v>0</v>
      </c>
      <c r="G47" s="162">
        <f>SUMIF(A39:A46,"=1",G39:G46)</f>
        <v>0</v>
      </c>
      <c r="H47" s="162">
        <f>SUMIF(A39:A46,"=1",H39:H46)</f>
        <v>0</v>
      </c>
      <c r="I47" s="162">
        <f>SUMIF(A39:A46,"=1",I39:I46)</f>
        <v>0</v>
      </c>
      <c r="J47" s="163">
        <f>SUMIF(A39:A46,"=1",J39:J46)</f>
        <v>0</v>
      </c>
    </row>
    <row r="49" spans="1:10" x14ac:dyDescent="0.2">
      <c r="A49" t="s">
        <v>61</v>
      </c>
      <c r="B49" t="s">
        <v>62</v>
      </c>
    </row>
    <row r="50" spans="1:10" x14ac:dyDescent="0.2">
      <c r="A50" t="s">
        <v>63</v>
      </c>
      <c r="B50" t="s">
        <v>64</v>
      </c>
    </row>
    <row r="51" spans="1:10" x14ac:dyDescent="0.2">
      <c r="A51" t="s">
        <v>65</v>
      </c>
      <c r="B51" t="s">
        <v>66</v>
      </c>
    </row>
    <row r="52" spans="1:10" x14ac:dyDescent="0.2">
      <c r="A52" t="s">
        <v>65</v>
      </c>
      <c r="B52" t="s">
        <v>67</v>
      </c>
    </row>
    <row r="53" spans="1:10" x14ac:dyDescent="0.2">
      <c r="A53" t="s">
        <v>65</v>
      </c>
      <c r="B53" t="s">
        <v>68</v>
      </c>
    </row>
    <row r="54" spans="1:10" x14ac:dyDescent="0.2">
      <c r="A54" t="s">
        <v>65</v>
      </c>
      <c r="B54" t="s">
        <v>69</v>
      </c>
    </row>
    <row r="55" spans="1:10" x14ac:dyDescent="0.2">
      <c r="A55" t="s">
        <v>65</v>
      </c>
      <c r="B55" t="s">
        <v>70</v>
      </c>
    </row>
    <row r="56" spans="1:10" x14ac:dyDescent="0.2">
      <c r="A56" t="s">
        <v>65</v>
      </c>
      <c r="B56" t="s">
        <v>71</v>
      </c>
    </row>
    <row r="59" spans="1:10" ht="15.75" x14ac:dyDescent="0.25">
      <c r="B59" s="174" t="s">
        <v>72</v>
      </c>
    </row>
    <row r="61" spans="1:10" ht="25.5" customHeight="1" x14ac:dyDescent="0.2">
      <c r="A61" s="176"/>
      <c r="B61" s="179" t="s">
        <v>18</v>
      </c>
      <c r="C61" s="179" t="s">
        <v>6</v>
      </c>
      <c r="D61" s="180"/>
      <c r="E61" s="180"/>
      <c r="F61" s="181" t="s">
        <v>73</v>
      </c>
      <c r="G61" s="181"/>
      <c r="H61" s="181"/>
      <c r="I61" s="181" t="s">
        <v>31</v>
      </c>
      <c r="J61" s="181" t="s">
        <v>0</v>
      </c>
    </row>
    <row r="62" spans="1:10" ht="36.75" customHeight="1" x14ac:dyDescent="0.2">
      <c r="A62" s="177"/>
      <c r="B62" s="182" t="s">
        <v>74</v>
      </c>
      <c r="C62" s="183" t="s">
        <v>75</v>
      </c>
      <c r="D62" s="184"/>
      <c r="E62" s="184"/>
      <c r="F62" s="190" t="s">
        <v>26</v>
      </c>
      <c r="G62" s="191"/>
      <c r="H62" s="191"/>
      <c r="I62" s="191">
        <f>'01 01 Pol'!G8+'01 02 Pol'!G8</f>
        <v>0</v>
      </c>
      <c r="J62" s="188" t="str">
        <f>IF(I101=0,"",I62/I101*100)</f>
        <v/>
      </c>
    </row>
    <row r="63" spans="1:10" ht="36.75" customHeight="1" x14ac:dyDescent="0.2">
      <c r="A63" s="177"/>
      <c r="B63" s="182" t="s">
        <v>76</v>
      </c>
      <c r="C63" s="183" t="s">
        <v>77</v>
      </c>
      <c r="D63" s="184"/>
      <c r="E63" s="184"/>
      <c r="F63" s="190" t="s">
        <v>26</v>
      </c>
      <c r="G63" s="191"/>
      <c r="H63" s="191"/>
      <c r="I63" s="191">
        <f>'01 04 Pol'!G8</f>
        <v>0</v>
      </c>
      <c r="J63" s="188" t="str">
        <f>IF(I101=0,"",I63/I101*100)</f>
        <v/>
      </c>
    </row>
    <row r="64" spans="1:10" ht="36.75" customHeight="1" x14ac:dyDescent="0.2">
      <c r="A64" s="177"/>
      <c r="B64" s="182" t="s">
        <v>78</v>
      </c>
      <c r="C64" s="183" t="s">
        <v>79</v>
      </c>
      <c r="D64" s="184"/>
      <c r="E64" s="184"/>
      <c r="F64" s="190" t="s">
        <v>26</v>
      </c>
      <c r="G64" s="191"/>
      <c r="H64" s="191"/>
      <c r="I64" s="191">
        <f>'01 01 Pol'!G49</f>
        <v>0</v>
      </c>
      <c r="J64" s="188" t="str">
        <f>IF(I101=0,"",I64/I101*100)</f>
        <v/>
      </c>
    </row>
    <row r="65" spans="1:10" ht="36.75" customHeight="1" x14ac:dyDescent="0.2">
      <c r="A65" s="177"/>
      <c r="B65" s="182" t="s">
        <v>80</v>
      </c>
      <c r="C65" s="183" t="s">
        <v>81</v>
      </c>
      <c r="D65" s="184"/>
      <c r="E65" s="184"/>
      <c r="F65" s="190" t="s">
        <v>26</v>
      </c>
      <c r="G65" s="191"/>
      <c r="H65" s="191"/>
      <c r="I65" s="191">
        <f>'01 01 Pol'!G124</f>
        <v>0</v>
      </c>
      <c r="J65" s="188" t="str">
        <f>IF(I101=0,"",I65/I101*100)</f>
        <v/>
      </c>
    </row>
    <row r="66" spans="1:10" ht="36.75" customHeight="1" x14ac:dyDescent="0.2">
      <c r="A66" s="177"/>
      <c r="B66" s="182" t="s">
        <v>82</v>
      </c>
      <c r="C66" s="183" t="s">
        <v>83</v>
      </c>
      <c r="D66" s="184"/>
      <c r="E66" s="184"/>
      <c r="F66" s="190" t="s">
        <v>26</v>
      </c>
      <c r="G66" s="191"/>
      <c r="H66" s="191"/>
      <c r="I66" s="191">
        <f>'01 01 Pol'!G181</f>
        <v>0</v>
      </c>
      <c r="J66" s="188" t="str">
        <f>IF(I101=0,"",I66/I101*100)</f>
        <v/>
      </c>
    </row>
    <row r="67" spans="1:10" ht="36.75" customHeight="1" x14ac:dyDescent="0.2">
      <c r="A67" s="177"/>
      <c r="B67" s="182" t="s">
        <v>84</v>
      </c>
      <c r="C67" s="183" t="s">
        <v>85</v>
      </c>
      <c r="D67" s="184"/>
      <c r="E67" s="184"/>
      <c r="F67" s="190" t="s">
        <v>26</v>
      </c>
      <c r="G67" s="191"/>
      <c r="H67" s="191"/>
      <c r="I67" s="191">
        <f>'01 01 Pol'!G203</f>
        <v>0</v>
      </c>
      <c r="J67" s="188" t="str">
        <f>IF(I101=0,"",I67/I101*100)</f>
        <v/>
      </c>
    </row>
    <row r="68" spans="1:10" ht="36.75" customHeight="1" x14ac:dyDescent="0.2">
      <c r="A68" s="177"/>
      <c r="B68" s="182" t="s">
        <v>86</v>
      </c>
      <c r="C68" s="183" t="s">
        <v>87</v>
      </c>
      <c r="D68" s="184"/>
      <c r="E68" s="184"/>
      <c r="F68" s="190" t="s">
        <v>26</v>
      </c>
      <c r="G68" s="191"/>
      <c r="H68" s="191"/>
      <c r="I68" s="191">
        <f>'01 01 Pol'!G216</f>
        <v>0</v>
      </c>
      <c r="J68" s="188" t="str">
        <f>IF(I101=0,"",I68/I101*100)</f>
        <v/>
      </c>
    </row>
    <row r="69" spans="1:10" ht="36.75" customHeight="1" x14ac:dyDescent="0.2">
      <c r="A69" s="177"/>
      <c r="B69" s="182" t="s">
        <v>88</v>
      </c>
      <c r="C69" s="183" t="s">
        <v>89</v>
      </c>
      <c r="D69" s="184"/>
      <c r="E69" s="184"/>
      <c r="F69" s="190" t="s">
        <v>26</v>
      </c>
      <c r="G69" s="191"/>
      <c r="H69" s="191"/>
      <c r="I69" s="191">
        <f>'01 01 Pol'!G223</f>
        <v>0</v>
      </c>
      <c r="J69" s="188" t="str">
        <f>IF(I101=0,"",I69/I101*100)</f>
        <v/>
      </c>
    </row>
    <row r="70" spans="1:10" ht="36.75" customHeight="1" x14ac:dyDescent="0.2">
      <c r="A70" s="177"/>
      <c r="B70" s="182" t="s">
        <v>90</v>
      </c>
      <c r="C70" s="183" t="s">
        <v>91</v>
      </c>
      <c r="D70" s="184"/>
      <c r="E70" s="184"/>
      <c r="F70" s="190" t="s">
        <v>26</v>
      </c>
      <c r="G70" s="191"/>
      <c r="H70" s="191"/>
      <c r="I70" s="191">
        <f>'01 01 Pol'!G247</f>
        <v>0</v>
      </c>
      <c r="J70" s="188" t="str">
        <f>IF(I101=0,"",I70/I101*100)</f>
        <v/>
      </c>
    </row>
    <row r="71" spans="1:10" ht="36.75" customHeight="1" x14ac:dyDescent="0.2">
      <c r="A71" s="177"/>
      <c r="B71" s="182" t="s">
        <v>92</v>
      </c>
      <c r="C71" s="183" t="s">
        <v>93</v>
      </c>
      <c r="D71" s="184"/>
      <c r="E71" s="184"/>
      <c r="F71" s="190" t="s">
        <v>26</v>
      </c>
      <c r="G71" s="191"/>
      <c r="H71" s="191"/>
      <c r="I71" s="191">
        <f>'01 01 Pol'!G287</f>
        <v>0</v>
      </c>
      <c r="J71" s="188" t="str">
        <f>IF(I101=0,"",I71/I101*100)</f>
        <v/>
      </c>
    </row>
    <row r="72" spans="1:10" ht="36.75" customHeight="1" x14ac:dyDescent="0.2">
      <c r="A72" s="177"/>
      <c r="B72" s="182" t="s">
        <v>94</v>
      </c>
      <c r="C72" s="183" t="s">
        <v>95</v>
      </c>
      <c r="D72" s="184"/>
      <c r="E72" s="184"/>
      <c r="F72" s="190" t="s">
        <v>26</v>
      </c>
      <c r="G72" s="191"/>
      <c r="H72" s="191"/>
      <c r="I72" s="191">
        <f>'01 01 Pol'!G289+'01 02 Pol'!G13</f>
        <v>0</v>
      </c>
      <c r="J72" s="188" t="str">
        <f>IF(I101=0,"",I72/I101*100)</f>
        <v/>
      </c>
    </row>
    <row r="73" spans="1:10" ht="36.75" customHeight="1" x14ac:dyDescent="0.2">
      <c r="A73" s="177"/>
      <c r="B73" s="182" t="s">
        <v>96</v>
      </c>
      <c r="C73" s="183" t="s">
        <v>97</v>
      </c>
      <c r="D73" s="184"/>
      <c r="E73" s="184"/>
      <c r="F73" s="190" t="s">
        <v>26</v>
      </c>
      <c r="G73" s="191"/>
      <c r="H73" s="191"/>
      <c r="I73" s="191">
        <f>'01 01 Pol'!G295</f>
        <v>0</v>
      </c>
      <c r="J73" s="188" t="str">
        <f>IF(I101=0,"",I73/I101*100)</f>
        <v/>
      </c>
    </row>
    <row r="74" spans="1:10" ht="36.75" customHeight="1" x14ac:dyDescent="0.2">
      <c r="A74" s="177"/>
      <c r="B74" s="182" t="s">
        <v>98</v>
      </c>
      <c r="C74" s="183" t="s">
        <v>99</v>
      </c>
      <c r="D74" s="184"/>
      <c r="E74" s="184"/>
      <c r="F74" s="190" t="s">
        <v>26</v>
      </c>
      <c r="G74" s="191"/>
      <c r="H74" s="191"/>
      <c r="I74" s="191">
        <f>'01 01 Pol'!G320</f>
        <v>0</v>
      </c>
      <c r="J74" s="188" t="str">
        <f>IF(I101=0,"",I74/I101*100)</f>
        <v/>
      </c>
    </row>
    <row r="75" spans="1:10" ht="36.75" customHeight="1" x14ac:dyDescent="0.2">
      <c r="A75" s="177"/>
      <c r="B75" s="182" t="s">
        <v>100</v>
      </c>
      <c r="C75" s="183" t="s">
        <v>101</v>
      </c>
      <c r="D75" s="184"/>
      <c r="E75" s="184"/>
      <c r="F75" s="190" t="s">
        <v>26</v>
      </c>
      <c r="G75" s="191"/>
      <c r="H75" s="191"/>
      <c r="I75" s="191">
        <f>'01 01 Pol'!G338</f>
        <v>0</v>
      </c>
      <c r="J75" s="188" t="str">
        <f>IF(I101=0,"",I75/I101*100)</f>
        <v/>
      </c>
    </row>
    <row r="76" spans="1:10" ht="36.75" customHeight="1" x14ac:dyDescent="0.2">
      <c r="A76" s="177"/>
      <c r="B76" s="182" t="s">
        <v>102</v>
      </c>
      <c r="C76" s="183" t="s">
        <v>103</v>
      </c>
      <c r="D76" s="184"/>
      <c r="E76" s="184"/>
      <c r="F76" s="190" t="s">
        <v>26</v>
      </c>
      <c r="G76" s="191"/>
      <c r="H76" s="191"/>
      <c r="I76" s="191">
        <f>'01 01 Pol'!G392+'01 02 Pol'!G17</f>
        <v>0</v>
      </c>
      <c r="J76" s="188" t="str">
        <f>IF(I101=0,"",I76/I101*100)</f>
        <v/>
      </c>
    </row>
    <row r="77" spans="1:10" ht="36.75" customHeight="1" x14ac:dyDescent="0.2">
      <c r="A77" s="177"/>
      <c r="B77" s="182" t="s">
        <v>104</v>
      </c>
      <c r="C77" s="183" t="s">
        <v>105</v>
      </c>
      <c r="D77" s="184"/>
      <c r="E77" s="184"/>
      <c r="F77" s="190" t="s">
        <v>27</v>
      </c>
      <c r="G77" s="191"/>
      <c r="H77" s="191"/>
      <c r="I77" s="191">
        <f>'01 01 Pol'!G394</f>
        <v>0</v>
      </c>
      <c r="J77" s="188" t="str">
        <f>IF(I101=0,"",I77/I101*100)</f>
        <v/>
      </c>
    </row>
    <row r="78" spans="1:10" ht="36.75" customHeight="1" x14ac:dyDescent="0.2">
      <c r="A78" s="177"/>
      <c r="B78" s="182" t="s">
        <v>106</v>
      </c>
      <c r="C78" s="183" t="s">
        <v>107</v>
      </c>
      <c r="D78" s="184"/>
      <c r="E78" s="184"/>
      <c r="F78" s="190" t="s">
        <v>27</v>
      </c>
      <c r="G78" s="191"/>
      <c r="H78" s="191"/>
      <c r="I78" s="191">
        <f>'01 01 Pol'!G430+'01 03 Pol'!G8</f>
        <v>0</v>
      </c>
      <c r="J78" s="188" t="str">
        <f>IF(I101=0,"",I78/I101*100)</f>
        <v/>
      </c>
    </row>
    <row r="79" spans="1:10" ht="36.75" customHeight="1" x14ac:dyDescent="0.2">
      <c r="A79" s="177"/>
      <c r="B79" s="182" t="s">
        <v>108</v>
      </c>
      <c r="C79" s="183" t="s">
        <v>109</v>
      </c>
      <c r="D79" s="184"/>
      <c r="E79" s="184"/>
      <c r="F79" s="190" t="s">
        <v>27</v>
      </c>
      <c r="G79" s="191"/>
      <c r="H79" s="191"/>
      <c r="I79" s="191">
        <f>'01 05 Pol'!G8</f>
        <v>0</v>
      </c>
      <c r="J79" s="188" t="str">
        <f>IF(I101=0,"",I79/I101*100)</f>
        <v/>
      </c>
    </row>
    <row r="80" spans="1:10" ht="36.75" customHeight="1" x14ac:dyDescent="0.2">
      <c r="A80" s="177"/>
      <c r="B80" s="182" t="s">
        <v>110</v>
      </c>
      <c r="C80" s="183" t="s">
        <v>111</v>
      </c>
      <c r="D80" s="184"/>
      <c r="E80" s="184"/>
      <c r="F80" s="190" t="s">
        <v>27</v>
      </c>
      <c r="G80" s="191"/>
      <c r="H80" s="191"/>
      <c r="I80" s="191">
        <f>'01 05 Pol'!G26</f>
        <v>0</v>
      </c>
      <c r="J80" s="188" t="str">
        <f>IF(I101=0,"",I80/I101*100)</f>
        <v/>
      </c>
    </row>
    <row r="81" spans="1:10" ht="36.75" customHeight="1" x14ac:dyDescent="0.2">
      <c r="A81" s="177"/>
      <c r="B81" s="182" t="s">
        <v>112</v>
      </c>
      <c r="C81" s="183" t="s">
        <v>113</v>
      </c>
      <c r="D81" s="184"/>
      <c r="E81" s="184"/>
      <c r="F81" s="190" t="s">
        <v>27</v>
      </c>
      <c r="G81" s="191"/>
      <c r="H81" s="191"/>
      <c r="I81" s="191">
        <f>'01 01 Pol'!G525</f>
        <v>0</v>
      </c>
      <c r="J81" s="188" t="str">
        <f>IF(I101=0,"",I81/I101*100)</f>
        <v/>
      </c>
    </row>
    <row r="82" spans="1:10" ht="36.75" customHeight="1" x14ac:dyDescent="0.2">
      <c r="A82" s="177"/>
      <c r="B82" s="182" t="s">
        <v>114</v>
      </c>
      <c r="C82" s="183" t="s">
        <v>115</v>
      </c>
      <c r="D82" s="184"/>
      <c r="E82" s="184"/>
      <c r="F82" s="190" t="s">
        <v>27</v>
      </c>
      <c r="G82" s="191"/>
      <c r="H82" s="191"/>
      <c r="I82" s="191">
        <f>'01 01 Pol'!G533</f>
        <v>0</v>
      </c>
      <c r="J82" s="188" t="str">
        <f>IF(I101=0,"",I82/I101*100)</f>
        <v/>
      </c>
    </row>
    <row r="83" spans="1:10" ht="36.75" customHeight="1" x14ac:dyDescent="0.2">
      <c r="A83" s="177"/>
      <c r="B83" s="182" t="s">
        <v>116</v>
      </c>
      <c r="C83" s="183" t="s">
        <v>117</v>
      </c>
      <c r="D83" s="184"/>
      <c r="E83" s="184"/>
      <c r="F83" s="190" t="s">
        <v>27</v>
      </c>
      <c r="G83" s="191"/>
      <c r="H83" s="191"/>
      <c r="I83" s="191">
        <f>'01 03 Pol'!G13</f>
        <v>0</v>
      </c>
      <c r="J83" s="188" t="str">
        <f>IF(I101=0,"",I83/I101*100)</f>
        <v/>
      </c>
    </row>
    <row r="84" spans="1:10" ht="36.75" customHeight="1" x14ac:dyDescent="0.2">
      <c r="A84" s="177"/>
      <c r="B84" s="182" t="s">
        <v>118</v>
      </c>
      <c r="C84" s="183" t="s">
        <v>119</v>
      </c>
      <c r="D84" s="184"/>
      <c r="E84" s="184"/>
      <c r="F84" s="190" t="s">
        <v>27</v>
      </c>
      <c r="G84" s="191"/>
      <c r="H84" s="191"/>
      <c r="I84" s="191">
        <f>'01 03 Pol'!G20</f>
        <v>0</v>
      </c>
      <c r="J84" s="188" t="str">
        <f>IF(I101=0,"",I84/I101*100)</f>
        <v/>
      </c>
    </row>
    <row r="85" spans="1:10" ht="36.75" customHeight="1" x14ac:dyDescent="0.2">
      <c r="A85" s="177"/>
      <c r="B85" s="182" t="s">
        <v>120</v>
      </c>
      <c r="C85" s="183" t="s">
        <v>121</v>
      </c>
      <c r="D85" s="184"/>
      <c r="E85" s="184"/>
      <c r="F85" s="190" t="s">
        <v>27</v>
      </c>
      <c r="G85" s="191"/>
      <c r="H85" s="191"/>
      <c r="I85" s="191">
        <f>'01 03 Pol'!G45</f>
        <v>0</v>
      </c>
      <c r="J85" s="188" t="str">
        <f>IF(I101=0,"",I85/I101*100)</f>
        <v/>
      </c>
    </row>
    <row r="86" spans="1:10" ht="36.75" customHeight="1" x14ac:dyDescent="0.2">
      <c r="A86" s="177"/>
      <c r="B86" s="182" t="s">
        <v>122</v>
      </c>
      <c r="C86" s="183" t="s">
        <v>123</v>
      </c>
      <c r="D86" s="184"/>
      <c r="E86" s="184"/>
      <c r="F86" s="190" t="s">
        <v>27</v>
      </c>
      <c r="G86" s="191"/>
      <c r="H86" s="191"/>
      <c r="I86" s="191">
        <f>'01 01 Pol'!G538</f>
        <v>0</v>
      </c>
      <c r="J86" s="188" t="str">
        <f>IF(I101=0,"",I86/I101*100)</f>
        <v/>
      </c>
    </row>
    <row r="87" spans="1:10" ht="36.75" customHeight="1" x14ac:dyDescent="0.2">
      <c r="A87" s="177"/>
      <c r="B87" s="182" t="s">
        <v>124</v>
      </c>
      <c r="C87" s="183" t="s">
        <v>125</v>
      </c>
      <c r="D87" s="184"/>
      <c r="E87" s="184"/>
      <c r="F87" s="190" t="s">
        <v>27</v>
      </c>
      <c r="G87" s="191"/>
      <c r="H87" s="191"/>
      <c r="I87" s="191">
        <f>'01 01 Pol'!G591</f>
        <v>0</v>
      </c>
      <c r="J87" s="188" t="str">
        <f>IF(I101=0,"",I87/I101*100)</f>
        <v/>
      </c>
    </row>
    <row r="88" spans="1:10" ht="36.75" customHeight="1" x14ac:dyDescent="0.2">
      <c r="A88" s="177"/>
      <c r="B88" s="182" t="s">
        <v>126</v>
      </c>
      <c r="C88" s="183" t="s">
        <v>127</v>
      </c>
      <c r="D88" s="184"/>
      <c r="E88" s="184"/>
      <c r="F88" s="190" t="s">
        <v>27</v>
      </c>
      <c r="G88" s="191"/>
      <c r="H88" s="191"/>
      <c r="I88" s="191">
        <f>'01 01 Pol'!G620</f>
        <v>0</v>
      </c>
      <c r="J88" s="188" t="str">
        <f>IF(I101=0,"",I88/I101*100)</f>
        <v/>
      </c>
    </row>
    <row r="89" spans="1:10" ht="36.75" customHeight="1" x14ac:dyDescent="0.2">
      <c r="A89" s="177"/>
      <c r="B89" s="182" t="s">
        <v>128</v>
      </c>
      <c r="C89" s="183" t="s">
        <v>129</v>
      </c>
      <c r="D89" s="184"/>
      <c r="E89" s="184"/>
      <c r="F89" s="190" t="s">
        <v>27</v>
      </c>
      <c r="G89" s="191"/>
      <c r="H89" s="191"/>
      <c r="I89" s="191">
        <f>'01 01 Pol'!G663</f>
        <v>0</v>
      </c>
      <c r="J89" s="188" t="str">
        <f>IF(I101=0,"",I89/I101*100)</f>
        <v/>
      </c>
    </row>
    <row r="90" spans="1:10" ht="36.75" customHeight="1" x14ac:dyDescent="0.2">
      <c r="A90" s="177"/>
      <c r="B90" s="182" t="s">
        <v>130</v>
      </c>
      <c r="C90" s="183" t="s">
        <v>131</v>
      </c>
      <c r="D90" s="184"/>
      <c r="E90" s="184"/>
      <c r="F90" s="190" t="s">
        <v>27</v>
      </c>
      <c r="G90" s="191"/>
      <c r="H90" s="191"/>
      <c r="I90" s="191">
        <f>'01 03 Pol'!G53</f>
        <v>0</v>
      </c>
      <c r="J90" s="188" t="str">
        <f>IF(I101=0,"",I90/I101*100)</f>
        <v/>
      </c>
    </row>
    <row r="91" spans="1:10" ht="36.75" customHeight="1" x14ac:dyDescent="0.2">
      <c r="A91" s="177"/>
      <c r="B91" s="182" t="s">
        <v>132</v>
      </c>
      <c r="C91" s="183" t="s">
        <v>133</v>
      </c>
      <c r="D91" s="184"/>
      <c r="E91" s="184"/>
      <c r="F91" s="190" t="s">
        <v>27</v>
      </c>
      <c r="G91" s="191"/>
      <c r="H91" s="191"/>
      <c r="I91" s="191">
        <f>'01 01 Pol'!G715</f>
        <v>0</v>
      </c>
      <c r="J91" s="188" t="str">
        <f>IF(I101=0,"",I91/I101*100)</f>
        <v/>
      </c>
    </row>
    <row r="92" spans="1:10" ht="36.75" customHeight="1" x14ac:dyDescent="0.2">
      <c r="A92" s="177"/>
      <c r="B92" s="182" t="s">
        <v>134</v>
      </c>
      <c r="C92" s="183" t="s">
        <v>135</v>
      </c>
      <c r="D92" s="184"/>
      <c r="E92" s="184"/>
      <c r="F92" s="190" t="s">
        <v>27</v>
      </c>
      <c r="G92" s="191"/>
      <c r="H92" s="191"/>
      <c r="I92" s="191">
        <f>'01 01 Pol'!G795</f>
        <v>0</v>
      </c>
      <c r="J92" s="188" t="str">
        <f>IF(I101=0,"",I92/I101*100)</f>
        <v/>
      </c>
    </row>
    <row r="93" spans="1:10" ht="36.75" customHeight="1" x14ac:dyDescent="0.2">
      <c r="A93" s="177"/>
      <c r="B93" s="182" t="s">
        <v>136</v>
      </c>
      <c r="C93" s="183" t="s">
        <v>137</v>
      </c>
      <c r="D93" s="184"/>
      <c r="E93" s="184"/>
      <c r="F93" s="190" t="s">
        <v>27</v>
      </c>
      <c r="G93" s="191"/>
      <c r="H93" s="191"/>
      <c r="I93" s="191">
        <f>'01 01 Pol'!G822</f>
        <v>0</v>
      </c>
      <c r="J93" s="188" t="str">
        <f>IF(I101=0,"",I93/I101*100)</f>
        <v/>
      </c>
    </row>
    <row r="94" spans="1:10" ht="36.75" customHeight="1" x14ac:dyDescent="0.2">
      <c r="A94" s="177"/>
      <c r="B94" s="182" t="s">
        <v>138</v>
      </c>
      <c r="C94" s="183" t="s">
        <v>139</v>
      </c>
      <c r="D94" s="184"/>
      <c r="E94" s="184"/>
      <c r="F94" s="190" t="s">
        <v>27</v>
      </c>
      <c r="G94" s="191"/>
      <c r="H94" s="191"/>
      <c r="I94" s="191">
        <f>'01 01 Pol'!G829</f>
        <v>0</v>
      </c>
      <c r="J94" s="188" t="str">
        <f>IF(I101=0,"",I94/I101*100)</f>
        <v/>
      </c>
    </row>
    <row r="95" spans="1:10" ht="36.75" customHeight="1" x14ac:dyDescent="0.2">
      <c r="A95" s="177"/>
      <c r="B95" s="182" t="s">
        <v>140</v>
      </c>
      <c r="C95" s="183" t="s">
        <v>141</v>
      </c>
      <c r="D95" s="184"/>
      <c r="E95" s="184"/>
      <c r="F95" s="190" t="s">
        <v>27</v>
      </c>
      <c r="G95" s="191"/>
      <c r="H95" s="191"/>
      <c r="I95" s="191">
        <f>'01 01 Pol'!G847</f>
        <v>0</v>
      </c>
      <c r="J95" s="188" t="str">
        <f>IF(I101=0,"",I95/I101*100)</f>
        <v/>
      </c>
    </row>
    <row r="96" spans="1:10" ht="36.75" customHeight="1" x14ac:dyDescent="0.2">
      <c r="A96" s="177"/>
      <c r="B96" s="182" t="s">
        <v>142</v>
      </c>
      <c r="C96" s="183" t="s">
        <v>143</v>
      </c>
      <c r="D96" s="184"/>
      <c r="E96" s="184"/>
      <c r="F96" s="190" t="s">
        <v>27</v>
      </c>
      <c r="G96" s="191"/>
      <c r="H96" s="191"/>
      <c r="I96" s="191">
        <f>'01 01 Pol'!G855</f>
        <v>0</v>
      </c>
      <c r="J96" s="188" t="str">
        <f>IF(I101=0,"",I96/I101*100)</f>
        <v/>
      </c>
    </row>
    <row r="97" spans="1:10" ht="36.75" customHeight="1" x14ac:dyDescent="0.2">
      <c r="A97" s="177"/>
      <c r="B97" s="182" t="s">
        <v>144</v>
      </c>
      <c r="C97" s="183" t="s">
        <v>145</v>
      </c>
      <c r="D97" s="184"/>
      <c r="E97" s="184"/>
      <c r="F97" s="190" t="s">
        <v>28</v>
      </c>
      <c r="G97" s="191"/>
      <c r="H97" s="191"/>
      <c r="I97" s="191">
        <f>'01 06 Pol'!G8</f>
        <v>0</v>
      </c>
      <c r="J97" s="188" t="str">
        <f>IF(I101=0,"",I97/I101*100)</f>
        <v/>
      </c>
    </row>
    <row r="98" spans="1:10" ht="36.75" customHeight="1" x14ac:dyDescent="0.2">
      <c r="A98" s="177"/>
      <c r="B98" s="182" t="s">
        <v>146</v>
      </c>
      <c r="C98" s="183" t="s">
        <v>147</v>
      </c>
      <c r="D98" s="184"/>
      <c r="E98" s="184"/>
      <c r="F98" s="190" t="s">
        <v>148</v>
      </c>
      <c r="G98" s="191"/>
      <c r="H98" s="191"/>
      <c r="I98" s="191">
        <f>'01 01 Pol'!G892</f>
        <v>0</v>
      </c>
      <c r="J98" s="188" t="str">
        <f>IF(I101=0,"",I98/I101*100)</f>
        <v/>
      </c>
    </row>
    <row r="99" spans="1:10" ht="36.75" customHeight="1" x14ac:dyDescent="0.2">
      <c r="A99" s="177"/>
      <c r="B99" s="182" t="s">
        <v>149</v>
      </c>
      <c r="C99" s="183" t="s">
        <v>29</v>
      </c>
      <c r="D99" s="184"/>
      <c r="E99" s="184"/>
      <c r="F99" s="190" t="s">
        <v>149</v>
      </c>
      <c r="G99" s="191"/>
      <c r="H99" s="191"/>
      <c r="I99" s="191">
        <f>'01 01 Pol'!G904</f>
        <v>0</v>
      </c>
      <c r="J99" s="188" t="str">
        <f>IF(I101=0,"",I99/I101*100)</f>
        <v/>
      </c>
    </row>
    <row r="100" spans="1:10" ht="36.75" customHeight="1" x14ac:dyDescent="0.2">
      <c r="A100" s="177"/>
      <c r="B100" s="182" t="s">
        <v>150</v>
      </c>
      <c r="C100" s="183" t="s">
        <v>30</v>
      </c>
      <c r="D100" s="184"/>
      <c r="E100" s="184"/>
      <c r="F100" s="190" t="s">
        <v>150</v>
      </c>
      <c r="G100" s="191"/>
      <c r="H100" s="191"/>
      <c r="I100" s="191">
        <f>'01 01 Pol'!G909</f>
        <v>0</v>
      </c>
      <c r="J100" s="188" t="str">
        <f>IF(I101=0,"",I100/I101*100)</f>
        <v/>
      </c>
    </row>
    <row r="101" spans="1:10" ht="25.5" customHeight="1" x14ac:dyDescent="0.2">
      <c r="A101" s="178"/>
      <c r="B101" s="185" t="s">
        <v>1</v>
      </c>
      <c r="C101" s="186"/>
      <c r="D101" s="187"/>
      <c r="E101" s="187"/>
      <c r="F101" s="192"/>
      <c r="G101" s="193"/>
      <c r="H101" s="193"/>
      <c r="I101" s="193">
        <f>SUM(I62:I100)</f>
        <v>0</v>
      </c>
      <c r="J101" s="189">
        <f>SUM(J62:J100)</f>
        <v>0</v>
      </c>
    </row>
    <row r="102" spans="1:10" x14ac:dyDescent="0.2">
      <c r="F102" s="133"/>
      <c r="G102" s="133"/>
      <c r="H102" s="133"/>
      <c r="I102" s="133"/>
      <c r="J102" s="134"/>
    </row>
    <row r="103" spans="1:10" x14ac:dyDescent="0.2">
      <c r="F103" s="133"/>
      <c r="G103" s="133"/>
      <c r="H103" s="133"/>
      <c r="I103" s="133"/>
      <c r="J103" s="134"/>
    </row>
    <row r="104" spans="1:10" x14ac:dyDescent="0.2">
      <c r="F104" s="133"/>
      <c r="G104" s="133"/>
      <c r="H104" s="133"/>
      <c r="I104" s="133"/>
      <c r="J104" s="134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9">
    <mergeCell ref="C98:E98"/>
    <mergeCell ref="C99:E99"/>
    <mergeCell ref="C100:E100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  <mergeCell ref="C67:E67"/>
    <mergeCell ref="C44:E44"/>
    <mergeCell ref="C45:E45"/>
    <mergeCell ref="C46:E46"/>
    <mergeCell ref="B47:E47"/>
    <mergeCell ref="C62:E62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48DB4-7993-4116-8D7A-43926C6EE342}">
  <sheetPr>
    <outlinePr summaryBelow="0"/>
  </sheetPr>
  <dimension ref="A1:BH5000"/>
  <sheetViews>
    <sheetView tabSelected="1" workbookViewId="0">
      <pane ySplit="7" topLeftCell="A899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46</v>
      </c>
      <c r="C4" s="202" t="s">
        <v>48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74</v>
      </c>
      <c r="C8" s="260" t="s">
        <v>75</v>
      </c>
      <c r="D8" s="240"/>
      <c r="E8" s="241"/>
      <c r="F8" s="242"/>
      <c r="G8" s="243">
        <f>SUMIF(AG9:AG48,"&lt;&gt;NOR",G9:G48)</f>
        <v>0</v>
      </c>
      <c r="H8" s="237"/>
      <c r="I8" s="237">
        <f>SUM(I9:I48)</f>
        <v>0</v>
      </c>
      <c r="J8" s="237"/>
      <c r="K8" s="237">
        <f>SUM(K9:K48)</f>
        <v>0</v>
      </c>
      <c r="L8" s="237"/>
      <c r="M8" s="237">
        <f>SUM(M9:M48)</f>
        <v>0</v>
      </c>
      <c r="N8" s="236"/>
      <c r="O8" s="236">
        <f>SUM(O9:O48)</f>
        <v>0</v>
      </c>
      <c r="P8" s="236"/>
      <c r="Q8" s="236">
        <f>SUM(Q9:Q48)</f>
        <v>3.79</v>
      </c>
      <c r="R8" s="237"/>
      <c r="S8" s="237"/>
      <c r="T8" s="237"/>
      <c r="U8" s="237"/>
      <c r="V8" s="237">
        <f>SUM(V9:V48)</f>
        <v>902.67000000000007</v>
      </c>
      <c r="W8" s="237"/>
      <c r="X8" s="237"/>
      <c r="AG8" t="s">
        <v>177</v>
      </c>
    </row>
    <row r="9" spans="1:60" outlineLevel="1" x14ac:dyDescent="0.2">
      <c r="A9" s="244">
        <v>1</v>
      </c>
      <c r="B9" s="245" t="s">
        <v>178</v>
      </c>
      <c r="C9" s="261" t="s">
        <v>179</v>
      </c>
      <c r="D9" s="246" t="s">
        <v>180</v>
      </c>
      <c r="E9" s="247">
        <v>16.829999999999998</v>
      </c>
      <c r="F9" s="248"/>
      <c r="G9" s="249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0.22500000000000001</v>
      </c>
      <c r="Q9" s="229">
        <f>ROUND(E9*P9,2)</f>
        <v>3.79</v>
      </c>
      <c r="R9" s="230"/>
      <c r="S9" s="230" t="s">
        <v>181</v>
      </c>
      <c r="T9" s="230" t="s">
        <v>181</v>
      </c>
      <c r="U9" s="230">
        <v>0.14199999999999999</v>
      </c>
      <c r="V9" s="230">
        <f>ROUND(E9*U9,2)</f>
        <v>2.39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27"/>
      <c r="B10" s="228"/>
      <c r="C10" s="262" t="s">
        <v>184</v>
      </c>
      <c r="D10" s="232"/>
      <c r="E10" s="233">
        <v>16.829999999999998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10"/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186</v>
      </c>
      <c r="C11" s="261" t="s">
        <v>187</v>
      </c>
      <c r="D11" s="246" t="s">
        <v>188</v>
      </c>
      <c r="E11" s="247">
        <v>12.845000000000001</v>
      </c>
      <c r="F11" s="248"/>
      <c r="G11" s="249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181</v>
      </c>
      <c r="T11" s="230" t="s">
        <v>181</v>
      </c>
      <c r="U11" s="230">
        <v>0.31</v>
      </c>
      <c r="V11" s="230">
        <f>ROUND(E11*U11,2)</f>
        <v>3.98</v>
      </c>
      <c r="W11" s="230"/>
      <c r="X11" s="230" t="s">
        <v>182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7"/>
      <c r="B12" s="228"/>
      <c r="C12" s="262" t="s">
        <v>189</v>
      </c>
      <c r="D12" s="232"/>
      <c r="E12" s="233">
        <v>12.845000000000001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10"/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4">
        <v>3</v>
      </c>
      <c r="B13" s="245" t="s">
        <v>190</v>
      </c>
      <c r="C13" s="261" t="s">
        <v>191</v>
      </c>
      <c r="D13" s="246" t="s">
        <v>188</v>
      </c>
      <c r="E13" s="247">
        <v>9.8630999999999993</v>
      </c>
      <c r="F13" s="248"/>
      <c r="G13" s="249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181</v>
      </c>
      <c r="T13" s="230" t="s">
        <v>181</v>
      </c>
      <c r="U13" s="230">
        <v>0.39</v>
      </c>
      <c r="V13" s="230">
        <f>ROUND(E13*U13,2)</f>
        <v>3.85</v>
      </c>
      <c r="W13" s="230"/>
      <c r="X13" s="230" t="s">
        <v>182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27"/>
      <c r="B14" s="228"/>
      <c r="C14" s="262" t="s">
        <v>192</v>
      </c>
      <c r="D14" s="232"/>
      <c r="E14" s="233">
        <v>9.8630999999999993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10"/>
      <c r="Z14" s="210"/>
      <c r="AA14" s="210"/>
      <c r="AB14" s="210"/>
      <c r="AC14" s="210"/>
      <c r="AD14" s="210"/>
      <c r="AE14" s="210"/>
      <c r="AF14" s="210"/>
      <c r="AG14" s="210" t="s">
        <v>185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4</v>
      </c>
      <c r="B15" s="245" t="s">
        <v>193</v>
      </c>
      <c r="C15" s="261" t="s">
        <v>194</v>
      </c>
      <c r="D15" s="246" t="s">
        <v>188</v>
      </c>
      <c r="E15" s="247">
        <v>142.46427</v>
      </c>
      <c r="F15" s="248"/>
      <c r="G15" s="249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181</v>
      </c>
      <c r="T15" s="230" t="s">
        <v>181</v>
      </c>
      <c r="U15" s="230">
        <v>4.66</v>
      </c>
      <c r="V15" s="230">
        <f>ROUND(E15*U15,2)</f>
        <v>663.88</v>
      </c>
      <c r="W15" s="230"/>
      <c r="X15" s="230" t="s">
        <v>182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183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27"/>
      <c r="B16" s="228"/>
      <c r="C16" s="262" t="s">
        <v>195</v>
      </c>
      <c r="D16" s="232"/>
      <c r="E16" s="233">
        <v>3.855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10"/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27"/>
      <c r="B17" s="228"/>
      <c r="C17" s="262" t="s">
        <v>196</v>
      </c>
      <c r="D17" s="232"/>
      <c r="E17" s="233">
        <v>2.2574999999999998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10"/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27"/>
      <c r="B18" s="228"/>
      <c r="C18" s="262" t="s">
        <v>197</v>
      </c>
      <c r="D18" s="232"/>
      <c r="E18" s="233">
        <v>49.395000000000003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10"/>
      <c r="Z18" s="210"/>
      <c r="AA18" s="210"/>
      <c r="AB18" s="210"/>
      <c r="AC18" s="210"/>
      <c r="AD18" s="210"/>
      <c r="AE18" s="210"/>
      <c r="AF18" s="210"/>
      <c r="AG18" s="210" t="s">
        <v>185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7"/>
      <c r="B19" s="228"/>
      <c r="C19" s="262" t="s">
        <v>198</v>
      </c>
      <c r="D19" s="232"/>
      <c r="E19" s="233">
        <v>20.357500000000002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10"/>
      <c r="Z19" s="210"/>
      <c r="AA19" s="210"/>
      <c r="AB19" s="210"/>
      <c r="AC19" s="210"/>
      <c r="AD19" s="210"/>
      <c r="AE19" s="210"/>
      <c r="AF19" s="210"/>
      <c r="AG19" s="210" t="s">
        <v>185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27"/>
      <c r="B20" s="228"/>
      <c r="C20" s="262" t="s">
        <v>199</v>
      </c>
      <c r="D20" s="232"/>
      <c r="E20" s="233">
        <v>6.2725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10"/>
      <c r="Z20" s="210"/>
      <c r="AA20" s="210"/>
      <c r="AB20" s="210"/>
      <c r="AC20" s="210"/>
      <c r="AD20" s="210"/>
      <c r="AE20" s="210"/>
      <c r="AF20" s="210"/>
      <c r="AG20" s="210" t="s">
        <v>185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27"/>
      <c r="B21" s="228"/>
      <c r="C21" s="262" t="s">
        <v>200</v>
      </c>
      <c r="D21" s="232"/>
      <c r="E21" s="233">
        <v>1.7124999999999999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10"/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27"/>
      <c r="B22" s="228"/>
      <c r="C22" s="262" t="s">
        <v>201</v>
      </c>
      <c r="D22" s="232"/>
      <c r="E22" s="233">
        <v>1.7925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10"/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27"/>
      <c r="B23" s="228"/>
      <c r="C23" s="262" t="s">
        <v>202</v>
      </c>
      <c r="D23" s="232"/>
      <c r="E23" s="233">
        <v>4.1325000000000003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10"/>
      <c r="Z23" s="210"/>
      <c r="AA23" s="210"/>
      <c r="AB23" s="210"/>
      <c r="AC23" s="210"/>
      <c r="AD23" s="210"/>
      <c r="AE23" s="210"/>
      <c r="AF23" s="210"/>
      <c r="AG23" s="210" t="s">
        <v>185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27"/>
      <c r="B24" s="228"/>
      <c r="C24" s="262" t="s">
        <v>203</v>
      </c>
      <c r="D24" s="232"/>
      <c r="E24" s="233">
        <v>3.7749999999999999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10"/>
      <c r="Z24" s="210"/>
      <c r="AA24" s="210"/>
      <c r="AB24" s="210"/>
      <c r="AC24" s="210"/>
      <c r="AD24" s="210"/>
      <c r="AE24" s="210"/>
      <c r="AF24" s="210"/>
      <c r="AG24" s="210" t="s">
        <v>185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7"/>
      <c r="B25" s="228"/>
      <c r="C25" s="262" t="s">
        <v>204</v>
      </c>
      <c r="D25" s="232"/>
      <c r="E25" s="233">
        <v>25.787500000000001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10"/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27"/>
      <c r="B26" s="228"/>
      <c r="C26" s="262" t="s">
        <v>205</v>
      </c>
      <c r="D26" s="232"/>
      <c r="E26" s="233">
        <v>6.97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10"/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27"/>
      <c r="B27" s="228"/>
      <c r="C27" s="262" t="s">
        <v>206</v>
      </c>
      <c r="D27" s="232"/>
      <c r="E27" s="233">
        <v>6.7125000000000004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10"/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27"/>
      <c r="B28" s="228"/>
      <c r="C28" s="262" t="s">
        <v>207</v>
      </c>
      <c r="D28" s="232"/>
      <c r="E28" s="233">
        <v>1.58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10"/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27"/>
      <c r="B29" s="228"/>
      <c r="C29" s="262" t="s">
        <v>208</v>
      </c>
      <c r="D29" s="232"/>
      <c r="E29" s="233">
        <v>2.0049999999999999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10"/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33.75" outlineLevel="1" x14ac:dyDescent="0.2">
      <c r="A30" s="227"/>
      <c r="B30" s="228"/>
      <c r="C30" s="262" t="s">
        <v>209</v>
      </c>
      <c r="D30" s="232"/>
      <c r="E30" s="233">
        <v>4.5139500000000004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10"/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27"/>
      <c r="B31" s="228"/>
      <c r="C31" s="262" t="s">
        <v>210</v>
      </c>
      <c r="D31" s="232"/>
      <c r="E31" s="233">
        <v>0.82079999999999997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10"/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27"/>
      <c r="B32" s="228"/>
      <c r="C32" s="262" t="s">
        <v>211</v>
      </c>
      <c r="D32" s="232"/>
      <c r="E32" s="233">
        <v>0.52451999999999999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10"/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5</v>
      </c>
      <c r="B33" s="245" t="s">
        <v>212</v>
      </c>
      <c r="C33" s="261" t="s">
        <v>213</v>
      </c>
      <c r="D33" s="246" t="s">
        <v>188</v>
      </c>
      <c r="E33" s="247">
        <v>186.37111999999999</v>
      </c>
      <c r="F33" s="248"/>
      <c r="G33" s="249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181</v>
      </c>
      <c r="T33" s="230" t="s">
        <v>181</v>
      </c>
      <c r="U33" s="230">
        <v>0.01</v>
      </c>
      <c r="V33" s="230">
        <f>ROUND(E33*U33,2)</f>
        <v>1.86</v>
      </c>
      <c r="W33" s="230"/>
      <c r="X33" s="230" t="s">
        <v>182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183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27"/>
      <c r="B34" s="228"/>
      <c r="C34" s="262" t="s">
        <v>214</v>
      </c>
      <c r="D34" s="232"/>
      <c r="E34" s="233">
        <v>12.845000000000001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10"/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27"/>
      <c r="B35" s="228"/>
      <c r="C35" s="262" t="s">
        <v>215</v>
      </c>
      <c r="D35" s="232"/>
      <c r="E35" s="233">
        <v>142.46427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10"/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27"/>
      <c r="B36" s="228"/>
      <c r="C36" s="263" t="s">
        <v>216</v>
      </c>
      <c r="D36" s="234"/>
      <c r="E36" s="235">
        <v>31.06185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10"/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>
        <v>4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44">
        <v>6</v>
      </c>
      <c r="B37" s="245" t="s">
        <v>217</v>
      </c>
      <c r="C37" s="261" t="s">
        <v>218</v>
      </c>
      <c r="D37" s="246" t="s">
        <v>188</v>
      </c>
      <c r="E37" s="247">
        <v>170.95712</v>
      </c>
      <c r="F37" s="248"/>
      <c r="G37" s="249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181</v>
      </c>
      <c r="T37" s="230" t="s">
        <v>181</v>
      </c>
      <c r="U37" s="230">
        <v>0.67</v>
      </c>
      <c r="V37" s="230">
        <f>ROUND(E37*U37,2)</f>
        <v>114.54</v>
      </c>
      <c r="W37" s="230"/>
      <c r="X37" s="230" t="s">
        <v>182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183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27"/>
      <c r="B38" s="228"/>
      <c r="C38" s="262" t="s">
        <v>215</v>
      </c>
      <c r="D38" s="232"/>
      <c r="E38" s="233">
        <v>142.46427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10"/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27"/>
      <c r="B39" s="228"/>
      <c r="C39" s="263" t="s">
        <v>219</v>
      </c>
      <c r="D39" s="234"/>
      <c r="E39" s="235">
        <v>28.492850000000001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10"/>
      <c r="Z39" s="210"/>
      <c r="AA39" s="210"/>
      <c r="AB39" s="210"/>
      <c r="AC39" s="210"/>
      <c r="AD39" s="210"/>
      <c r="AE39" s="210"/>
      <c r="AF39" s="210"/>
      <c r="AG39" s="210" t="s">
        <v>185</v>
      </c>
      <c r="AH39" s="210">
        <v>4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7</v>
      </c>
      <c r="B40" s="245" t="s">
        <v>220</v>
      </c>
      <c r="C40" s="261" t="s">
        <v>221</v>
      </c>
      <c r="D40" s="246" t="s">
        <v>188</v>
      </c>
      <c r="E40" s="247">
        <v>170.95712</v>
      </c>
      <c r="F40" s="248"/>
      <c r="G40" s="249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181</v>
      </c>
      <c r="T40" s="230" t="s">
        <v>181</v>
      </c>
      <c r="U40" s="230">
        <v>0.59</v>
      </c>
      <c r="V40" s="230">
        <f>ROUND(E40*U40,2)</f>
        <v>100.86</v>
      </c>
      <c r="W40" s="230"/>
      <c r="X40" s="230" t="s">
        <v>182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27"/>
      <c r="B41" s="228"/>
      <c r="C41" s="262" t="s">
        <v>222</v>
      </c>
      <c r="D41" s="232"/>
      <c r="E41" s="233">
        <v>170.95712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10"/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4">
        <v>8</v>
      </c>
      <c r="B42" s="245" t="s">
        <v>223</v>
      </c>
      <c r="C42" s="261" t="s">
        <v>224</v>
      </c>
      <c r="D42" s="246" t="s">
        <v>188</v>
      </c>
      <c r="E42" s="247">
        <v>186.37111999999999</v>
      </c>
      <c r="F42" s="248"/>
      <c r="G42" s="249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181</v>
      </c>
      <c r="T42" s="230" t="s">
        <v>181</v>
      </c>
      <c r="U42" s="230">
        <v>0.05</v>
      </c>
      <c r="V42" s="230">
        <f>ROUND(E42*U42,2)</f>
        <v>9.32</v>
      </c>
      <c r="W42" s="230"/>
      <c r="X42" s="230" t="s">
        <v>182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183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27"/>
      <c r="B43" s="228"/>
      <c r="C43" s="262" t="s">
        <v>225</v>
      </c>
      <c r="D43" s="232"/>
      <c r="E43" s="233">
        <v>186.37111999999999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10"/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4">
        <v>9</v>
      </c>
      <c r="B44" s="245" t="s">
        <v>226</v>
      </c>
      <c r="C44" s="261" t="s">
        <v>227</v>
      </c>
      <c r="D44" s="246" t="s">
        <v>188</v>
      </c>
      <c r="E44" s="247">
        <v>9.8630999999999993</v>
      </c>
      <c r="F44" s="248"/>
      <c r="G44" s="249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181</v>
      </c>
      <c r="T44" s="230" t="s">
        <v>181</v>
      </c>
      <c r="U44" s="230">
        <v>0.20200000000000001</v>
      </c>
      <c r="V44" s="230">
        <f>ROUND(E44*U44,2)</f>
        <v>1.99</v>
      </c>
      <c r="W44" s="230"/>
      <c r="X44" s="230" t="s">
        <v>182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27"/>
      <c r="B45" s="228"/>
      <c r="C45" s="264" t="s">
        <v>228</v>
      </c>
      <c r="D45" s="250"/>
      <c r="E45" s="250"/>
      <c r="F45" s="250"/>
      <c r="G45" s="25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10"/>
      <c r="Z45" s="210"/>
      <c r="AA45" s="210"/>
      <c r="AB45" s="210"/>
      <c r="AC45" s="210"/>
      <c r="AD45" s="210"/>
      <c r="AE45" s="210"/>
      <c r="AF45" s="210"/>
      <c r="AG45" s="210" t="s">
        <v>229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27"/>
      <c r="B46" s="228"/>
      <c r="C46" s="262" t="s">
        <v>230</v>
      </c>
      <c r="D46" s="232"/>
      <c r="E46" s="233">
        <v>9.8630999999999993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10"/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>
        <v>5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4">
        <v>10</v>
      </c>
      <c r="B47" s="245" t="s">
        <v>231</v>
      </c>
      <c r="C47" s="261" t="s">
        <v>232</v>
      </c>
      <c r="D47" s="246" t="s">
        <v>188</v>
      </c>
      <c r="E47" s="247">
        <v>186.37111999999999</v>
      </c>
      <c r="F47" s="248"/>
      <c r="G47" s="249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181</v>
      </c>
      <c r="T47" s="230" t="s">
        <v>181</v>
      </c>
      <c r="U47" s="230">
        <v>0</v>
      </c>
      <c r="V47" s="230">
        <f>ROUND(E47*U47,2)</f>
        <v>0</v>
      </c>
      <c r="W47" s="230"/>
      <c r="X47" s="230" t="s">
        <v>182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27"/>
      <c r="B48" s="228"/>
      <c r="C48" s="262" t="s">
        <v>225</v>
      </c>
      <c r="D48" s="232"/>
      <c r="E48" s="233">
        <v>186.37111999999999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10"/>
      <c r="Z48" s="210"/>
      <c r="AA48" s="210"/>
      <c r="AB48" s="210"/>
      <c r="AC48" s="210"/>
      <c r="AD48" s="210"/>
      <c r="AE48" s="210"/>
      <c r="AF48" s="210"/>
      <c r="AG48" s="210" t="s">
        <v>185</v>
      </c>
      <c r="AH48" s="210">
        <v>5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38" t="s">
        <v>176</v>
      </c>
      <c r="B49" s="239" t="s">
        <v>78</v>
      </c>
      <c r="C49" s="260" t="s">
        <v>79</v>
      </c>
      <c r="D49" s="240"/>
      <c r="E49" s="241"/>
      <c r="F49" s="242"/>
      <c r="G49" s="243">
        <f>SUMIF(AG50:AG123,"&lt;&gt;NOR",G50:G123)</f>
        <v>0</v>
      </c>
      <c r="H49" s="237"/>
      <c r="I49" s="237">
        <f>SUM(I50:I123)</f>
        <v>0</v>
      </c>
      <c r="J49" s="237"/>
      <c r="K49" s="237">
        <f>SUM(K50:K123)</f>
        <v>0</v>
      </c>
      <c r="L49" s="237"/>
      <c r="M49" s="237">
        <f>SUM(M50:M123)</f>
        <v>0</v>
      </c>
      <c r="N49" s="236"/>
      <c r="O49" s="236">
        <f>SUM(O50:O123)</f>
        <v>272.7</v>
      </c>
      <c r="P49" s="236"/>
      <c r="Q49" s="236">
        <f>SUM(Q50:Q123)</f>
        <v>0</v>
      </c>
      <c r="R49" s="237"/>
      <c r="S49" s="237"/>
      <c r="T49" s="237"/>
      <c r="U49" s="237"/>
      <c r="V49" s="237">
        <f>SUM(V50:V123)</f>
        <v>196.52</v>
      </c>
      <c r="W49" s="237"/>
      <c r="X49" s="237"/>
      <c r="AG49" t="s">
        <v>177</v>
      </c>
    </row>
    <row r="50" spans="1:60" ht="22.5" outlineLevel="1" x14ac:dyDescent="0.2">
      <c r="A50" s="244">
        <v>11</v>
      </c>
      <c r="B50" s="245" t="s">
        <v>233</v>
      </c>
      <c r="C50" s="261" t="s">
        <v>234</v>
      </c>
      <c r="D50" s="246" t="s">
        <v>180</v>
      </c>
      <c r="E50" s="247">
        <v>550.04999999999995</v>
      </c>
      <c r="F50" s="248"/>
      <c r="G50" s="249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181</v>
      </c>
      <c r="T50" s="230" t="s">
        <v>181</v>
      </c>
      <c r="U50" s="230">
        <v>0.15</v>
      </c>
      <c r="V50" s="230">
        <f>ROUND(E50*U50,2)</f>
        <v>82.51</v>
      </c>
      <c r="W50" s="230"/>
      <c r="X50" s="230" t="s">
        <v>182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27"/>
      <c r="B51" s="228"/>
      <c r="C51" s="262" t="s">
        <v>235</v>
      </c>
      <c r="D51" s="232"/>
      <c r="E51" s="233">
        <v>3.91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10"/>
      <c r="Z51" s="210"/>
      <c r="AA51" s="210"/>
      <c r="AB51" s="210"/>
      <c r="AC51" s="210"/>
      <c r="AD51" s="210"/>
      <c r="AE51" s="210"/>
      <c r="AF51" s="210"/>
      <c r="AG51" s="210" t="s">
        <v>185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27"/>
      <c r="B52" s="228"/>
      <c r="C52" s="262" t="s">
        <v>236</v>
      </c>
      <c r="D52" s="232"/>
      <c r="E52" s="233">
        <v>10.49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10"/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27"/>
      <c r="B53" s="228"/>
      <c r="C53" s="262" t="s">
        <v>237</v>
      </c>
      <c r="D53" s="232"/>
      <c r="E53" s="233">
        <v>8.02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10"/>
      <c r="Z53" s="210"/>
      <c r="AA53" s="210"/>
      <c r="AB53" s="210"/>
      <c r="AC53" s="210"/>
      <c r="AD53" s="210"/>
      <c r="AE53" s="210"/>
      <c r="AF53" s="210"/>
      <c r="AG53" s="210" t="s">
        <v>185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27"/>
      <c r="B54" s="228"/>
      <c r="C54" s="262" t="s">
        <v>238</v>
      </c>
      <c r="D54" s="232"/>
      <c r="E54" s="233">
        <v>6.32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10"/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27"/>
      <c r="B55" s="228"/>
      <c r="C55" s="262" t="s">
        <v>239</v>
      </c>
      <c r="D55" s="232"/>
      <c r="E55" s="233">
        <v>6.32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10"/>
      <c r="Z55" s="210"/>
      <c r="AA55" s="210"/>
      <c r="AB55" s="210"/>
      <c r="AC55" s="210"/>
      <c r="AD55" s="210"/>
      <c r="AE55" s="210"/>
      <c r="AF55" s="210"/>
      <c r="AG55" s="210" t="s">
        <v>185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27"/>
      <c r="B56" s="228"/>
      <c r="C56" s="262" t="s">
        <v>240</v>
      </c>
      <c r="D56" s="232"/>
      <c r="E56" s="233">
        <v>120.31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10"/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27"/>
      <c r="B57" s="228"/>
      <c r="C57" s="262" t="s">
        <v>241</v>
      </c>
      <c r="D57" s="232"/>
      <c r="E57" s="233">
        <v>16.510000000000002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10"/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27"/>
      <c r="B58" s="228"/>
      <c r="C58" s="262" t="s">
        <v>242</v>
      </c>
      <c r="D58" s="232"/>
      <c r="E58" s="233">
        <v>29.66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10"/>
      <c r="Z58" s="210"/>
      <c r="AA58" s="210"/>
      <c r="AB58" s="210"/>
      <c r="AC58" s="210"/>
      <c r="AD58" s="210"/>
      <c r="AE58" s="210"/>
      <c r="AF58" s="210"/>
      <c r="AG58" s="210" t="s">
        <v>185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27"/>
      <c r="B59" s="228"/>
      <c r="C59" s="262" t="s">
        <v>243</v>
      </c>
      <c r="D59" s="232"/>
      <c r="E59" s="233">
        <v>13.81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10"/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27"/>
      <c r="B60" s="228"/>
      <c r="C60" s="262" t="s">
        <v>244</v>
      </c>
      <c r="D60" s="232"/>
      <c r="E60" s="233">
        <v>9.33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10"/>
      <c r="Z60" s="210"/>
      <c r="AA60" s="210"/>
      <c r="AB60" s="210"/>
      <c r="AC60" s="210"/>
      <c r="AD60" s="210"/>
      <c r="AE60" s="210"/>
      <c r="AF60" s="210"/>
      <c r="AG60" s="210" t="s">
        <v>185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27"/>
      <c r="B61" s="228"/>
      <c r="C61" s="262" t="s">
        <v>245</v>
      </c>
      <c r="D61" s="232"/>
      <c r="E61" s="233">
        <v>279.52999999999997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10"/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27"/>
      <c r="B62" s="228"/>
      <c r="C62" s="262" t="s">
        <v>246</v>
      </c>
      <c r="D62" s="232"/>
      <c r="E62" s="233">
        <v>4.8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10"/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27"/>
      <c r="B63" s="228"/>
      <c r="C63" s="262" t="s">
        <v>247</v>
      </c>
      <c r="D63" s="232"/>
      <c r="E63" s="233">
        <v>3.24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10"/>
      <c r="Z63" s="210"/>
      <c r="AA63" s="210"/>
      <c r="AB63" s="210"/>
      <c r="AC63" s="210"/>
      <c r="AD63" s="210"/>
      <c r="AE63" s="210"/>
      <c r="AF63" s="210"/>
      <c r="AG63" s="210" t="s">
        <v>185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27"/>
      <c r="B64" s="228"/>
      <c r="C64" s="262" t="s">
        <v>248</v>
      </c>
      <c r="D64" s="232"/>
      <c r="E64" s="233">
        <v>14.16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10"/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27"/>
      <c r="B65" s="228"/>
      <c r="C65" s="262" t="s">
        <v>249</v>
      </c>
      <c r="D65" s="232"/>
      <c r="E65" s="233">
        <v>8.61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10"/>
      <c r="Z65" s="210"/>
      <c r="AA65" s="210"/>
      <c r="AB65" s="210"/>
      <c r="AC65" s="210"/>
      <c r="AD65" s="210"/>
      <c r="AE65" s="210"/>
      <c r="AF65" s="210"/>
      <c r="AG65" s="210" t="s">
        <v>185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27"/>
      <c r="B66" s="228"/>
      <c r="C66" s="262" t="s">
        <v>250</v>
      </c>
      <c r="D66" s="232"/>
      <c r="E66" s="233">
        <v>15.03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10"/>
      <c r="Z66" s="210"/>
      <c r="AA66" s="210"/>
      <c r="AB66" s="210"/>
      <c r="AC66" s="210"/>
      <c r="AD66" s="210"/>
      <c r="AE66" s="210"/>
      <c r="AF66" s="210"/>
      <c r="AG66" s="210" t="s">
        <v>185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4">
        <v>12</v>
      </c>
      <c r="B67" s="245" t="s">
        <v>251</v>
      </c>
      <c r="C67" s="261" t="s">
        <v>252</v>
      </c>
      <c r="D67" s="246" t="s">
        <v>188</v>
      </c>
      <c r="E67" s="247">
        <v>55.005000000000003</v>
      </c>
      <c r="F67" s="248"/>
      <c r="G67" s="249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2.16</v>
      </c>
      <c r="O67" s="229">
        <f>ROUND(E67*N67,2)</f>
        <v>118.81</v>
      </c>
      <c r="P67" s="229">
        <v>0</v>
      </c>
      <c r="Q67" s="229">
        <f>ROUND(E67*P67,2)</f>
        <v>0</v>
      </c>
      <c r="R67" s="230"/>
      <c r="S67" s="230" t="s">
        <v>181</v>
      </c>
      <c r="T67" s="230" t="s">
        <v>181</v>
      </c>
      <c r="U67" s="230">
        <v>1.085</v>
      </c>
      <c r="V67" s="230">
        <f>ROUND(E67*U67,2)</f>
        <v>59.68</v>
      </c>
      <c r="W67" s="230"/>
      <c r="X67" s="230" t="s">
        <v>182</v>
      </c>
      <c r="Y67" s="210"/>
      <c r="Z67" s="210"/>
      <c r="AA67" s="210"/>
      <c r="AB67" s="210"/>
      <c r="AC67" s="210"/>
      <c r="AD67" s="210"/>
      <c r="AE67" s="210"/>
      <c r="AF67" s="210"/>
      <c r="AG67" s="210" t="s">
        <v>183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27"/>
      <c r="B68" s="228"/>
      <c r="C68" s="262" t="s">
        <v>253</v>
      </c>
      <c r="D68" s="232"/>
      <c r="E68" s="233">
        <v>0.39100000000000001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10"/>
      <c r="Z68" s="210"/>
      <c r="AA68" s="210"/>
      <c r="AB68" s="210"/>
      <c r="AC68" s="210"/>
      <c r="AD68" s="210"/>
      <c r="AE68" s="210"/>
      <c r="AF68" s="210"/>
      <c r="AG68" s="210" t="s">
        <v>185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27"/>
      <c r="B69" s="228"/>
      <c r="C69" s="262" t="s">
        <v>254</v>
      </c>
      <c r="D69" s="232"/>
      <c r="E69" s="233">
        <v>1.0489999999999999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10"/>
      <c r="Z69" s="210"/>
      <c r="AA69" s="210"/>
      <c r="AB69" s="210"/>
      <c r="AC69" s="210"/>
      <c r="AD69" s="210"/>
      <c r="AE69" s="210"/>
      <c r="AF69" s="210"/>
      <c r="AG69" s="210" t="s">
        <v>185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27"/>
      <c r="B70" s="228"/>
      <c r="C70" s="262" t="s">
        <v>255</v>
      </c>
      <c r="D70" s="232"/>
      <c r="E70" s="233">
        <v>0.80200000000000005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10"/>
      <c r="Z70" s="210"/>
      <c r="AA70" s="210"/>
      <c r="AB70" s="210"/>
      <c r="AC70" s="210"/>
      <c r="AD70" s="210"/>
      <c r="AE70" s="210"/>
      <c r="AF70" s="210"/>
      <c r="AG70" s="210" t="s">
        <v>185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27"/>
      <c r="B71" s="228"/>
      <c r="C71" s="262" t="s">
        <v>256</v>
      </c>
      <c r="D71" s="232"/>
      <c r="E71" s="233">
        <v>0.63200000000000001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10"/>
      <c r="Z71" s="210"/>
      <c r="AA71" s="210"/>
      <c r="AB71" s="210"/>
      <c r="AC71" s="210"/>
      <c r="AD71" s="210"/>
      <c r="AE71" s="210"/>
      <c r="AF71" s="210"/>
      <c r="AG71" s="210" t="s">
        <v>185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27"/>
      <c r="B72" s="228"/>
      <c r="C72" s="262" t="s">
        <v>257</v>
      </c>
      <c r="D72" s="232"/>
      <c r="E72" s="233">
        <v>0.63200000000000001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10"/>
      <c r="Z72" s="210"/>
      <c r="AA72" s="210"/>
      <c r="AB72" s="210"/>
      <c r="AC72" s="210"/>
      <c r="AD72" s="210"/>
      <c r="AE72" s="210"/>
      <c r="AF72" s="210"/>
      <c r="AG72" s="210" t="s">
        <v>185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27"/>
      <c r="B73" s="228"/>
      <c r="C73" s="262" t="s">
        <v>258</v>
      </c>
      <c r="D73" s="232"/>
      <c r="E73" s="233">
        <v>12.031000000000001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10"/>
      <c r="Z73" s="210"/>
      <c r="AA73" s="210"/>
      <c r="AB73" s="210"/>
      <c r="AC73" s="210"/>
      <c r="AD73" s="210"/>
      <c r="AE73" s="210"/>
      <c r="AF73" s="210"/>
      <c r="AG73" s="210" t="s">
        <v>185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27"/>
      <c r="B74" s="228"/>
      <c r="C74" s="262" t="s">
        <v>259</v>
      </c>
      <c r="D74" s="232"/>
      <c r="E74" s="233">
        <v>1.651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10"/>
      <c r="Z74" s="210"/>
      <c r="AA74" s="210"/>
      <c r="AB74" s="210"/>
      <c r="AC74" s="210"/>
      <c r="AD74" s="210"/>
      <c r="AE74" s="210"/>
      <c r="AF74" s="210"/>
      <c r="AG74" s="210" t="s">
        <v>185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27"/>
      <c r="B75" s="228"/>
      <c r="C75" s="262" t="s">
        <v>260</v>
      </c>
      <c r="D75" s="232"/>
      <c r="E75" s="233">
        <v>2.9660000000000002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10"/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27"/>
      <c r="B76" s="228"/>
      <c r="C76" s="262" t="s">
        <v>261</v>
      </c>
      <c r="D76" s="232"/>
      <c r="E76" s="233">
        <v>1.381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10"/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27"/>
      <c r="B77" s="228"/>
      <c r="C77" s="262" t="s">
        <v>262</v>
      </c>
      <c r="D77" s="232"/>
      <c r="E77" s="233">
        <v>0.93300000000000005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10"/>
      <c r="Z77" s="210"/>
      <c r="AA77" s="210"/>
      <c r="AB77" s="210"/>
      <c r="AC77" s="210"/>
      <c r="AD77" s="210"/>
      <c r="AE77" s="210"/>
      <c r="AF77" s="210"/>
      <c r="AG77" s="210" t="s">
        <v>185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27"/>
      <c r="B78" s="228"/>
      <c r="C78" s="262" t="s">
        <v>263</v>
      </c>
      <c r="D78" s="232"/>
      <c r="E78" s="233">
        <v>27.952999999999999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10"/>
      <c r="Z78" s="210"/>
      <c r="AA78" s="210"/>
      <c r="AB78" s="210"/>
      <c r="AC78" s="210"/>
      <c r="AD78" s="210"/>
      <c r="AE78" s="210"/>
      <c r="AF78" s="210"/>
      <c r="AG78" s="210" t="s">
        <v>185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27"/>
      <c r="B79" s="228"/>
      <c r="C79" s="262" t="s">
        <v>264</v>
      </c>
      <c r="D79" s="232"/>
      <c r="E79" s="233">
        <v>0.48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10"/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27"/>
      <c r="B80" s="228"/>
      <c r="C80" s="262" t="s">
        <v>265</v>
      </c>
      <c r="D80" s="232"/>
      <c r="E80" s="233">
        <v>0.32400000000000001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10"/>
      <c r="Z80" s="210"/>
      <c r="AA80" s="210"/>
      <c r="AB80" s="210"/>
      <c r="AC80" s="210"/>
      <c r="AD80" s="210"/>
      <c r="AE80" s="210"/>
      <c r="AF80" s="210"/>
      <c r="AG80" s="210" t="s">
        <v>185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7"/>
      <c r="B81" s="228"/>
      <c r="C81" s="262" t="s">
        <v>266</v>
      </c>
      <c r="D81" s="232"/>
      <c r="E81" s="233">
        <v>1.4159999999999999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10"/>
      <c r="Z81" s="210"/>
      <c r="AA81" s="210"/>
      <c r="AB81" s="210"/>
      <c r="AC81" s="210"/>
      <c r="AD81" s="210"/>
      <c r="AE81" s="210"/>
      <c r="AF81" s="210"/>
      <c r="AG81" s="210" t="s">
        <v>185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27"/>
      <c r="B82" s="228"/>
      <c r="C82" s="262" t="s">
        <v>267</v>
      </c>
      <c r="D82" s="232"/>
      <c r="E82" s="233">
        <v>0.86099999999999999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10"/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27"/>
      <c r="B83" s="228"/>
      <c r="C83" s="262" t="s">
        <v>268</v>
      </c>
      <c r="D83" s="232"/>
      <c r="E83" s="233">
        <v>1.5029999999999999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10"/>
      <c r="Z83" s="210"/>
      <c r="AA83" s="210"/>
      <c r="AB83" s="210"/>
      <c r="AC83" s="210"/>
      <c r="AD83" s="210"/>
      <c r="AE83" s="210"/>
      <c r="AF83" s="210"/>
      <c r="AG83" s="210" t="s">
        <v>185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4">
        <v>13</v>
      </c>
      <c r="B84" s="245" t="s">
        <v>269</v>
      </c>
      <c r="C84" s="261" t="s">
        <v>270</v>
      </c>
      <c r="D84" s="246" t="s">
        <v>188</v>
      </c>
      <c r="E84" s="247">
        <v>55.005000000000003</v>
      </c>
      <c r="F84" s="248"/>
      <c r="G84" s="249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2.5249999999999999</v>
      </c>
      <c r="O84" s="229">
        <f>ROUND(E84*N84,2)</f>
        <v>138.88999999999999</v>
      </c>
      <c r="P84" s="229">
        <v>0</v>
      </c>
      <c r="Q84" s="229">
        <f>ROUND(E84*P84,2)</f>
        <v>0</v>
      </c>
      <c r="R84" s="230"/>
      <c r="S84" s="230" t="s">
        <v>181</v>
      </c>
      <c r="T84" s="230" t="s">
        <v>181</v>
      </c>
      <c r="U84" s="230">
        <v>0.48</v>
      </c>
      <c r="V84" s="230">
        <f>ROUND(E84*U84,2)</f>
        <v>26.4</v>
      </c>
      <c r="W84" s="230"/>
      <c r="X84" s="230" t="s">
        <v>182</v>
      </c>
      <c r="Y84" s="210"/>
      <c r="Z84" s="210"/>
      <c r="AA84" s="210"/>
      <c r="AB84" s="210"/>
      <c r="AC84" s="210"/>
      <c r="AD84" s="210"/>
      <c r="AE84" s="210"/>
      <c r="AF84" s="210"/>
      <c r="AG84" s="210" t="s">
        <v>183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27"/>
      <c r="B85" s="228"/>
      <c r="C85" s="262" t="s">
        <v>253</v>
      </c>
      <c r="D85" s="232"/>
      <c r="E85" s="233">
        <v>0.39100000000000001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10"/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27"/>
      <c r="B86" s="228"/>
      <c r="C86" s="262" t="s">
        <v>254</v>
      </c>
      <c r="D86" s="232"/>
      <c r="E86" s="233">
        <v>1.0489999999999999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10"/>
      <c r="Z86" s="210"/>
      <c r="AA86" s="210"/>
      <c r="AB86" s="210"/>
      <c r="AC86" s="210"/>
      <c r="AD86" s="210"/>
      <c r="AE86" s="210"/>
      <c r="AF86" s="210"/>
      <c r="AG86" s="210" t="s">
        <v>185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27"/>
      <c r="B87" s="228"/>
      <c r="C87" s="262" t="s">
        <v>255</v>
      </c>
      <c r="D87" s="232"/>
      <c r="E87" s="233">
        <v>0.80200000000000005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10"/>
      <c r="Z87" s="210"/>
      <c r="AA87" s="210"/>
      <c r="AB87" s="210"/>
      <c r="AC87" s="210"/>
      <c r="AD87" s="210"/>
      <c r="AE87" s="210"/>
      <c r="AF87" s="210"/>
      <c r="AG87" s="210" t="s">
        <v>185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27"/>
      <c r="B88" s="228"/>
      <c r="C88" s="262" t="s">
        <v>256</v>
      </c>
      <c r="D88" s="232"/>
      <c r="E88" s="233">
        <v>0.63200000000000001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10"/>
      <c r="Z88" s="210"/>
      <c r="AA88" s="210"/>
      <c r="AB88" s="210"/>
      <c r="AC88" s="210"/>
      <c r="AD88" s="210"/>
      <c r="AE88" s="210"/>
      <c r="AF88" s="210"/>
      <c r="AG88" s="210" t="s">
        <v>185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27"/>
      <c r="B89" s="228"/>
      <c r="C89" s="262" t="s">
        <v>257</v>
      </c>
      <c r="D89" s="232"/>
      <c r="E89" s="233">
        <v>0.63200000000000001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10"/>
      <c r="Z89" s="210"/>
      <c r="AA89" s="210"/>
      <c r="AB89" s="210"/>
      <c r="AC89" s="210"/>
      <c r="AD89" s="210"/>
      <c r="AE89" s="210"/>
      <c r="AF89" s="210"/>
      <c r="AG89" s="210" t="s">
        <v>185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27"/>
      <c r="B90" s="228"/>
      <c r="C90" s="262" t="s">
        <v>258</v>
      </c>
      <c r="D90" s="232"/>
      <c r="E90" s="233">
        <v>12.031000000000001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10"/>
      <c r="Z90" s="210"/>
      <c r="AA90" s="210"/>
      <c r="AB90" s="210"/>
      <c r="AC90" s="210"/>
      <c r="AD90" s="210"/>
      <c r="AE90" s="210"/>
      <c r="AF90" s="210"/>
      <c r="AG90" s="210" t="s">
        <v>185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27"/>
      <c r="B91" s="228"/>
      <c r="C91" s="262" t="s">
        <v>259</v>
      </c>
      <c r="D91" s="232"/>
      <c r="E91" s="233">
        <v>1.651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10"/>
      <c r="Z91" s="210"/>
      <c r="AA91" s="210"/>
      <c r="AB91" s="210"/>
      <c r="AC91" s="210"/>
      <c r="AD91" s="210"/>
      <c r="AE91" s="210"/>
      <c r="AF91" s="210"/>
      <c r="AG91" s="210" t="s">
        <v>185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27"/>
      <c r="B92" s="228"/>
      <c r="C92" s="262" t="s">
        <v>260</v>
      </c>
      <c r="D92" s="232"/>
      <c r="E92" s="233">
        <v>2.9660000000000002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10"/>
      <c r="Z92" s="210"/>
      <c r="AA92" s="210"/>
      <c r="AB92" s="210"/>
      <c r="AC92" s="210"/>
      <c r="AD92" s="210"/>
      <c r="AE92" s="210"/>
      <c r="AF92" s="210"/>
      <c r="AG92" s="210" t="s">
        <v>185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27"/>
      <c r="B93" s="228"/>
      <c r="C93" s="262" t="s">
        <v>261</v>
      </c>
      <c r="D93" s="232"/>
      <c r="E93" s="233">
        <v>1.381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10"/>
      <c r="Z93" s="210"/>
      <c r="AA93" s="210"/>
      <c r="AB93" s="210"/>
      <c r="AC93" s="210"/>
      <c r="AD93" s="210"/>
      <c r="AE93" s="210"/>
      <c r="AF93" s="210"/>
      <c r="AG93" s="210" t="s">
        <v>185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27"/>
      <c r="B94" s="228"/>
      <c r="C94" s="262" t="s">
        <v>262</v>
      </c>
      <c r="D94" s="232"/>
      <c r="E94" s="233">
        <v>0.93300000000000005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10"/>
      <c r="Z94" s="210"/>
      <c r="AA94" s="210"/>
      <c r="AB94" s="210"/>
      <c r="AC94" s="210"/>
      <c r="AD94" s="210"/>
      <c r="AE94" s="210"/>
      <c r="AF94" s="210"/>
      <c r="AG94" s="210" t="s">
        <v>185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27"/>
      <c r="B95" s="228"/>
      <c r="C95" s="262" t="s">
        <v>263</v>
      </c>
      <c r="D95" s="232"/>
      <c r="E95" s="233">
        <v>27.952999999999999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10"/>
      <c r="Z95" s="210"/>
      <c r="AA95" s="210"/>
      <c r="AB95" s="210"/>
      <c r="AC95" s="210"/>
      <c r="AD95" s="210"/>
      <c r="AE95" s="210"/>
      <c r="AF95" s="210"/>
      <c r="AG95" s="210" t="s">
        <v>185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27"/>
      <c r="B96" s="228"/>
      <c r="C96" s="262" t="s">
        <v>264</v>
      </c>
      <c r="D96" s="232"/>
      <c r="E96" s="233">
        <v>0.48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10"/>
      <c r="Z96" s="210"/>
      <c r="AA96" s="210"/>
      <c r="AB96" s="210"/>
      <c r="AC96" s="210"/>
      <c r="AD96" s="210"/>
      <c r="AE96" s="210"/>
      <c r="AF96" s="210"/>
      <c r="AG96" s="210" t="s">
        <v>185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27"/>
      <c r="B97" s="228"/>
      <c r="C97" s="262" t="s">
        <v>265</v>
      </c>
      <c r="D97" s="232"/>
      <c r="E97" s="233">
        <v>0.32400000000000001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10"/>
      <c r="Z97" s="210"/>
      <c r="AA97" s="210"/>
      <c r="AB97" s="210"/>
      <c r="AC97" s="210"/>
      <c r="AD97" s="210"/>
      <c r="AE97" s="210"/>
      <c r="AF97" s="210"/>
      <c r="AG97" s="210" t="s">
        <v>185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7"/>
      <c r="B98" s="228"/>
      <c r="C98" s="262" t="s">
        <v>266</v>
      </c>
      <c r="D98" s="232"/>
      <c r="E98" s="233">
        <v>1.4159999999999999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10"/>
      <c r="Z98" s="210"/>
      <c r="AA98" s="210"/>
      <c r="AB98" s="210"/>
      <c r="AC98" s="210"/>
      <c r="AD98" s="210"/>
      <c r="AE98" s="210"/>
      <c r="AF98" s="210"/>
      <c r="AG98" s="210" t="s">
        <v>185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27"/>
      <c r="B99" s="228"/>
      <c r="C99" s="262" t="s">
        <v>267</v>
      </c>
      <c r="D99" s="232"/>
      <c r="E99" s="233">
        <v>0.86099999999999999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10"/>
      <c r="Z99" s="210"/>
      <c r="AA99" s="210"/>
      <c r="AB99" s="210"/>
      <c r="AC99" s="210"/>
      <c r="AD99" s="210"/>
      <c r="AE99" s="210"/>
      <c r="AF99" s="210"/>
      <c r="AG99" s="210" t="s">
        <v>185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27"/>
      <c r="B100" s="228"/>
      <c r="C100" s="262" t="s">
        <v>268</v>
      </c>
      <c r="D100" s="232"/>
      <c r="E100" s="233">
        <v>1.5029999999999999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10"/>
      <c r="Z100" s="210"/>
      <c r="AA100" s="210"/>
      <c r="AB100" s="210"/>
      <c r="AC100" s="210"/>
      <c r="AD100" s="210"/>
      <c r="AE100" s="210"/>
      <c r="AF100" s="210"/>
      <c r="AG100" s="210" t="s">
        <v>185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2.5" outlineLevel="1" x14ac:dyDescent="0.2">
      <c r="A101" s="244">
        <v>14</v>
      </c>
      <c r="B101" s="245" t="s">
        <v>271</v>
      </c>
      <c r="C101" s="261" t="s">
        <v>272</v>
      </c>
      <c r="D101" s="246" t="s">
        <v>273</v>
      </c>
      <c r="E101" s="247">
        <v>1.6682999999999999</v>
      </c>
      <c r="F101" s="248"/>
      <c r="G101" s="249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1.0554399999999999</v>
      </c>
      <c r="O101" s="229">
        <f>ROUND(E101*N101,2)</f>
        <v>1.76</v>
      </c>
      <c r="P101" s="229">
        <v>0</v>
      </c>
      <c r="Q101" s="229">
        <f>ROUND(E101*P101,2)</f>
        <v>0</v>
      </c>
      <c r="R101" s="230"/>
      <c r="S101" s="230" t="s">
        <v>181</v>
      </c>
      <c r="T101" s="230" t="s">
        <v>181</v>
      </c>
      <c r="U101" s="230">
        <v>15.23</v>
      </c>
      <c r="V101" s="230">
        <f>ROUND(E101*U101,2)</f>
        <v>25.41</v>
      </c>
      <c r="W101" s="230"/>
      <c r="X101" s="230" t="s">
        <v>182</v>
      </c>
      <c r="Y101" s="210"/>
      <c r="Z101" s="210"/>
      <c r="AA101" s="210"/>
      <c r="AB101" s="210"/>
      <c r="AC101" s="210"/>
      <c r="AD101" s="210"/>
      <c r="AE101" s="210"/>
      <c r="AF101" s="210"/>
      <c r="AG101" s="210" t="s">
        <v>183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27"/>
      <c r="B102" s="228"/>
      <c r="C102" s="262" t="s">
        <v>274</v>
      </c>
      <c r="D102" s="232"/>
      <c r="E102" s="233">
        <v>1.1860000000000001E-2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10"/>
      <c r="Z102" s="210"/>
      <c r="AA102" s="210"/>
      <c r="AB102" s="210"/>
      <c r="AC102" s="210"/>
      <c r="AD102" s="210"/>
      <c r="AE102" s="210"/>
      <c r="AF102" s="210"/>
      <c r="AG102" s="210" t="s">
        <v>185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27"/>
      <c r="B103" s="228"/>
      <c r="C103" s="262" t="s">
        <v>275</v>
      </c>
      <c r="D103" s="232"/>
      <c r="E103" s="233">
        <v>3.1820000000000001E-2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10"/>
      <c r="Z103" s="210"/>
      <c r="AA103" s="210"/>
      <c r="AB103" s="210"/>
      <c r="AC103" s="210"/>
      <c r="AD103" s="210"/>
      <c r="AE103" s="210"/>
      <c r="AF103" s="210"/>
      <c r="AG103" s="210" t="s">
        <v>185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27"/>
      <c r="B104" s="228"/>
      <c r="C104" s="262" t="s">
        <v>276</v>
      </c>
      <c r="D104" s="232"/>
      <c r="E104" s="233">
        <v>2.4320000000000001E-2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10"/>
      <c r="Z104" s="210"/>
      <c r="AA104" s="210"/>
      <c r="AB104" s="210"/>
      <c r="AC104" s="210"/>
      <c r="AD104" s="210"/>
      <c r="AE104" s="210"/>
      <c r="AF104" s="210"/>
      <c r="AG104" s="210" t="s">
        <v>185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27"/>
      <c r="B105" s="228"/>
      <c r="C105" s="262" t="s">
        <v>277</v>
      </c>
      <c r="D105" s="232"/>
      <c r="E105" s="233">
        <v>1.917E-2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10"/>
      <c r="Z105" s="210"/>
      <c r="AA105" s="210"/>
      <c r="AB105" s="210"/>
      <c r="AC105" s="210"/>
      <c r="AD105" s="210"/>
      <c r="AE105" s="210"/>
      <c r="AF105" s="210"/>
      <c r="AG105" s="210" t="s">
        <v>185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27"/>
      <c r="B106" s="228"/>
      <c r="C106" s="262" t="s">
        <v>278</v>
      </c>
      <c r="D106" s="232"/>
      <c r="E106" s="233">
        <v>1.917E-2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10"/>
      <c r="Z106" s="210"/>
      <c r="AA106" s="210"/>
      <c r="AB106" s="210"/>
      <c r="AC106" s="210"/>
      <c r="AD106" s="210"/>
      <c r="AE106" s="210"/>
      <c r="AF106" s="210"/>
      <c r="AG106" s="210" t="s">
        <v>185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27"/>
      <c r="B107" s="228"/>
      <c r="C107" s="262" t="s">
        <v>279</v>
      </c>
      <c r="D107" s="232"/>
      <c r="E107" s="233">
        <v>0.3649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10"/>
      <c r="Z107" s="210"/>
      <c r="AA107" s="210"/>
      <c r="AB107" s="210"/>
      <c r="AC107" s="210"/>
      <c r="AD107" s="210"/>
      <c r="AE107" s="210"/>
      <c r="AF107" s="210"/>
      <c r="AG107" s="210" t="s">
        <v>185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27"/>
      <c r="B108" s="228"/>
      <c r="C108" s="262" t="s">
        <v>280</v>
      </c>
      <c r="D108" s="232"/>
      <c r="E108" s="233">
        <v>5.0070000000000003E-2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10"/>
      <c r="Z108" s="210"/>
      <c r="AA108" s="210"/>
      <c r="AB108" s="210"/>
      <c r="AC108" s="210"/>
      <c r="AD108" s="210"/>
      <c r="AE108" s="210"/>
      <c r="AF108" s="210"/>
      <c r="AG108" s="210" t="s">
        <v>185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27"/>
      <c r="B109" s="228"/>
      <c r="C109" s="262" t="s">
        <v>281</v>
      </c>
      <c r="D109" s="232"/>
      <c r="E109" s="233">
        <v>8.9959999999999998E-2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10"/>
      <c r="Z109" s="210"/>
      <c r="AA109" s="210"/>
      <c r="AB109" s="210"/>
      <c r="AC109" s="210"/>
      <c r="AD109" s="210"/>
      <c r="AE109" s="210"/>
      <c r="AF109" s="210"/>
      <c r="AG109" s="210" t="s">
        <v>185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27"/>
      <c r="B110" s="228"/>
      <c r="C110" s="262" t="s">
        <v>282</v>
      </c>
      <c r="D110" s="232"/>
      <c r="E110" s="233">
        <v>4.1889999999999997E-2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10"/>
      <c r="Z110" s="210"/>
      <c r="AA110" s="210"/>
      <c r="AB110" s="210"/>
      <c r="AC110" s="210"/>
      <c r="AD110" s="210"/>
      <c r="AE110" s="210"/>
      <c r="AF110" s="210"/>
      <c r="AG110" s="210" t="s">
        <v>185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27"/>
      <c r="B111" s="228"/>
      <c r="C111" s="262" t="s">
        <v>283</v>
      </c>
      <c r="D111" s="232"/>
      <c r="E111" s="233">
        <v>2.8299999999999999E-2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10"/>
      <c r="Z111" s="210"/>
      <c r="AA111" s="210"/>
      <c r="AB111" s="210"/>
      <c r="AC111" s="210"/>
      <c r="AD111" s="210"/>
      <c r="AE111" s="210"/>
      <c r="AF111" s="210"/>
      <c r="AG111" s="210" t="s">
        <v>185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27"/>
      <c r="B112" s="228"/>
      <c r="C112" s="262" t="s">
        <v>284</v>
      </c>
      <c r="D112" s="232"/>
      <c r="E112" s="233">
        <v>0.84780999999999995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10"/>
      <c r="Z112" s="210"/>
      <c r="AA112" s="210"/>
      <c r="AB112" s="210"/>
      <c r="AC112" s="210"/>
      <c r="AD112" s="210"/>
      <c r="AE112" s="210"/>
      <c r="AF112" s="210"/>
      <c r="AG112" s="210" t="s">
        <v>185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27"/>
      <c r="B113" s="228"/>
      <c r="C113" s="262" t="s">
        <v>285</v>
      </c>
      <c r="D113" s="232"/>
      <c r="E113" s="233">
        <v>1.456E-2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10"/>
      <c r="Z113" s="210"/>
      <c r="AA113" s="210"/>
      <c r="AB113" s="210"/>
      <c r="AC113" s="210"/>
      <c r="AD113" s="210"/>
      <c r="AE113" s="210"/>
      <c r="AF113" s="210"/>
      <c r="AG113" s="210" t="s">
        <v>185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27"/>
      <c r="B114" s="228"/>
      <c r="C114" s="262" t="s">
        <v>286</v>
      </c>
      <c r="D114" s="232"/>
      <c r="E114" s="233">
        <v>9.8300000000000002E-3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10"/>
      <c r="Z114" s="210"/>
      <c r="AA114" s="210"/>
      <c r="AB114" s="210"/>
      <c r="AC114" s="210"/>
      <c r="AD114" s="210"/>
      <c r="AE114" s="210"/>
      <c r="AF114" s="210"/>
      <c r="AG114" s="210" t="s">
        <v>185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27"/>
      <c r="B115" s="228"/>
      <c r="C115" s="262" t="s">
        <v>287</v>
      </c>
      <c r="D115" s="232"/>
      <c r="E115" s="233">
        <v>4.2950000000000002E-2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10"/>
      <c r="Z115" s="210"/>
      <c r="AA115" s="210"/>
      <c r="AB115" s="210"/>
      <c r="AC115" s="210"/>
      <c r="AD115" s="210"/>
      <c r="AE115" s="210"/>
      <c r="AF115" s="210"/>
      <c r="AG115" s="210" t="s">
        <v>185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27"/>
      <c r="B116" s="228"/>
      <c r="C116" s="262" t="s">
        <v>288</v>
      </c>
      <c r="D116" s="232"/>
      <c r="E116" s="233">
        <v>2.6110000000000001E-2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10"/>
      <c r="Z116" s="210"/>
      <c r="AA116" s="210"/>
      <c r="AB116" s="210"/>
      <c r="AC116" s="210"/>
      <c r="AD116" s="210"/>
      <c r="AE116" s="210"/>
      <c r="AF116" s="210"/>
      <c r="AG116" s="210" t="s">
        <v>185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27"/>
      <c r="B117" s="228"/>
      <c r="C117" s="262" t="s">
        <v>289</v>
      </c>
      <c r="D117" s="232"/>
      <c r="E117" s="233">
        <v>4.5589999999999999E-2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10"/>
      <c r="Z117" s="210"/>
      <c r="AA117" s="210"/>
      <c r="AB117" s="210"/>
      <c r="AC117" s="210"/>
      <c r="AD117" s="210"/>
      <c r="AE117" s="210"/>
      <c r="AF117" s="210"/>
      <c r="AG117" s="210" t="s">
        <v>185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4">
        <v>15</v>
      </c>
      <c r="B118" s="245" t="s">
        <v>290</v>
      </c>
      <c r="C118" s="261" t="s">
        <v>291</v>
      </c>
      <c r="D118" s="246" t="s">
        <v>188</v>
      </c>
      <c r="E118" s="247">
        <v>4.71915</v>
      </c>
      <c r="F118" s="248"/>
      <c r="G118" s="249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2.5249999999999999</v>
      </c>
      <c r="O118" s="229">
        <f>ROUND(E118*N118,2)</f>
        <v>11.92</v>
      </c>
      <c r="P118" s="229">
        <v>0</v>
      </c>
      <c r="Q118" s="229">
        <f>ROUND(E118*P118,2)</f>
        <v>0</v>
      </c>
      <c r="R118" s="230"/>
      <c r="S118" s="230" t="s">
        <v>181</v>
      </c>
      <c r="T118" s="230" t="s">
        <v>181</v>
      </c>
      <c r="U118" s="230">
        <v>0.48</v>
      </c>
      <c r="V118" s="230">
        <f>ROUND(E118*U118,2)</f>
        <v>2.27</v>
      </c>
      <c r="W118" s="230"/>
      <c r="X118" s="230" t="s">
        <v>182</v>
      </c>
      <c r="Y118" s="210"/>
      <c r="Z118" s="210"/>
      <c r="AA118" s="210"/>
      <c r="AB118" s="210"/>
      <c r="AC118" s="210"/>
      <c r="AD118" s="210"/>
      <c r="AE118" s="210"/>
      <c r="AF118" s="210"/>
      <c r="AG118" s="210" t="s">
        <v>183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27"/>
      <c r="B119" s="228"/>
      <c r="C119" s="264" t="s">
        <v>292</v>
      </c>
      <c r="D119" s="250"/>
      <c r="E119" s="250"/>
      <c r="F119" s="250"/>
      <c r="G119" s="25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10"/>
      <c r="Z119" s="210"/>
      <c r="AA119" s="210"/>
      <c r="AB119" s="210"/>
      <c r="AC119" s="210"/>
      <c r="AD119" s="210"/>
      <c r="AE119" s="210"/>
      <c r="AF119" s="210"/>
      <c r="AG119" s="210" t="s">
        <v>229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33.75" outlineLevel="1" x14ac:dyDescent="0.2">
      <c r="A120" s="227"/>
      <c r="B120" s="228"/>
      <c r="C120" s="262" t="s">
        <v>209</v>
      </c>
      <c r="D120" s="232"/>
      <c r="E120" s="233">
        <v>4.5139500000000004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10"/>
      <c r="Z120" s="210"/>
      <c r="AA120" s="210"/>
      <c r="AB120" s="210"/>
      <c r="AC120" s="210"/>
      <c r="AD120" s="210"/>
      <c r="AE120" s="210"/>
      <c r="AF120" s="210"/>
      <c r="AG120" s="210" t="s">
        <v>185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27"/>
      <c r="B121" s="228"/>
      <c r="C121" s="262" t="s">
        <v>293</v>
      </c>
      <c r="D121" s="232"/>
      <c r="E121" s="233">
        <v>0.20519999999999999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10"/>
      <c r="Z121" s="210"/>
      <c r="AA121" s="210"/>
      <c r="AB121" s="210"/>
      <c r="AC121" s="210"/>
      <c r="AD121" s="210"/>
      <c r="AE121" s="210"/>
      <c r="AF121" s="210"/>
      <c r="AG121" s="210" t="s">
        <v>185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4">
        <v>16</v>
      </c>
      <c r="B122" s="245" t="s">
        <v>294</v>
      </c>
      <c r="C122" s="261" t="s">
        <v>295</v>
      </c>
      <c r="D122" s="246" t="s">
        <v>188</v>
      </c>
      <c r="E122" s="247">
        <v>0.52451999999999999</v>
      </c>
      <c r="F122" s="248"/>
      <c r="G122" s="249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2.5249999999999999</v>
      </c>
      <c r="O122" s="229">
        <f>ROUND(E122*N122,2)</f>
        <v>1.32</v>
      </c>
      <c r="P122" s="229">
        <v>0</v>
      </c>
      <c r="Q122" s="229">
        <f>ROUND(E122*P122,2)</f>
        <v>0</v>
      </c>
      <c r="R122" s="230"/>
      <c r="S122" s="230" t="s">
        <v>181</v>
      </c>
      <c r="T122" s="230" t="s">
        <v>181</v>
      </c>
      <c r="U122" s="230">
        <v>0.47699999999999998</v>
      </c>
      <c r="V122" s="230">
        <f>ROUND(E122*U122,2)</f>
        <v>0.25</v>
      </c>
      <c r="W122" s="230"/>
      <c r="X122" s="230" t="s">
        <v>182</v>
      </c>
      <c r="Y122" s="210"/>
      <c r="Z122" s="210"/>
      <c r="AA122" s="210"/>
      <c r="AB122" s="210"/>
      <c r="AC122" s="210"/>
      <c r="AD122" s="210"/>
      <c r="AE122" s="210"/>
      <c r="AF122" s="210"/>
      <c r="AG122" s="210" t="s">
        <v>183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27"/>
      <c r="B123" s="228"/>
      <c r="C123" s="262" t="s">
        <v>211</v>
      </c>
      <c r="D123" s="232"/>
      <c r="E123" s="233">
        <v>0.52451999999999999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10"/>
      <c r="Z123" s="210"/>
      <c r="AA123" s="210"/>
      <c r="AB123" s="210"/>
      <c r="AC123" s="210"/>
      <c r="AD123" s="210"/>
      <c r="AE123" s="210"/>
      <c r="AF123" s="210"/>
      <c r="AG123" s="210" t="s">
        <v>185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x14ac:dyDescent="0.2">
      <c r="A124" s="238" t="s">
        <v>176</v>
      </c>
      <c r="B124" s="239" t="s">
        <v>80</v>
      </c>
      <c r="C124" s="260" t="s">
        <v>81</v>
      </c>
      <c r="D124" s="240"/>
      <c r="E124" s="241"/>
      <c r="F124" s="242"/>
      <c r="G124" s="243">
        <f>SUMIF(AG125:AG180,"&lt;&gt;NOR",G125:G180)</f>
        <v>0</v>
      </c>
      <c r="H124" s="237"/>
      <c r="I124" s="237">
        <f>SUM(I125:I180)</f>
        <v>0</v>
      </c>
      <c r="J124" s="237"/>
      <c r="K124" s="237">
        <f>SUM(K125:K180)</f>
        <v>0</v>
      </c>
      <c r="L124" s="237"/>
      <c r="M124" s="237">
        <f>SUM(M125:M180)</f>
        <v>0</v>
      </c>
      <c r="N124" s="236"/>
      <c r="O124" s="236">
        <f>SUM(O125:O180)</f>
        <v>34.970000000000013</v>
      </c>
      <c r="P124" s="236"/>
      <c r="Q124" s="236">
        <f>SUM(Q125:Q180)</f>
        <v>0</v>
      </c>
      <c r="R124" s="237"/>
      <c r="S124" s="237"/>
      <c r="T124" s="237"/>
      <c r="U124" s="237"/>
      <c r="V124" s="237">
        <f>SUM(V125:V180)</f>
        <v>129.72</v>
      </c>
      <c r="W124" s="237"/>
      <c r="X124" s="237"/>
      <c r="AG124" t="s">
        <v>177</v>
      </c>
    </row>
    <row r="125" spans="1:60" ht="22.5" outlineLevel="1" x14ac:dyDescent="0.2">
      <c r="A125" s="244">
        <v>17</v>
      </c>
      <c r="B125" s="245" t="s">
        <v>296</v>
      </c>
      <c r="C125" s="261" t="s">
        <v>297</v>
      </c>
      <c r="D125" s="246" t="s">
        <v>188</v>
      </c>
      <c r="E125" s="247">
        <v>2.754</v>
      </c>
      <c r="F125" s="248"/>
      <c r="G125" s="249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1.62836</v>
      </c>
      <c r="O125" s="229">
        <f>ROUND(E125*N125,2)</f>
        <v>4.4800000000000004</v>
      </c>
      <c r="P125" s="229">
        <v>0</v>
      </c>
      <c r="Q125" s="229">
        <f>ROUND(E125*P125,2)</f>
        <v>0</v>
      </c>
      <c r="R125" s="230"/>
      <c r="S125" s="230" t="s">
        <v>181</v>
      </c>
      <c r="T125" s="230" t="s">
        <v>181</v>
      </c>
      <c r="U125" s="230">
        <v>3.9380000000000002</v>
      </c>
      <c r="V125" s="230">
        <f>ROUND(E125*U125,2)</f>
        <v>10.85</v>
      </c>
      <c r="W125" s="230"/>
      <c r="X125" s="230" t="s">
        <v>182</v>
      </c>
      <c r="Y125" s="210"/>
      <c r="Z125" s="210"/>
      <c r="AA125" s="210"/>
      <c r="AB125" s="210"/>
      <c r="AC125" s="210"/>
      <c r="AD125" s="210"/>
      <c r="AE125" s="210"/>
      <c r="AF125" s="210"/>
      <c r="AG125" s="210" t="s">
        <v>183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27"/>
      <c r="B126" s="228"/>
      <c r="C126" s="262" t="s">
        <v>298</v>
      </c>
      <c r="D126" s="232"/>
      <c r="E126" s="233">
        <v>2.754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10"/>
      <c r="Z126" s="210"/>
      <c r="AA126" s="210"/>
      <c r="AB126" s="210"/>
      <c r="AC126" s="210"/>
      <c r="AD126" s="210"/>
      <c r="AE126" s="210"/>
      <c r="AF126" s="210"/>
      <c r="AG126" s="210" t="s">
        <v>185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2.5" outlineLevel="1" x14ac:dyDescent="0.2">
      <c r="A127" s="244">
        <v>18</v>
      </c>
      <c r="B127" s="245" t="s">
        <v>299</v>
      </c>
      <c r="C127" s="261" t="s">
        <v>300</v>
      </c>
      <c r="D127" s="246" t="s">
        <v>180</v>
      </c>
      <c r="E127" s="247">
        <v>27.263000000000002</v>
      </c>
      <c r="F127" s="248"/>
      <c r="G127" s="249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0.37564999999999998</v>
      </c>
      <c r="O127" s="229">
        <f>ROUND(E127*N127,2)</f>
        <v>10.24</v>
      </c>
      <c r="P127" s="229">
        <v>0</v>
      </c>
      <c r="Q127" s="229">
        <f>ROUND(E127*P127,2)</f>
        <v>0</v>
      </c>
      <c r="R127" s="230"/>
      <c r="S127" s="230" t="s">
        <v>181</v>
      </c>
      <c r="T127" s="230" t="s">
        <v>181</v>
      </c>
      <c r="U127" s="230">
        <v>0.6</v>
      </c>
      <c r="V127" s="230">
        <f>ROUND(E127*U127,2)</f>
        <v>16.36</v>
      </c>
      <c r="W127" s="230"/>
      <c r="X127" s="230" t="s">
        <v>182</v>
      </c>
      <c r="Y127" s="210"/>
      <c r="Z127" s="210"/>
      <c r="AA127" s="210"/>
      <c r="AB127" s="210"/>
      <c r="AC127" s="210"/>
      <c r="AD127" s="210"/>
      <c r="AE127" s="210"/>
      <c r="AF127" s="210"/>
      <c r="AG127" s="210" t="s">
        <v>183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27"/>
      <c r="B128" s="228"/>
      <c r="C128" s="262" t="s">
        <v>301</v>
      </c>
      <c r="D128" s="232"/>
      <c r="E128" s="233">
        <v>26.123000000000001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10"/>
      <c r="Z128" s="210"/>
      <c r="AA128" s="210"/>
      <c r="AB128" s="210"/>
      <c r="AC128" s="210"/>
      <c r="AD128" s="210"/>
      <c r="AE128" s="210"/>
      <c r="AF128" s="210"/>
      <c r="AG128" s="210" t="s">
        <v>185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27"/>
      <c r="B129" s="228"/>
      <c r="C129" s="262" t="s">
        <v>302</v>
      </c>
      <c r="D129" s="232"/>
      <c r="E129" s="233">
        <v>1.1399999999999999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10"/>
      <c r="Z129" s="210"/>
      <c r="AA129" s="210"/>
      <c r="AB129" s="210"/>
      <c r="AC129" s="210"/>
      <c r="AD129" s="210"/>
      <c r="AE129" s="210"/>
      <c r="AF129" s="210"/>
      <c r="AG129" s="210" t="s">
        <v>185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4">
        <v>19</v>
      </c>
      <c r="B130" s="245" t="s">
        <v>303</v>
      </c>
      <c r="C130" s="261" t="s">
        <v>304</v>
      </c>
      <c r="D130" s="246" t="s">
        <v>180</v>
      </c>
      <c r="E130" s="247">
        <v>15.7494</v>
      </c>
      <c r="F130" s="248"/>
      <c r="G130" s="249">
        <f>ROUND(E130*F130,2)</f>
        <v>0</v>
      </c>
      <c r="H130" s="231"/>
      <c r="I130" s="230">
        <f>ROUND(E130*H130,2)</f>
        <v>0</v>
      </c>
      <c r="J130" s="231"/>
      <c r="K130" s="230">
        <f>ROUND(E130*J130,2)</f>
        <v>0</v>
      </c>
      <c r="L130" s="230">
        <v>21</v>
      </c>
      <c r="M130" s="230">
        <f>G130*(1+L130/100)</f>
        <v>0</v>
      </c>
      <c r="N130" s="229">
        <v>0.17196</v>
      </c>
      <c r="O130" s="229">
        <f>ROUND(E130*N130,2)</f>
        <v>2.71</v>
      </c>
      <c r="P130" s="229">
        <v>0</v>
      </c>
      <c r="Q130" s="229">
        <f>ROUND(E130*P130,2)</f>
        <v>0</v>
      </c>
      <c r="R130" s="230"/>
      <c r="S130" s="230" t="s">
        <v>181</v>
      </c>
      <c r="T130" s="230" t="s">
        <v>181</v>
      </c>
      <c r="U130" s="230">
        <v>0.66220000000000001</v>
      </c>
      <c r="V130" s="230">
        <f>ROUND(E130*U130,2)</f>
        <v>10.43</v>
      </c>
      <c r="W130" s="230"/>
      <c r="X130" s="230" t="s">
        <v>182</v>
      </c>
      <c r="Y130" s="210"/>
      <c r="Z130" s="210"/>
      <c r="AA130" s="210"/>
      <c r="AB130" s="210"/>
      <c r="AC130" s="210"/>
      <c r="AD130" s="210"/>
      <c r="AE130" s="210"/>
      <c r="AF130" s="210"/>
      <c r="AG130" s="210" t="s">
        <v>183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27"/>
      <c r="B131" s="228"/>
      <c r="C131" s="264" t="s">
        <v>305</v>
      </c>
      <c r="D131" s="250"/>
      <c r="E131" s="250"/>
      <c r="F131" s="250"/>
      <c r="G131" s="25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10"/>
      <c r="Z131" s="210"/>
      <c r="AA131" s="210"/>
      <c r="AB131" s="210"/>
      <c r="AC131" s="210"/>
      <c r="AD131" s="210"/>
      <c r="AE131" s="210"/>
      <c r="AF131" s="210"/>
      <c r="AG131" s="210" t="s">
        <v>229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27"/>
      <c r="B132" s="228"/>
      <c r="C132" s="262" t="s">
        <v>306</v>
      </c>
      <c r="D132" s="232"/>
      <c r="E132" s="233">
        <v>15.7494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10"/>
      <c r="Z132" s="210"/>
      <c r="AA132" s="210"/>
      <c r="AB132" s="210"/>
      <c r="AC132" s="210"/>
      <c r="AD132" s="210"/>
      <c r="AE132" s="210"/>
      <c r="AF132" s="210"/>
      <c r="AG132" s="210" t="s">
        <v>185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4">
        <v>20</v>
      </c>
      <c r="B133" s="245" t="s">
        <v>307</v>
      </c>
      <c r="C133" s="261" t="s">
        <v>308</v>
      </c>
      <c r="D133" s="246" t="s">
        <v>273</v>
      </c>
      <c r="E133" s="247">
        <v>0.54840999999999995</v>
      </c>
      <c r="F133" s="248"/>
      <c r="G133" s="249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1.0202899999999999</v>
      </c>
      <c r="O133" s="229">
        <f>ROUND(E133*N133,2)</f>
        <v>0.56000000000000005</v>
      </c>
      <c r="P133" s="229">
        <v>0</v>
      </c>
      <c r="Q133" s="229">
        <f>ROUND(E133*P133,2)</f>
        <v>0</v>
      </c>
      <c r="R133" s="230"/>
      <c r="S133" s="230" t="s">
        <v>181</v>
      </c>
      <c r="T133" s="230" t="s">
        <v>181</v>
      </c>
      <c r="U133" s="230">
        <v>25.27</v>
      </c>
      <c r="V133" s="230">
        <f>ROUND(E133*U133,2)</f>
        <v>13.86</v>
      </c>
      <c r="W133" s="230"/>
      <c r="X133" s="230" t="s">
        <v>182</v>
      </c>
      <c r="Y133" s="210"/>
      <c r="Z133" s="210"/>
      <c r="AA133" s="210"/>
      <c r="AB133" s="210"/>
      <c r="AC133" s="210"/>
      <c r="AD133" s="210"/>
      <c r="AE133" s="210"/>
      <c r="AF133" s="210"/>
      <c r="AG133" s="210" t="s">
        <v>183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27"/>
      <c r="B134" s="228"/>
      <c r="C134" s="262" t="s">
        <v>309</v>
      </c>
      <c r="D134" s="232"/>
      <c r="E134" s="233">
        <v>0.31347999999999998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10"/>
      <c r="Z134" s="210"/>
      <c r="AA134" s="210"/>
      <c r="AB134" s="210"/>
      <c r="AC134" s="210"/>
      <c r="AD134" s="210"/>
      <c r="AE134" s="210"/>
      <c r="AF134" s="210"/>
      <c r="AG134" s="210" t="s">
        <v>185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27"/>
      <c r="B135" s="228"/>
      <c r="C135" s="262" t="s">
        <v>310</v>
      </c>
      <c r="D135" s="232"/>
      <c r="E135" s="233">
        <v>0.23493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10"/>
      <c r="Z135" s="210"/>
      <c r="AA135" s="210"/>
      <c r="AB135" s="210"/>
      <c r="AC135" s="210"/>
      <c r="AD135" s="210"/>
      <c r="AE135" s="210"/>
      <c r="AF135" s="210"/>
      <c r="AG135" s="210" t="s">
        <v>185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4">
        <v>21</v>
      </c>
      <c r="B136" s="245" t="s">
        <v>311</v>
      </c>
      <c r="C136" s="261" t="s">
        <v>312</v>
      </c>
      <c r="D136" s="246" t="s">
        <v>313</v>
      </c>
      <c r="E136" s="247">
        <v>1</v>
      </c>
      <c r="F136" s="248"/>
      <c r="G136" s="249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2.104E-2</v>
      </c>
      <c r="O136" s="229">
        <f>ROUND(E136*N136,2)</f>
        <v>0.02</v>
      </c>
      <c r="P136" s="229">
        <v>0</v>
      </c>
      <c r="Q136" s="229">
        <f>ROUND(E136*P136,2)</f>
        <v>0</v>
      </c>
      <c r="R136" s="230"/>
      <c r="S136" s="230" t="s">
        <v>181</v>
      </c>
      <c r="T136" s="230" t="s">
        <v>181</v>
      </c>
      <c r="U136" s="230">
        <v>0.32250000000000001</v>
      </c>
      <c r="V136" s="230">
        <f>ROUND(E136*U136,2)</f>
        <v>0.32</v>
      </c>
      <c r="W136" s="230"/>
      <c r="X136" s="230" t="s">
        <v>182</v>
      </c>
      <c r="Y136" s="210"/>
      <c r="Z136" s="210"/>
      <c r="AA136" s="210"/>
      <c r="AB136" s="210"/>
      <c r="AC136" s="210"/>
      <c r="AD136" s="210"/>
      <c r="AE136" s="210"/>
      <c r="AF136" s="210"/>
      <c r="AG136" s="210" t="s">
        <v>183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27"/>
      <c r="B137" s="228"/>
      <c r="C137" s="262" t="s">
        <v>314</v>
      </c>
      <c r="D137" s="232"/>
      <c r="E137" s="233">
        <v>1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10"/>
      <c r="Z137" s="210"/>
      <c r="AA137" s="210"/>
      <c r="AB137" s="210"/>
      <c r="AC137" s="210"/>
      <c r="AD137" s="210"/>
      <c r="AE137" s="210"/>
      <c r="AF137" s="210"/>
      <c r="AG137" s="210" t="s">
        <v>185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44">
        <v>22</v>
      </c>
      <c r="B138" s="245" t="s">
        <v>315</v>
      </c>
      <c r="C138" s="261" t="s">
        <v>316</v>
      </c>
      <c r="D138" s="246" t="s">
        <v>313</v>
      </c>
      <c r="E138" s="247">
        <v>1</v>
      </c>
      <c r="F138" s="248"/>
      <c r="G138" s="249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7.9450000000000007E-2</v>
      </c>
      <c r="O138" s="229">
        <f>ROUND(E138*N138,2)</f>
        <v>0.08</v>
      </c>
      <c r="P138" s="229">
        <v>0</v>
      </c>
      <c r="Q138" s="229">
        <f>ROUND(E138*P138,2)</f>
        <v>0</v>
      </c>
      <c r="R138" s="230"/>
      <c r="S138" s="230" t="s">
        <v>181</v>
      </c>
      <c r="T138" s="230" t="s">
        <v>181</v>
      </c>
      <c r="U138" s="230">
        <v>0.30099999999999999</v>
      </c>
      <c r="V138" s="230">
        <f>ROUND(E138*U138,2)</f>
        <v>0.3</v>
      </c>
      <c r="W138" s="230"/>
      <c r="X138" s="230" t="s">
        <v>182</v>
      </c>
      <c r="Y138" s="210"/>
      <c r="Z138" s="210"/>
      <c r="AA138" s="210"/>
      <c r="AB138" s="210"/>
      <c r="AC138" s="210"/>
      <c r="AD138" s="210"/>
      <c r="AE138" s="210"/>
      <c r="AF138" s="210"/>
      <c r="AG138" s="210" t="s">
        <v>183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27"/>
      <c r="B139" s="228"/>
      <c r="C139" s="262" t="s">
        <v>317</v>
      </c>
      <c r="D139" s="232"/>
      <c r="E139" s="233">
        <v>1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10"/>
      <c r="Z139" s="210"/>
      <c r="AA139" s="210"/>
      <c r="AB139" s="210"/>
      <c r="AC139" s="210"/>
      <c r="AD139" s="210"/>
      <c r="AE139" s="210"/>
      <c r="AF139" s="210"/>
      <c r="AG139" s="210" t="s">
        <v>185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4">
        <v>23</v>
      </c>
      <c r="B140" s="245" t="s">
        <v>318</v>
      </c>
      <c r="C140" s="261" t="s">
        <v>319</v>
      </c>
      <c r="D140" s="246" t="s">
        <v>273</v>
      </c>
      <c r="E140" s="247">
        <v>6.3839999999999994E-2</v>
      </c>
      <c r="F140" s="248"/>
      <c r="G140" s="249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1.9539999999999998E-2</v>
      </c>
      <c r="O140" s="229">
        <f>ROUND(E140*N140,2)</f>
        <v>0</v>
      </c>
      <c r="P140" s="229">
        <v>0</v>
      </c>
      <c r="Q140" s="229">
        <f>ROUND(E140*P140,2)</f>
        <v>0</v>
      </c>
      <c r="R140" s="230"/>
      <c r="S140" s="230" t="s">
        <v>181</v>
      </c>
      <c r="T140" s="230" t="s">
        <v>181</v>
      </c>
      <c r="U140" s="230">
        <v>18.18</v>
      </c>
      <c r="V140" s="230">
        <f>ROUND(E140*U140,2)</f>
        <v>1.1599999999999999</v>
      </c>
      <c r="W140" s="230"/>
      <c r="X140" s="230" t="s">
        <v>182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183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27"/>
      <c r="B141" s="228"/>
      <c r="C141" s="262" t="s">
        <v>320</v>
      </c>
      <c r="D141" s="232"/>
      <c r="E141" s="233">
        <v>3.4840000000000003E-2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10"/>
      <c r="Z141" s="210"/>
      <c r="AA141" s="210"/>
      <c r="AB141" s="210"/>
      <c r="AC141" s="210"/>
      <c r="AD141" s="210"/>
      <c r="AE141" s="210"/>
      <c r="AF141" s="210"/>
      <c r="AG141" s="210" t="s">
        <v>185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27"/>
      <c r="B142" s="228"/>
      <c r="C142" s="262" t="s">
        <v>321</v>
      </c>
      <c r="D142" s="232"/>
      <c r="E142" s="233">
        <v>1.4999999999999999E-2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10"/>
      <c r="Z142" s="210"/>
      <c r="AA142" s="210"/>
      <c r="AB142" s="210"/>
      <c r="AC142" s="210"/>
      <c r="AD142" s="210"/>
      <c r="AE142" s="210"/>
      <c r="AF142" s="210"/>
      <c r="AG142" s="210" t="s">
        <v>185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27"/>
      <c r="B143" s="228"/>
      <c r="C143" s="262" t="s">
        <v>322</v>
      </c>
      <c r="D143" s="232"/>
      <c r="E143" s="233">
        <v>1.4E-2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10"/>
      <c r="Z143" s="210"/>
      <c r="AA143" s="210"/>
      <c r="AB143" s="210"/>
      <c r="AC143" s="210"/>
      <c r="AD143" s="210"/>
      <c r="AE143" s="210"/>
      <c r="AF143" s="210"/>
      <c r="AG143" s="210" t="s">
        <v>185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4">
        <v>24</v>
      </c>
      <c r="B144" s="245" t="s">
        <v>323</v>
      </c>
      <c r="C144" s="261" t="s">
        <v>324</v>
      </c>
      <c r="D144" s="246" t="s">
        <v>273</v>
      </c>
      <c r="E144" s="247">
        <v>1.2826</v>
      </c>
      <c r="F144" s="248"/>
      <c r="G144" s="249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1.7090000000000001E-2</v>
      </c>
      <c r="O144" s="229">
        <f>ROUND(E144*N144,2)</f>
        <v>0.02</v>
      </c>
      <c r="P144" s="229">
        <v>0</v>
      </c>
      <c r="Q144" s="229">
        <f>ROUND(E144*P144,2)</f>
        <v>0</v>
      </c>
      <c r="R144" s="230"/>
      <c r="S144" s="230" t="s">
        <v>181</v>
      </c>
      <c r="T144" s="230" t="s">
        <v>181</v>
      </c>
      <c r="U144" s="230">
        <v>16.579999999999998</v>
      </c>
      <c r="V144" s="230">
        <f>ROUND(E144*U144,2)</f>
        <v>21.27</v>
      </c>
      <c r="W144" s="230"/>
      <c r="X144" s="230" t="s">
        <v>182</v>
      </c>
      <c r="Y144" s="210"/>
      <c r="Z144" s="210"/>
      <c r="AA144" s="210"/>
      <c r="AB144" s="210"/>
      <c r="AC144" s="210"/>
      <c r="AD144" s="210"/>
      <c r="AE144" s="210"/>
      <c r="AF144" s="210"/>
      <c r="AG144" s="210" t="s">
        <v>183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27"/>
      <c r="B145" s="228"/>
      <c r="C145" s="262" t="s">
        <v>325</v>
      </c>
      <c r="D145" s="232"/>
      <c r="E145" s="233">
        <v>6.9120000000000001E-2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10"/>
      <c r="Z145" s="210"/>
      <c r="AA145" s="210"/>
      <c r="AB145" s="210"/>
      <c r="AC145" s="210"/>
      <c r="AD145" s="210"/>
      <c r="AE145" s="210"/>
      <c r="AF145" s="210"/>
      <c r="AG145" s="210" t="s">
        <v>185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27"/>
      <c r="B146" s="228"/>
      <c r="C146" s="262" t="s">
        <v>326</v>
      </c>
      <c r="D146" s="232"/>
      <c r="E146" s="233">
        <v>2.8639999999999999E-2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10"/>
      <c r="Z146" s="210"/>
      <c r="AA146" s="210"/>
      <c r="AB146" s="210"/>
      <c r="AC146" s="210"/>
      <c r="AD146" s="210"/>
      <c r="AE146" s="210"/>
      <c r="AF146" s="210"/>
      <c r="AG146" s="210" t="s">
        <v>185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27"/>
      <c r="B147" s="228"/>
      <c r="C147" s="262" t="s">
        <v>327</v>
      </c>
      <c r="D147" s="232"/>
      <c r="E147" s="233">
        <v>5.1839999999999997E-2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10"/>
      <c r="Z147" s="210"/>
      <c r="AA147" s="210"/>
      <c r="AB147" s="210"/>
      <c r="AC147" s="210"/>
      <c r="AD147" s="210"/>
      <c r="AE147" s="210"/>
      <c r="AF147" s="210"/>
      <c r="AG147" s="210" t="s">
        <v>185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27"/>
      <c r="B148" s="228"/>
      <c r="C148" s="262" t="s">
        <v>328</v>
      </c>
      <c r="D148" s="232"/>
      <c r="E148" s="233">
        <v>8.5919999999999996E-2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10"/>
      <c r="Z148" s="210"/>
      <c r="AA148" s="210"/>
      <c r="AB148" s="210"/>
      <c r="AC148" s="210"/>
      <c r="AD148" s="210"/>
      <c r="AE148" s="210"/>
      <c r="AF148" s="210"/>
      <c r="AG148" s="210" t="s">
        <v>185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27"/>
      <c r="B149" s="228"/>
      <c r="C149" s="262" t="s">
        <v>329</v>
      </c>
      <c r="D149" s="232"/>
      <c r="E149" s="233">
        <v>0.1971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10"/>
      <c r="Z149" s="210"/>
      <c r="AA149" s="210"/>
      <c r="AB149" s="210"/>
      <c r="AC149" s="210"/>
      <c r="AD149" s="210"/>
      <c r="AE149" s="210"/>
      <c r="AF149" s="210"/>
      <c r="AG149" s="210" t="s">
        <v>185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27"/>
      <c r="B150" s="228"/>
      <c r="C150" s="262" t="s">
        <v>330</v>
      </c>
      <c r="D150" s="232"/>
      <c r="E150" s="233">
        <v>9.6659999999999996E-2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10"/>
      <c r="Z150" s="210"/>
      <c r="AA150" s="210"/>
      <c r="AB150" s="210"/>
      <c r="AC150" s="210"/>
      <c r="AD150" s="210"/>
      <c r="AE150" s="210"/>
      <c r="AF150" s="210"/>
      <c r="AG150" s="210" t="s">
        <v>185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27"/>
      <c r="B151" s="228"/>
      <c r="C151" s="262" t="s">
        <v>331</v>
      </c>
      <c r="D151" s="232"/>
      <c r="E151" s="233">
        <v>0.27989999999999998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10"/>
      <c r="Z151" s="210"/>
      <c r="AA151" s="210"/>
      <c r="AB151" s="210"/>
      <c r="AC151" s="210"/>
      <c r="AD151" s="210"/>
      <c r="AE151" s="210"/>
      <c r="AF151" s="210"/>
      <c r="AG151" s="210" t="s">
        <v>185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27"/>
      <c r="B152" s="228"/>
      <c r="C152" s="262" t="s">
        <v>332</v>
      </c>
      <c r="D152" s="232"/>
      <c r="E152" s="233">
        <v>0.40429999999999999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10"/>
      <c r="Z152" s="210"/>
      <c r="AA152" s="210"/>
      <c r="AB152" s="210"/>
      <c r="AC152" s="210"/>
      <c r="AD152" s="210"/>
      <c r="AE152" s="210"/>
      <c r="AF152" s="210"/>
      <c r="AG152" s="210" t="s">
        <v>185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27"/>
      <c r="B153" s="228"/>
      <c r="C153" s="262" t="s">
        <v>333</v>
      </c>
      <c r="D153" s="232"/>
      <c r="E153" s="233">
        <v>6.9120000000000001E-2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10"/>
      <c r="Z153" s="210"/>
      <c r="AA153" s="210"/>
      <c r="AB153" s="210"/>
      <c r="AC153" s="210"/>
      <c r="AD153" s="210"/>
      <c r="AE153" s="210"/>
      <c r="AF153" s="210"/>
      <c r="AG153" s="210" t="s">
        <v>185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44">
        <v>25</v>
      </c>
      <c r="B154" s="245" t="s">
        <v>334</v>
      </c>
      <c r="C154" s="261" t="s">
        <v>335</v>
      </c>
      <c r="D154" s="246" t="s">
        <v>180</v>
      </c>
      <c r="E154" s="247">
        <v>27.268000000000001</v>
      </c>
      <c r="F154" s="248"/>
      <c r="G154" s="249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0.11518</v>
      </c>
      <c r="O154" s="229">
        <f>ROUND(E154*N154,2)</f>
        <v>3.14</v>
      </c>
      <c r="P154" s="229">
        <v>0</v>
      </c>
      <c r="Q154" s="229">
        <f>ROUND(E154*P154,2)</f>
        <v>0</v>
      </c>
      <c r="R154" s="230"/>
      <c r="S154" s="230" t="s">
        <v>181</v>
      </c>
      <c r="T154" s="230" t="s">
        <v>181</v>
      </c>
      <c r="U154" s="230">
        <v>0.69</v>
      </c>
      <c r="V154" s="230">
        <f>ROUND(E154*U154,2)</f>
        <v>18.809999999999999</v>
      </c>
      <c r="W154" s="230"/>
      <c r="X154" s="230" t="s">
        <v>182</v>
      </c>
      <c r="Y154" s="210"/>
      <c r="Z154" s="210"/>
      <c r="AA154" s="210"/>
      <c r="AB154" s="210"/>
      <c r="AC154" s="210"/>
      <c r="AD154" s="210"/>
      <c r="AE154" s="210"/>
      <c r="AF154" s="210"/>
      <c r="AG154" s="210" t="s">
        <v>183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27"/>
      <c r="B155" s="228"/>
      <c r="C155" s="262" t="s">
        <v>336</v>
      </c>
      <c r="D155" s="232"/>
      <c r="E155" s="233">
        <v>27.268000000000001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10"/>
      <c r="Z155" s="210"/>
      <c r="AA155" s="210"/>
      <c r="AB155" s="210"/>
      <c r="AC155" s="210"/>
      <c r="AD155" s="210"/>
      <c r="AE155" s="210"/>
      <c r="AF155" s="210"/>
      <c r="AG155" s="210" t="s">
        <v>185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2.5" outlineLevel="1" x14ac:dyDescent="0.2">
      <c r="A156" s="244">
        <v>26</v>
      </c>
      <c r="B156" s="245" t="s">
        <v>337</v>
      </c>
      <c r="C156" s="261" t="s">
        <v>338</v>
      </c>
      <c r="D156" s="246" t="s">
        <v>180</v>
      </c>
      <c r="E156" s="247">
        <v>3.7949999999999999</v>
      </c>
      <c r="F156" s="248"/>
      <c r="G156" s="249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0.1114</v>
      </c>
      <c r="O156" s="229">
        <f>ROUND(E156*N156,2)</f>
        <v>0.42</v>
      </c>
      <c r="P156" s="229">
        <v>0</v>
      </c>
      <c r="Q156" s="229">
        <f>ROUND(E156*P156,2)</f>
        <v>0</v>
      </c>
      <c r="R156" s="230"/>
      <c r="S156" s="230" t="s">
        <v>181</v>
      </c>
      <c r="T156" s="230" t="s">
        <v>181</v>
      </c>
      <c r="U156" s="230">
        <v>0.81899999999999995</v>
      </c>
      <c r="V156" s="230">
        <f>ROUND(E156*U156,2)</f>
        <v>3.11</v>
      </c>
      <c r="W156" s="230"/>
      <c r="X156" s="230" t="s">
        <v>182</v>
      </c>
      <c r="Y156" s="210"/>
      <c r="Z156" s="210"/>
      <c r="AA156" s="210"/>
      <c r="AB156" s="210"/>
      <c r="AC156" s="210"/>
      <c r="AD156" s="210"/>
      <c r="AE156" s="210"/>
      <c r="AF156" s="210"/>
      <c r="AG156" s="210" t="s">
        <v>183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27"/>
      <c r="B157" s="228"/>
      <c r="C157" s="262" t="s">
        <v>339</v>
      </c>
      <c r="D157" s="232"/>
      <c r="E157" s="233">
        <v>3.7949999999999999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10"/>
      <c r="Z157" s="210"/>
      <c r="AA157" s="210"/>
      <c r="AB157" s="210"/>
      <c r="AC157" s="210"/>
      <c r="AD157" s="210"/>
      <c r="AE157" s="210"/>
      <c r="AF157" s="210"/>
      <c r="AG157" s="210" t="s">
        <v>185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1" x14ac:dyDescent="0.2">
      <c r="A158" s="251">
        <v>27</v>
      </c>
      <c r="B158" s="252" t="s">
        <v>340</v>
      </c>
      <c r="C158" s="265" t="s">
        <v>341</v>
      </c>
      <c r="D158" s="253" t="s">
        <v>180</v>
      </c>
      <c r="E158" s="254">
        <v>18</v>
      </c>
      <c r="F158" s="255"/>
      <c r="G158" s="256">
        <f>ROUND(E158*F158,2)</f>
        <v>0</v>
      </c>
      <c r="H158" s="231"/>
      <c r="I158" s="230">
        <f>ROUND(E158*H158,2)</f>
        <v>0</v>
      </c>
      <c r="J158" s="231"/>
      <c r="K158" s="230">
        <f>ROUND(E158*J158,2)</f>
        <v>0</v>
      </c>
      <c r="L158" s="230">
        <v>21</v>
      </c>
      <c r="M158" s="230">
        <f>G158*(1+L158/100)</f>
        <v>0</v>
      </c>
      <c r="N158" s="229">
        <v>0.15679999999999999</v>
      </c>
      <c r="O158" s="229">
        <f>ROUND(E158*N158,2)</f>
        <v>2.82</v>
      </c>
      <c r="P158" s="229">
        <v>0</v>
      </c>
      <c r="Q158" s="229">
        <f>ROUND(E158*P158,2)</f>
        <v>0</v>
      </c>
      <c r="R158" s="230"/>
      <c r="S158" s="230" t="s">
        <v>181</v>
      </c>
      <c r="T158" s="230" t="s">
        <v>181</v>
      </c>
      <c r="U158" s="230">
        <v>1.22</v>
      </c>
      <c r="V158" s="230">
        <f>ROUND(E158*U158,2)</f>
        <v>21.96</v>
      </c>
      <c r="W158" s="230"/>
      <c r="X158" s="230" t="s">
        <v>182</v>
      </c>
      <c r="Y158" s="210"/>
      <c r="Z158" s="210"/>
      <c r="AA158" s="210"/>
      <c r="AB158" s="210"/>
      <c r="AC158" s="210"/>
      <c r="AD158" s="210"/>
      <c r="AE158" s="210"/>
      <c r="AF158" s="210"/>
      <c r="AG158" s="210" t="s">
        <v>183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1" x14ac:dyDescent="0.2">
      <c r="A159" s="244">
        <v>28</v>
      </c>
      <c r="B159" s="245" t="s">
        <v>342</v>
      </c>
      <c r="C159" s="261" t="s">
        <v>343</v>
      </c>
      <c r="D159" s="246" t="s">
        <v>180</v>
      </c>
      <c r="E159" s="247">
        <v>11.746700000000001</v>
      </c>
      <c r="F159" s="248"/>
      <c r="G159" s="249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0.75124999999999997</v>
      </c>
      <c r="O159" s="229">
        <f>ROUND(E159*N159,2)</f>
        <v>8.82</v>
      </c>
      <c r="P159" s="229">
        <v>0</v>
      </c>
      <c r="Q159" s="229">
        <f>ROUND(E159*P159,2)</f>
        <v>0</v>
      </c>
      <c r="R159" s="230"/>
      <c r="S159" s="230" t="s">
        <v>344</v>
      </c>
      <c r="T159" s="230" t="s">
        <v>181</v>
      </c>
      <c r="U159" s="230">
        <v>0.93400000000000005</v>
      </c>
      <c r="V159" s="230">
        <f>ROUND(E159*U159,2)</f>
        <v>10.97</v>
      </c>
      <c r="W159" s="230"/>
      <c r="X159" s="230" t="s">
        <v>182</v>
      </c>
      <c r="Y159" s="210"/>
      <c r="Z159" s="210"/>
      <c r="AA159" s="210"/>
      <c r="AB159" s="210"/>
      <c r="AC159" s="210"/>
      <c r="AD159" s="210"/>
      <c r="AE159" s="210"/>
      <c r="AF159" s="210"/>
      <c r="AG159" s="210" t="s">
        <v>183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27"/>
      <c r="B160" s="228"/>
      <c r="C160" s="262" t="s">
        <v>345</v>
      </c>
      <c r="D160" s="232"/>
      <c r="E160" s="233">
        <v>11.746700000000001</v>
      </c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10"/>
      <c r="Z160" s="210"/>
      <c r="AA160" s="210"/>
      <c r="AB160" s="210"/>
      <c r="AC160" s="210"/>
      <c r="AD160" s="210"/>
      <c r="AE160" s="210"/>
      <c r="AF160" s="210"/>
      <c r="AG160" s="210" t="s">
        <v>185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44">
        <v>29</v>
      </c>
      <c r="B161" s="245" t="s">
        <v>346</v>
      </c>
      <c r="C161" s="261" t="s">
        <v>347</v>
      </c>
      <c r="D161" s="246" t="s">
        <v>313</v>
      </c>
      <c r="E161" s="247">
        <v>1</v>
      </c>
      <c r="F161" s="248"/>
      <c r="G161" s="249">
        <f>ROUND(E161*F161,2)</f>
        <v>0</v>
      </c>
      <c r="H161" s="231"/>
      <c r="I161" s="230">
        <f>ROUND(E161*H161,2)</f>
        <v>0</v>
      </c>
      <c r="J161" s="231"/>
      <c r="K161" s="230">
        <f>ROUND(E161*J161,2)</f>
        <v>0</v>
      </c>
      <c r="L161" s="230">
        <v>21</v>
      </c>
      <c r="M161" s="230">
        <f>G161*(1+L161/100)</f>
        <v>0</v>
      </c>
      <c r="N161" s="229">
        <v>2.104E-2</v>
      </c>
      <c r="O161" s="229">
        <f>ROUND(E161*N161,2)</f>
        <v>0.02</v>
      </c>
      <c r="P161" s="229">
        <v>0</v>
      </c>
      <c r="Q161" s="229">
        <f>ROUND(E161*P161,2)</f>
        <v>0</v>
      </c>
      <c r="R161" s="230"/>
      <c r="S161" s="230" t="s">
        <v>344</v>
      </c>
      <c r="T161" s="230" t="s">
        <v>181</v>
      </c>
      <c r="U161" s="230">
        <v>0.32250000000000001</v>
      </c>
      <c r="V161" s="230">
        <f>ROUND(E161*U161,2)</f>
        <v>0.32</v>
      </c>
      <c r="W161" s="230"/>
      <c r="X161" s="230" t="s">
        <v>182</v>
      </c>
      <c r="Y161" s="210"/>
      <c r="Z161" s="210"/>
      <c r="AA161" s="210"/>
      <c r="AB161" s="210"/>
      <c r="AC161" s="210"/>
      <c r="AD161" s="210"/>
      <c r="AE161" s="210"/>
      <c r="AF161" s="210"/>
      <c r="AG161" s="210" t="s">
        <v>183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27"/>
      <c r="B162" s="228"/>
      <c r="C162" s="262" t="s">
        <v>348</v>
      </c>
      <c r="D162" s="232"/>
      <c r="E162" s="233">
        <v>1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10"/>
      <c r="Z162" s="210"/>
      <c r="AA162" s="210"/>
      <c r="AB162" s="210"/>
      <c r="AC162" s="210"/>
      <c r="AD162" s="210"/>
      <c r="AE162" s="210"/>
      <c r="AF162" s="210"/>
      <c r="AG162" s="210" t="s">
        <v>185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ht="22.5" outlineLevel="1" x14ac:dyDescent="0.2">
      <c r="A163" s="244">
        <v>30</v>
      </c>
      <c r="B163" s="245" t="s">
        <v>349</v>
      </c>
      <c r="C163" s="261" t="s">
        <v>350</v>
      </c>
      <c r="D163" s="246" t="s">
        <v>273</v>
      </c>
      <c r="E163" s="247">
        <v>2.9000000000000001E-2</v>
      </c>
      <c r="F163" s="248"/>
      <c r="G163" s="249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1</v>
      </c>
      <c r="O163" s="229">
        <f>ROUND(E163*N163,2)</f>
        <v>0.03</v>
      </c>
      <c r="P163" s="229">
        <v>0</v>
      </c>
      <c r="Q163" s="229">
        <f>ROUND(E163*P163,2)</f>
        <v>0</v>
      </c>
      <c r="R163" s="230" t="s">
        <v>351</v>
      </c>
      <c r="S163" s="230" t="s">
        <v>181</v>
      </c>
      <c r="T163" s="230" t="s">
        <v>181</v>
      </c>
      <c r="U163" s="230">
        <v>0</v>
      </c>
      <c r="V163" s="230">
        <f>ROUND(E163*U163,2)</f>
        <v>0</v>
      </c>
      <c r="W163" s="230"/>
      <c r="X163" s="230" t="s">
        <v>352</v>
      </c>
      <c r="Y163" s="210"/>
      <c r="Z163" s="210"/>
      <c r="AA163" s="210"/>
      <c r="AB163" s="210"/>
      <c r="AC163" s="210"/>
      <c r="AD163" s="210"/>
      <c r="AE163" s="210"/>
      <c r="AF163" s="210"/>
      <c r="AG163" s="210" t="s">
        <v>353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27"/>
      <c r="B164" s="228"/>
      <c r="C164" s="262" t="s">
        <v>321</v>
      </c>
      <c r="D164" s="232"/>
      <c r="E164" s="233">
        <v>1.4999999999999999E-2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10"/>
      <c r="Z164" s="210"/>
      <c r="AA164" s="210"/>
      <c r="AB164" s="210"/>
      <c r="AC164" s="210"/>
      <c r="AD164" s="210"/>
      <c r="AE164" s="210"/>
      <c r="AF164" s="210"/>
      <c r="AG164" s="210" t="s">
        <v>185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27"/>
      <c r="B165" s="228"/>
      <c r="C165" s="262" t="s">
        <v>322</v>
      </c>
      <c r="D165" s="232"/>
      <c r="E165" s="233">
        <v>1.4E-2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10"/>
      <c r="Z165" s="210"/>
      <c r="AA165" s="210"/>
      <c r="AB165" s="210"/>
      <c r="AC165" s="210"/>
      <c r="AD165" s="210"/>
      <c r="AE165" s="210"/>
      <c r="AF165" s="210"/>
      <c r="AG165" s="210" t="s">
        <v>185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4">
        <v>31</v>
      </c>
      <c r="B166" s="245" t="s">
        <v>354</v>
      </c>
      <c r="C166" s="261" t="s">
        <v>355</v>
      </c>
      <c r="D166" s="246" t="s">
        <v>273</v>
      </c>
      <c r="E166" s="247">
        <v>0.22464000000000001</v>
      </c>
      <c r="F166" s="248"/>
      <c r="G166" s="249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1</v>
      </c>
      <c r="O166" s="229">
        <f>ROUND(E166*N166,2)</f>
        <v>0.22</v>
      </c>
      <c r="P166" s="229">
        <v>0</v>
      </c>
      <c r="Q166" s="229">
        <f>ROUND(E166*P166,2)</f>
        <v>0</v>
      </c>
      <c r="R166" s="230" t="s">
        <v>351</v>
      </c>
      <c r="S166" s="230" t="s">
        <v>181</v>
      </c>
      <c r="T166" s="230" t="s">
        <v>181</v>
      </c>
      <c r="U166" s="230">
        <v>0</v>
      </c>
      <c r="V166" s="230">
        <f>ROUND(E166*U166,2)</f>
        <v>0</v>
      </c>
      <c r="W166" s="230"/>
      <c r="X166" s="230" t="s">
        <v>352</v>
      </c>
      <c r="Y166" s="210"/>
      <c r="Z166" s="210"/>
      <c r="AA166" s="210"/>
      <c r="AB166" s="210"/>
      <c r="AC166" s="210"/>
      <c r="AD166" s="210"/>
      <c r="AE166" s="210"/>
      <c r="AF166" s="210"/>
      <c r="AG166" s="210" t="s">
        <v>353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27"/>
      <c r="B167" s="228"/>
      <c r="C167" s="262" t="s">
        <v>356</v>
      </c>
      <c r="D167" s="232"/>
      <c r="E167" s="233">
        <v>0.10367999999999999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10"/>
      <c r="Z167" s="210"/>
      <c r="AA167" s="210"/>
      <c r="AB167" s="210"/>
      <c r="AC167" s="210"/>
      <c r="AD167" s="210"/>
      <c r="AE167" s="210"/>
      <c r="AF167" s="210"/>
      <c r="AG167" s="210" t="s">
        <v>185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27"/>
      <c r="B168" s="228"/>
      <c r="C168" s="262" t="s">
        <v>327</v>
      </c>
      <c r="D168" s="232"/>
      <c r="E168" s="233">
        <v>5.1839999999999997E-2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10"/>
      <c r="Z168" s="210"/>
      <c r="AA168" s="210"/>
      <c r="AB168" s="210"/>
      <c r="AC168" s="210"/>
      <c r="AD168" s="210"/>
      <c r="AE168" s="210"/>
      <c r="AF168" s="210"/>
      <c r="AG168" s="210" t="s">
        <v>185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27"/>
      <c r="B169" s="228"/>
      <c r="C169" s="262" t="s">
        <v>357</v>
      </c>
      <c r="D169" s="232"/>
      <c r="E169" s="233">
        <v>6.9120000000000001E-2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10"/>
      <c r="Z169" s="210"/>
      <c r="AA169" s="210"/>
      <c r="AB169" s="210"/>
      <c r="AC169" s="210"/>
      <c r="AD169" s="210"/>
      <c r="AE169" s="210"/>
      <c r="AF169" s="210"/>
      <c r="AG169" s="210" t="s">
        <v>185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4">
        <v>32</v>
      </c>
      <c r="B170" s="245" t="s">
        <v>358</v>
      </c>
      <c r="C170" s="261" t="s">
        <v>359</v>
      </c>
      <c r="D170" s="246" t="s">
        <v>273</v>
      </c>
      <c r="E170" s="247">
        <v>0.26850000000000002</v>
      </c>
      <c r="F170" s="248"/>
      <c r="G170" s="249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1</v>
      </c>
      <c r="O170" s="229">
        <f>ROUND(E170*N170,2)</f>
        <v>0.27</v>
      </c>
      <c r="P170" s="229">
        <v>0</v>
      </c>
      <c r="Q170" s="229">
        <f>ROUND(E170*P170,2)</f>
        <v>0</v>
      </c>
      <c r="R170" s="230" t="s">
        <v>351</v>
      </c>
      <c r="S170" s="230" t="s">
        <v>181</v>
      </c>
      <c r="T170" s="230" t="s">
        <v>181</v>
      </c>
      <c r="U170" s="230">
        <v>0</v>
      </c>
      <c r="V170" s="230">
        <f>ROUND(E170*U170,2)</f>
        <v>0</v>
      </c>
      <c r="W170" s="230"/>
      <c r="X170" s="230" t="s">
        <v>352</v>
      </c>
      <c r="Y170" s="210"/>
      <c r="Z170" s="210"/>
      <c r="AA170" s="210"/>
      <c r="AB170" s="210"/>
      <c r="AC170" s="210"/>
      <c r="AD170" s="210"/>
      <c r="AE170" s="210"/>
      <c r="AF170" s="210"/>
      <c r="AG170" s="210" t="s">
        <v>353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27"/>
      <c r="B171" s="228"/>
      <c r="C171" s="262" t="s">
        <v>360</v>
      </c>
      <c r="D171" s="232"/>
      <c r="E171" s="233">
        <v>8.5919999999999996E-2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10"/>
      <c r="Z171" s="210"/>
      <c r="AA171" s="210"/>
      <c r="AB171" s="210"/>
      <c r="AC171" s="210"/>
      <c r="AD171" s="210"/>
      <c r="AE171" s="210"/>
      <c r="AF171" s="210"/>
      <c r="AG171" s="210" t="s">
        <v>185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27"/>
      <c r="B172" s="228"/>
      <c r="C172" s="262" t="s">
        <v>361</v>
      </c>
      <c r="D172" s="232"/>
      <c r="E172" s="233">
        <v>8.5919999999999996E-2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10"/>
      <c r="Z172" s="210"/>
      <c r="AA172" s="210"/>
      <c r="AB172" s="210"/>
      <c r="AC172" s="210"/>
      <c r="AD172" s="210"/>
      <c r="AE172" s="210"/>
      <c r="AF172" s="210"/>
      <c r="AG172" s="210" t="s">
        <v>185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27"/>
      <c r="B173" s="228"/>
      <c r="C173" s="262" t="s">
        <v>362</v>
      </c>
      <c r="D173" s="232"/>
      <c r="E173" s="233">
        <v>9.6659999999999996E-2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10"/>
      <c r="Z173" s="210"/>
      <c r="AA173" s="210"/>
      <c r="AB173" s="210"/>
      <c r="AC173" s="210"/>
      <c r="AD173" s="210"/>
      <c r="AE173" s="210"/>
      <c r="AF173" s="210"/>
      <c r="AG173" s="210" t="s">
        <v>185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44">
        <v>33</v>
      </c>
      <c r="B174" s="245" t="s">
        <v>363</v>
      </c>
      <c r="C174" s="261" t="s">
        <v>364</v>
      </c>
      <c r="D174" s="246" t="s">
        <v>273</v>
      </c>
      <c r="E174" s="247">
        <v>3.492E-2</v>
      </c>
      <c r="F174" s="248"/>
      <c r="G174" s="249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1</v>
      </c>
      <c r="O174" s="229">
        <f>ROUND(E174*N174,2)</f>
        <v>0.03</v>
      </c>
      <c r="P174" s="229">
        <v>0</v>
      </c>
      <c r="Q174" s="229">
        <f>ROUND(E174*P174,2)</f>
        <v>0</v>
      </c>
      <c r="R174" s="230" t="s">
        <v>351</v>
      </c>
      <c r="S174" s="230" t="s">
        <v>181</v>
      </c>
      <c r="T174" s="230" t="s">
        <v>181</v>
      </c>
      <c r="U174" s="230">
        <v>0</v>
      </c>
      <c r="V174" s="230">
        <f>ROUND(E174*U174,2)</f>
        <v>0</v>
      </c>
      <c r="W174" s="230"/>
      <c r="X174" s="230" t="s">
        <v>352</v>
      </c>
      <c r="Y174" s="210"/>
      <c r="Z174" s="210"/>
      <c r="AA174" s="210"/>
      <c r="AB174" s="210"/>
      <c r="AC174" s="210"/>
      <c r="AD174" s="210"/>
      <c r="AE174" s="210"/>
      <c r="AF174" s="210"/>
      <c r="AG174" s="210" t="s">
        <v>353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27"/>
      <c r="B175" s="228"/>
      <c r="C175" s="262" t="s">
        <v>365</v>
      </c>
      <c r="D175" s="232"/>
      <c r="E175" s="233">
        <v>3.492E-2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10"/>
      <c r="Z175" s="210"/>
      <c r="AA175" s="210"/>
      <c r="AB175" s="210"/>
      <c r="AC175" s="210"/>
      <c r="AD175" s="210"/>
      <c r="AE175" s="210"/>
      <c r="AF175" s="210"/>
      <c r="AG175" s="210" t="s">
        <v>185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44">
        <v>34</v>
      </c>
      <c r="B176" s="245" t="s">
        <v>366</v>
      </c>
      <c r="C176" s="261" t="s">
        <v>367</v>
      </c>
      <c r="D176" s="246" t="s">
        <v>273</v>
      </c>
      <c r="E176" s="247">
        <v>0.1971</v>
      </c>
      <c r="F176" s="248"/>
      <c r="G176" s="249">
        <f>ROUND(E176*F176,2)</f>
        <v>0</v>
      </c>
      <c r="H176" s="231"/>
      <c r="I176" s="230">
        <f>ROUND(E176*H176,2)</f>
        <v>0</v>
      </c>
      <c r="J176" s="231"/>
      <c r="K176" s="230">
        <f>ROUND(E176*J176,2)</f>
        <v>0</v>
      </c>
      <c r="L176" s="230">
        <v>21</v>
      </c>
      <c r="M176" s="230">
        <f>G176*(1+L176/100)</f>
        <v>0</v>
      </c>
      <c r="N176" s="229">
        <v>1</v>
      </c>
      <c r="O176" s="229">
        <f>ROUND(E176*N176,2)</f>
        <v>0.2</v>
      </c>
      <c r="P176" s="229">
        <v>0</v>
      </c>
      <c r="Q176" s="229">
        <f>ROUND(E176*P176,2)</f>
        <v>0</v>
      </c>
      <c r="R176" s="230" t="s">
        <v>351</v>
      </c>
      <c r="S176" s="230" t="s">
        <v>181</v>
      </c>
      <c r="T176" s="230" t="s">
        <v>181</v>
      </c>
      <c r="U176" s="230">
        <v>0</v>
      </c>
      <c r="V176" s="230">
        <f>ROUND(E176*U176,2)</f>
        <v>0</v>
      </c>
      <c r="W176" s="230"/>
      <c r="X176" s="230" t="s">
        <v>352</v>
      </c>
      <c r="Y176" s="210"/>
      <c r="Z176" s="210"/>
      <c r="AA176" s="210"/>
      <c r="AB176" s="210"/>
      <c r="AC176" s="210"/>
      <c r="AD176" s="210"/>
      <c r="AE176" s="210"/>
      <c r="AF176" s="210"/>
      <c r="AG176" s="210" t="s">
        <v>353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27"/>
      <c r="B177" s="228"/>
      <c r="C177" s="262" t="s">
        <v>368</v>
      </c>
      <c r="D177" s="232"/>
      <c r="E177" s="233">
        <v>0.1971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10"/>
      <c r="Z177" s="210"/>
      <c r="AA177" s="210"/>
      <c r="AB177" s="210"/>
      <c r="AC177" s="210"/>
      <c r="AD177" s="210"/>
      <c r="AE177" s="210"/>
      <c r="AF177" s="210"/>
      <c r="AG177" s="210" t="s">
        <v>185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44">
        <v>35</v>
      </c>
      <c r="B178" s="245" t="s">
        <v>369</v>
      </c>
      <c r="C178" s="261" t="s">
        <v>370</v>
      </c>
      <c r="D178" s="246" t="s">
        <v>273</v>
      </c>
      <c r="E178" s="247">
        <v>0.88634999999999997</v>
      </c>
      <c r="F178" s="248"/>
      <c r="G178" s="249">
        <f>ROUND(E178*F178,2)</f>
        <v>0</v>
      </c>
      <c r="H178" s="231"/>
      <c r="I178" s="230">
        <f>ROUND(E178*H178,2)</f>
        <v>0</v>
      </c>
      <c r="J178" s="231"/>
      <c r="K178" s="230">
        <f>ROUND(E178*J178,2)</f>
        <v>0</v>
      </c>
      <c r="L178" s="230">
        <v>21</v>
      </c>
      <c r="M178" s="230">
        <f>G178*(1+L178/100)</f>
        <v>0</v>
      </c>
      <c r="N178" s="229">
        <v>1</v>
      </c>
      <c r="O178" s="229">
        <f>ROUND(E178*N178,2)</f>
        <v>0.89</v>
      </c>
      <c r="P178" s="229">
        <v>0</v>
      </c>
      <c r="Q178" s="229">
        <f>ROUND(E178*P178,2)</f>
        <v>0</v>
      </c>
      <c r="R178" s="230" t="s">
        <v>351</v>
      </c>
      <c r="S178" s="230" t="s">
        <v>181</v>
      </c>
      <c r="T178" s="230" t="s">
        <v>181</v>
      </c>
      <c r="U178" s="230">
        <v>0</v>
      </c>
      <c r="V178" s="230">
        <f>ROUND(E178*U178,2)</f>
        <v>0</v>
      </c>
      <c r="W178" s="230"/>
      <c r="X178" s="230" t="s">
        <v>352</v>
      </c>
      <c r="Y178" s="210"/>
      <c r="Z178" s="210"/>
      <c r="AA178" s="210"/>
      <c r="AB178" s="210"/>
      <c r="AC178" s="210"/>
      <c r="AD178" s="210"/>
      <c r="AE178" s="210"/>
      <c r="AF178" s="210"/>
      <c r="AG178" s="210" t="s">
        <v>353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27"/>
      <c r="B179" s="228"/>
      <c r="C179" s="262" t="s">
        <v>371</v>
      </c>
      <c r="D179" s="232"/>
      <c r="E179" s="233">
        <v>0.27989999999999998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10"/>
      <c r="Z179" s="210"/>
      <c r="AA179" s="210"/>
      <c r="AB179" s="210"/>
      <c r="AC179" s="210"/>
      <c r="AD179" s="210"/>
      <c r="AE179" s="210"/>
      <c r="AF179" s="210"/>
      <c r="AG179" s="210" t="s">
        <v>185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27"/>
      <c r="B180" s="228"/>
      <c r="C180" s="262" t="s">
        <v>372</v>
      </c>
      <c r="D180" s="232"/>
      <c r="E180" s="233">
        <v>0.60645000000000004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10"/>
      <c r="Z180" s="210"/>
      <c r="AA180" s="210"/>
      <c r="AB180" s="210"/>
      <c r="AC180" s="210"/>
      <c r="AD180" s="210"/>
      <c r="AE180" s="210"/>
      <c r="AF180" s="210"/>
      <c r="AG180" s="210" t="s">
        <v>185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238" t="s">
        <v>176</v>
      </c>
      <c r="B181" s="239" t="s">
        <v>82</v>
      </c>
      <c r="C181" s="260" t="s">
        <v>83</v>
      </c>
      <c r="D181" s="240"/>
      <c r="E181" s="241"/>
      <c r="F181" s="242"/>
      <c r="G181" s="243">
        <f>SUMIF(AG182:AG202,"&lt;&gt;NOR",G182:G202)</f>
        <v>0</v>
      </c>
      <c r="H181" s="237"/>
      <c r="I181" s="237">
        <f>SUM(I182:I202)</f>
        <v>0</v>
      </c>
      <c r="J181" s="237"/>
      <c r="K181" s="237">
        <f>SUM(K182:K202)</f>
        <v>0</v>
      </c>
      <c r="L181" s="237"/>
      <c r="M181" s="237">
        <f>SUM(M182:M202)</f>
        <v>0</v>
      </c>
      <c r="N181" s="236"/>
      <c r="O181" s="236">
        <f>SUM(O182:O202)</f>
        <v>11.46</v>
      </c>
      <c r="P181" s="236"/>
      <c r="Q181" s="236">
        <f>SUM(Q182:Q202)</f>
        <v>0</v>
      </c>
      <c r="R181" s="237"/>
      <c r="S181" s="237"/>
      <c r="T181" s="237"/>
      <c r="U181" s="237"/>
      <c r="V181" s="237">
        <f>SUM(V182:V202)</f>
        <v>443.52000000000004</v>
      </c>
      <c r="W181" s="237"/>
      <c r="X181" s="237"/>
      <c r="AG181" t="s">
        <v>177</v>
      </c>
    </row>
    <row r="182" spans="1:60" ht="22.5" outlineLevel="1" x14ac:dyDescent="0.2">
      <c r="A182" s="244">
        <v>36</v>
      </c>
      <c r="B182" s="245" t="s">
        <v>373</v>
      </c>
      <c r="C182" s="261" t="s">
        <v>374</v>
      </c>
      <c r="D182" s="246" t="s">
        <v>180</v>
      </c>
      <c r="E182" s="247">
        <v>444.25</v>
      </c>
      <c r="F182" s="248"/>
      <c r="G182" s="249">
        <f>ROUND(E182*F182,2)</f>
        <v>0</v>
      </c>
      <c r="H182" s="231"/>
      <c r="I182" s="230">
        <f>ROUND(E182*H182,2)</f>
        <v>0</v>
      </c>
      <c r="J182" s="231"/>
      <c r="K182" s="230">
        <f>ROUND(E182*J182,2)</f>
        <v>0</v>
      </c>
      <c r="L182" s="230">
        <v>21</v>
      </c>
      <c r="M182" s="230">
        <f>G182*(1+L182/100)</f>
        <v>0</v>
      </c>
      <c r="N182" s="229">
        <v>1.1900000000000001E-2</v>
      </c>
      <c r="O182" s="229">
        <f>ROUND(E182*N182,2)</f>
        <v>5.29</v>
      </c>
      <c r="P182" s="229">
        <v>0</v>
      </c>
      <c r="Q182" s="229">
        <f>ROUND(E182*P182,2)</f>
        <v>0</v>
      </c>
      <c r="R182" s="230"/>
      <c r="S182" s="230" t="s">
        <v>181</v>
      </c>
      <c r="T182" s="230" t="s">
        <v>181</v>
      </c>
      <c r="U182" s="230">
        <v>0.95</v>
      </c>
      <c r="V182" s="230">
        <f>ROUND(E182*U182,2)</f>
        <v>422.04</v>
      </c>
      <c r="W182" s="230"/>
      <c r="X182" s="230" t="s">
        <v>182</v>
      </c>
      <c r="Y182" s="210"/>
      <c r="Z182" s="210"/>
      <c r="AA182" s="210"/>
      <c r="AB182" s="210"/>
      <c r="AC182" s="210"/>
      <c r="AD182" s="210"/>
      <c r="AE182" s="210"/>
      <c r="AF182" s="210"/>
      <c r="AG182" s="210" t="s">
        <v>183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27"/>
      <c r="B183" s="228"/>
      <c r="C183" s="264" t="s">
        <v>375</v>
      </c>
      <c r="D183" s="250"/>
      <c r="E183" s="250"/>
      <c r="F183" s="250"/>
      <c r="G183" s="25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10"/>
      <c r="Z183" s="210"/>
      <c r="AA183" s="210"/>
      <c r="AB183" s="210"/>
      <c r="AC183" s="210"/>
      <c r="AD183" s="210"/>
      <c r="AE183" s="210"/>
      <c r="AF183" s="210"/>
      <c r="AG183" s="210" t="s">
        <v>229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27"/>
      <c r="B184" s="228"/>
      <c r="C184" s="262" t="s">
        <v>235</v>
      </c>
      <c r="D184" s="232"/>
      <c r="E184" s="233">
        <v>3.91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10"/>
      <c r="Z184" s="210"/>
      <c r="AA184" s="210"/>
      <c r="AB184" s="210"/>
      <c r="AC184" s="210"/>
      <c r="AD184" s="210"/>
      <c r="AE184" s="210"/>
      <c r="AF184" s="210"/>
      <c r="AG184" s="210" t="s">
        <v>185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27"/>
      <c r="B185" s="228"/>
      <c r="C185" s="262" t="s">
        <v>236</v>
      </c>
      <c r="D185" s="232"/>
      <c r="E185" s="233">
        <v>10.49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10"/>
      <c r="Z185" s="210"/>
      <c r="AA185" s="210"/>
      <c r="AB185" s="210"/>
      <c r="AC185" s="210"/>
      <c r="AD185" s="210"/>
      <c r="AE185" s="210"/>
      <c r="AF185" s="210"/>
      <c r="AG185" s="210" t="s">
        <v>185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27"/>
      <c r="B186" s="228"/>
      <c r="C186" s="262" t="s">
        <v>239</v>
      </c>
      <c r="D186" s="232"/>
      <c r="E186" s="233">
        <v>6.32</v>
      </c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10"/>
      <c r="Z186" s="210"/>
      <c r="AA186" s="210"/>
      <c r="AB186" s="210"/>
      <c r="AC186" s="210"/>
      <c r="AD186" s="210"/>
      <c r="AE186" s="210"/>
      <c r="AF186" s="210"/>
      <c r="AG186" s="210" t="s">
        <v>185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27"/>
      <c r="B187" s="228"/>
      <c r="C187" s="262" t="s">
        <v>240</v>
      </c>
      <c r="D187" s="232"/>
      <c r="E187" s="233">
        <v>120.31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10"/>
      <c r="Z187" s="210"/>
      <c r="AA187" s="210"/>
      <c r="AB187" s="210"/>
      <c r="AC187" s="210"/>
      <c r="AD187" s="210"/>
      <c r="AE187" s="210"/>
      <c r="AF187" s="210"/>
      <c r="AG187" s="210" t="s">
        <v>185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27"/>
      <c r="B188" s="228"/>
      <c r="C188" s="262" t="s">
        <v>241</v>
      </c>
      <c r="D188" s="232"/>
      <c r="E188" s="233">
        <v>16.510000000000002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10"/>
      <c r="Z188" s="210"/>
      <c r="AA188" s="210"/>
      <c r="AB188" s="210"/>
      <c r="AC188" s="210"/>
      <c r="AD188" s="210"/>
      <c r="AE188" s="210"/>
      <c r="AF188" s="210"/>
      <c r="AG188" s="210" t="s">
        <v>185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27"/>
      <c r="B189" s="228"/>
      <c r="C189" s="262" t="s">
        <v>242</v>
      </c>
      <c r="D189" s="232"/>
      <c r="E189" s="233">
        <v>29.66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10"/>
      <c r="Z189" s="210"/>
      <c r="AA189" s="210"/>
      <c r="AB189" s="210"/>
      <c r="AC189" s="210"/>
      <c r="AD189" s="210"/>
      <c r="AE189" s="210"/>
      <c r="AF189" s="210"/>
      <c r="AG189" s="210" t="s">
        <v>185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27"/>
      <c r="B190" s="228"/>
      <c r="C190" s="262" t="s">
        <v>243</v>
      </c>
      <c r="D190" s="232"/>
      <c r="E190" s="233">
        <v>13.81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10"/>
      <c r="Z190" s="210"/>
      <c r="AA190" s="210"/>
      <c r="AB190" s="210"/>
      <c r="AC190" s="210"/>
      <c r="AD190" s="210"/>
      <c r="AE190" s="210"/>
      <c r="AF190" s="210"/>
      <c r="AG190" s="210" t="s">
        <v>185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27"/>
      <c r="B191" s="228"/>
      <c r="C191" s="262" t="s">
        <v>244</v>
      </c>
      <c r="D191" s="232"/>
      <c r="E191" s="233">
        <v>9.33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10"/>
      <c r="Z191" s="210"/>
      <c r="AA191" s="210"/>
      <c r="AB191" s="210"/>
      <c r="AC191" s="210"/>
      <c r="AD191" s="210"/>
      <c r="AE191" s="210"/>
      <c r="AF191" s="210"/>
      <c r="AG191" s="210" t="s">
        <v>185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27"/>
      <c r="B192" s="228"/>
      <c r="C192" s="262" t="s">
        <v>376</v>
      </c>
      <c r="D192" s="232"/>
      <c r="E192" s="233">
        <v>207.03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10"/>
      <c r="Z192" s="210"/>
      <c r="AA192" s="210"/>
      <c r="AB192" s="210"/>
      <c r="AC192" s="210"/>
      <c r="AD192" s="210"/>
      <c r="AE192" s="210"/>
      <c r="AF192" s="210"/>
      <c r="AG192" s="210" t="s">
        <v>185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27"/>
      <c r="B193" s="228"/>
      <c r="C193" s="262" t="s">
        <v>247</v>
      </c>
      <c r="D193" s="232"/>
      <c r="E193" s="233">
        <v>3.24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10"/>
      <c r="Z193" s="210"/>
      <c r="AA193" s="210"/>
      <c r="AB193" s="210"/>
      <c r="AC193" s="210"/>
      <c r="AD193" s="210"/>
      <c r="AE193" s="210"/>
      <c r="AF193" s="210"/>
      <c r="AG193" s="210" t="s">
        <v>185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27"/>
      <c r="B194" s="228"/>
      <c r="C194" s="262" t="s">
        <v>249</v>
      </c>
      <c r="D194" s="232"/>
      <c r="E194" s="233">
        <v>8.61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10"/>
      <c r="Z194" s="210"/>
      <c r="AA194" s="210"/>
      <c r="AB194" s="210"/>
      <c r="AC194" s="210"/>
      <c r="AD194" s="210"/>
      <c r="AE194" s="210"/>
      <c r="AF194" s="210"/>
      <c r="AG194" s="210" t="s">
        <v>185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27"/>
      <c r="B195" s="228"/>
      <c r="C195" s="262" t="s">
        <v>250</v>
      </c>
      <c r="D195" s="232"/>
      <c r="E195" s="233">
        <v>15.03</v>
      </c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10"/>
      <c r="Z195" s="210"/>
      <c r="AA195" s="210"/>
      <c r="AB195" s="210"/>
      <c r="AC195" s="210"/>
      <c r="AD195" s="210"/>
      <c r="AE195" s="210"/>
      <c r="AF195" s="210"/>
      <c r="AG195" s="210" t="s">
        <v>185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ht="22.5" outlineLevel="1" x14ac:dyDescent="0.2">
      <c r="A196" s="244">
        <v>37</v>
      </c>
      <c r="B196" s="245" t="s">
        <v>377</v>
      </c>
      <c r="C196" s="261" t="s">
        <v>378</v>
      </c>
      <c r="D196" s="246" t="s">
        <v>180</v>
      </c>
      <c r="E196" s="247">
        <v>19.14</v>
      </c>
      <c r="F196" s="248"/>
      <c r="G196" s="249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1.201E-2</v>
      </c>
      <c r="O196" s="229">
        <f>ROUND(E196*N196,2)</f>
        <v>0.23</v>
      </c>
      <c r="P196" s="229">
        <v>0</v>
      </c>
      <c r="Q196" s="229">
        <f>ROUND(E196*P196,2)</f>
        <v>0</v>
      </c>
      <c r="R196" s="230"/>
      <c r="S196" s="230" t="s">
        <v>181</v>
      </c>
      <c r="T196" s="230" t="s">
        <v>181</v>
      </c>
      <c r="U196" s="230">
        <v>0.95</v>
      </c>
      <c r="V196" s="230">
        <f>ROUND(E196*U196,2)</f>
        <v>18.18</v>
      </c>
      <c r="W196" s="230"/>
      <c r="X196" s="230" t="s">
        <v>182</v>
      </c>
      <c r="Y196" s="210"/>
      <c r="Z196" s="210"/>
      <c r="AA196" s="210"/>
      <c r="AB196" s="210"/>
      <c r="AC196" s="210"/>
      <c r="AD196" s="210"/>
      <c r="AE196" s="210"/>
      <c r="AF196" s="210"/>
      <c r="AG196" s="210" t="s">
        <v>183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27"/>
      <c r="B197" s="228"/>
      <c r="C197" s="264" t="s">
        <v>375</v>
      </c>
      <c r="D197" s="250"/>
      <c r="E197" s="250"/>
      <c r="F197" s="250"/>
      <c r="G197" s="25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10"/>
      <c r="Z197" s="210"/>
      <c r="AA197" s="210"/>
      <c r="AB197" s="210"/>
      <c r="AC197" s="210"/>
      <c r="AD197" s="210"/>
      <c r="AE197" s="210"/>
      <c r="AF197" s="210"/>
      <c r="AG197" s="210" t="s">
        <v>229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27"/>
      <c r="B198" s="228"/>
      <c r="C198" s="262" t="s">
        <v>237</v>
      </c>
      <c r="D198" s="232"/>
      <c r="E198" s="233">
        <v>8.02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10"/>
      <c r="Z198" s="210"/>
      <c r="AA198" s="210"/>
      <c r="AB198" s="210"/>
      <c r="AC198" s="210"/>
      <c r="AD198" s="210"/>
      <c r="AE198" s="210"/>
      <c r="AF198" s="210"/>
      <c r="AG198" s="210" t="s">
        <v>185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27"/>
      <c r="B199" s="228"/>
      <c r="C199" s="262" t="s">
        <v>238</v>
      </c>
      <c r="D199" s="232"/>
      <c r="E199" s="233">
        <v>6.32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10"/>
      <c r="Z199" s="210"/>
      <c r="AA199" s="210"/>
      <c r="AB199" s="210"/>
      <c r="AC199" s="210"/>
      <c r="AD199" s="210"/>
      <c r="AE199" s="210"/>
      <c r="AF199" s="210"/>
      <c r="AG199" s="210" t="s">
        <v>185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27"/>
      <c r="B200" s="228"/>
      <c r="C200" s="262" t="s">
        <v>246</v>
      </c>
      <c r="D200" s="232"/>
      <c r="E200" s="233">
        <v>4.8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10"/>
      <c r="Z200" s="210"/>
      <c r="AA200" s="210"/>
      <c r="AB200" s="210"/>
      <c r="AC200" s="210"/>
      <c r="AD200" s="210"/>
      <c r="AE200" s="210"/>
      <c r="AF200" s="210"/>
      <c r="AG200" s="210" t="s">
        <v>185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44">
        <v>38</v>
      </c>
      <c r="B201" s="245" t="s">
        <v>379</v>
      </c>
      <c r="C201" s="261" t="s">
        <v>380</v>
      </c>
      <c r="D201" s="246" t="s">
        <v>180</v>
      </c>
      <c r="E201" s="247">
        <v>36.700000000000003</v>
      </c>
      <c r="F201" s="248"/>
      <c r="G201" s="249">
        <f>ROUND(E201*F201,2)</f>
        <v>0</v>
      </c>
      <c r="H201" s="231"/>
      <c r="I201" s="230">
        <f>ROUND(E201*H201,2)</f>
        <v>0</v>
      </c>
      <c r="J201" s="231"/>
      <c r="K201" s="230">
        <f>ROUND(E201*J201,2)</f>
        <v>0</v>
      </c>
      <c r="L201" s="230">
        <v>21</v>
      </c>
      <c r="M201" s="230">
        <f>G201*(1+L201/100)</f>
        <v>0</v>
      </c>
      <c r="N201" s="229">
        <v>0.16192000000000001</v>
      </c>
      <c r="O201" s="229">
        <f>ROUND(E201*N201,2)</f>
        <v>5.94</v>
      </c>
      <c r="P201" s="229">
        <v>0</v>
      </c>
      <c r="Q201" s="229">
        <f>ROUND(E201*P201,2)</f>
        <v>0</v>
      </c>
      <c r="R201" s="230"/>
      <c r="S201" s="230" t="s">
        <v>181</v>
      </c>
      <c r="T201" s="230" t="s">
        <v>181</v>
      </c>
      <c r="U201" s="230">
        <v>0.09</v>
      </c>
      <c r="V201" s="230">
        <f>ROUND(E201*U201,2)</f>
        <v>3.3</v>
      </c>
      <c r="W201" s="230"/>
      <c r="X201" s="230" t="s">
        <v>182</v>
      </c>
      <c r="Y201" s="210"/>
      <c r="Z201" s="210"/>
      <c r="AA201" s="210"/>
      <c r="AB201" s="210"/>
      <c r="AC201" s="210"/>
      <c r="AD201" s="210"/>
      <c r="AE201" s="210"/>
      <c r="AF201" s="210"/>
      <c r="AG201" s="210" t="s">
        <v>183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27"/>
      <c r="B202" s="228"/>
      <c r="C202" s="262" t="s">
        <v>381</v>
      </c>
      <c r="D202" s="232"/>
      <c r="E202" s="233">
        <v>36.700000000000003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10"/>
      <c r="Z202" s="210"/>
      <c r="AA202" s="210"/>
      <c r="AB202" s="210"/>
      <c r="AC202" s="210"/>
      <c r="AD202" s="210"/>
      <c r="AE202" s="210"/>
      <c r="AF202" s="210"/>
      <c r="AG202" s="210" t="s">
        <v>185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x14ac:dyDescent="0.2">
      <c r="A203" s="238" t="s">
        <v>176</v>
      </c>
      <c r="B203" s="239" t="s">
        <v>84</v>
      </c>
      <c r="C203" s="260" t="s">
        <v>85</v>
      </c>
      <c r="D203" s="240"/>
      <c r="E203" s="241"/>
      <c r="F203" s="242"/>
      <c r="G203" s="243">
        <f>SUMIF(AG204:AG215,"&lt;&gt;NOR",G204:G215)</f>
        <v>0</v>
      </c>
      <c r="H203" s="237"/>
      <c r="I203" s="237">
        <f>SUM(I204:I215)</f>
        <v>0</v>
      </c>
      <c r="J203" s="237"/>
      <c r="K203" s="237">
        <f>SUM(K204:K215)</f>
        <v>0</v>
      </c>
      <c r="L203" s="237"/>
      <c r="M203" s="237">
        <f>SUM(M204:M215)</f>
        <v>0</v>
      </c>
      <c r="N203" s="236"/>
      <c r="O203" s="236">
        <f>SUM(O204:O215)</f>
        <v>28.43</v>
      </c>
      <c r="P203" s="236"/>
      <c r="Q203" s="236">
        <f>SUM(Q204:Q215)</f>
        <v>0</v>
      </c>
      <c r="R203" s="237"/>
      <c r="S203" s="237"/>
      <c r="T203" s="237"/>
      <c r="U203" s="237"/>
      <c r="V203" s="237">
        <f>SUM(V204:V215)</f>
        <v>31.709999999999997</v>
      </c>
      <c r="W203" s="237"/>
      <c r="X203" s="237"/>
      <c r="AG203" t="s">
        <v>177</v>
      </c>
    </row>
    <row r="204" spans="1:60" ht="22.5" outlineLevel="1" x14ac:dyDescent="0.2">
      <c r="A204" s="244">
        <v>39</v>
      </c>
      <c r="B204" s="245" t="s">
        <v>233</v>
      </c>
      <c r="C204" s="261" t="s">
        <v>234</v>
      </c>
      <c r="D204" s="246" t="s">
        <v>180</v>
      </c>
      <c r="E204" s="247">
        <v>40</v>
      </c>
      <c r="F204" s="248"/>
      <c r="G204" s="249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0</v>
      </c>
      <c r="O204" s="229">
        <f>ROUND(E204*N204,2)</f>
        <v>0</v>
      </c>
      <c r="P204" s="229">
        <v>0</v>
      </c>
      <c r="Q204" s="229">
        <f>ROUND(E204*P204,2)</f>
        <v>0</v>
      </c>
      <c r="R204" s="230"/>
      <c r="S204" s="230" t="s">
        <v>181</v>
      </c>
      <c r="T204" s="230" t="s">
        <v>181</v>
      </c>
      <c r="U204" s="230">
        <v>0.15</v>
      </c>
      <c r="V204" s="230">
        <f>ROUND(E204*U204,2)</f>
        <v>6</v>
      </c>
      <c r="W204" s="230"/>
      <c r="X204" s="230" t="s">
        <v>182</v>
      </c>
      <c r="Y204" s="210"/>
      <c r="Z204" s="210"/>
      <c r="AA204" s="210"/>
      <c r="AB204" s="210"/>
      <c r="AC204" s="210"/>
      <c r="AD204" s="210"/>
      <c r="AE204" s="210"/>
      <c r="AF204" s="210"/>
      <c r="AG204" s="210" t="s">
        <v>183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27"/>
      <c r="B205" s="228"/>
      <c r="C205" s="262" t="s">
        <v>382</v>
      </c>
      <c r="D205" s="232"/>
      <c r="E205" s="233">
        <v>40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10"/>
      <c r="Z205" s="210"/>
      <c r="AA205" s="210"/>
      <c r="AB205" s="210"/>
      <c r="AC205" s="210"/>
      <c r="AD205" s="210"/>
      <c r="AE205" s="210"/>
      <c r="AF205" s="210"/>
      <c r="AG205" s="210" t="s">
        <v>185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44">
        <v>40</v>
      </c>
      <c r="B206" s="245" t="s">
        <v>383</v>
      </c>
      <c r="C206" s="261" t="s">
        <v>384</v>
      </c>
      <c r="D206" s="246" t="s">
        <v>180</v>
      </c>
      <c r="E206" s="247">
        <v>16.829999999999998</v>
      </c>
      <c r="F206" s="248"/>
      <c r="G206" s="249">
        <f>ROUND(E206*F206,2)</f>
        <v>0</v>
      </c>
      <c r="H206" s="231"/>
      <c r="I206" s="230">
        <f>ROUND(E206*H206,2)</f>
        <v>0</v>
      </c>
      <c r="J206" s="231"/>
      <c r="K206" s="230">
        <f>ROUND(E206*J206,2)</f>
        <v>0</v>
      </c>
      <c r="L206" s="230">
        <v>21</v>
      </c>
      <c r="M206" s="230">
        <f>G206*(1+L206/100)</f>
        <v>0</v>
      </c>
      <c r="N206" s="229">
        <v>7.3899999999999993E-2</v>
      </c>
      <c r="O206" s="229">
        <f>ROUND(E206*N206,2)</f>
        <v>1.24</v>
      </c>
      <c r="P206" s="229">
        <v>0</v>
      </c>
      <c r="Q206" s="229">
        <f>ROUND(E206*P206,2)</f>
        <v>0</v>
      </c>
      <c r="R206" s="230"/>
      <c r="S206" s="230" t="s">
        <v>181</v>
      </c>
      <c r="T206" s="230" t="s">
        <v>181</v>
      </c>
      <c r="U206" s="230">
        <v>0.45200000000000001</v>
      </c>
      <c r="V206" s="230">
        <f>ROUND(E206*U206,2)</f>
        <v>7.61</v>
      </c>
      <c r="W206" s="230"/>
      <c r="X206" s="230" t="s">
        <v>182</v>
      </c>
      <c r="Y206" s="210"/>
      <c r="Z206" s="210"/>
      <c r="AA206" s="210"/>
      <c r="AB206" s="210"/>
      <c r="AC206" s="210"/>
      <c r="AD206" s="210"/>
      <c r="AE206" s="210"/>
      <c r="AF206" s="210"/>
      <c r="AG206" s="210" t="s">
        <v>183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27"/>
      <c r="B207" s="228"/>
      <c r="C207" s="262" t="s">
        <v>385</v>
      </c>
      <c r="D207" s="232"/>
      <c r="E207" s="233">
        <v>16.829999999999998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10"/>
      <c r="Z207" s="210"/>
      <c r="AA207" s="210"/>
      <c r="AB207" s="210"/>
      <c r="AC207" s="210"/>
      <c r="AD207" s="210"/>
      <c r="AE207" s="210"/>
      <c r="AF207" s="210"/>
      <c r="AG207" s="210" t="s">
        <v>185</v>
      </c>
      <c r="AH207" s="210">
        <v>5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44">
        <v>41</v>
      </c>
      <c r="B208" s="245" t="s">
        <v>386</v>
      </c>
      <c r="C208" s="261" t="s">
        <v>387</v>
      </c>
      <c r="D208" s="246" t="s">
        <v>180</v>
      </c>
      <c r="E208" s="247">
        <v>36.700000000000003</v>
      </c>
      <c r="F208" s="248"/>
      <c r="G208" s="249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7.1999999999999995E-2</v>
      </c>
      <c r="O208" s="229">
        <f>ROUND(E208*N208,2)</f>
        <v>2.64</v>
      </c>
      <c r="P208" s="229">
        <v>0</v>
      </c>
      <c r="Q208" s="229">
        <f>ROUND(E208*P208,2)</f>
        <v>0</v>
      </c>
      <c r="R208" s="230"/>
      <c r="S208" s="230" t="s">
        <v>181</v>
      </c>
      <c r="T208" s="230" t="s">
        <v>181</v>
      </c>
      <c r="U208" s="230">
        <v>0.375</v>
      </c>
      <c r="V208" s="230">
        <f>ROUND(E208*U208,2)</f>
        <v>13.76</v>
      </c>
      <c r="W208" s="230"/>
      <c r="X208" s="230" t="s">
        <v>182</v>
      </c>
      <c r="Y208" s="210"/>
      <c r="Z208" s="210"/>
      <c r="AA208" s="210"/>
      <c r="AB208" s="210"/>
      <c r="AC208" s="210"/>
      <c r="AD208" s="210"/>
      <c r="AE208" s="210"/>
      <c r="AF208" s="210"/>
      <c r="AG208" s="210" t="s">
        <v>183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27"/>
      <c r="B209" s="228"/>
      <c r="C209" s="262" t="s">
        <v>381</v>
      </c>
      <c r="D209" s="232"/>
      <c r="E209" s="233">
        <v>36.700000000000003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10"/>
      <c r="Z209" s="210"/>
      <c r="AA209" s="210"/>
      <c r="AB209" s="210"/>
      <c r="AC209" s="210"/>
      <c r="AD209" s="210"/>
      <c r="AE209" s="210"/>
      <c r="AF209" s="210"/>
      <c r="AG209" s="210" t="s">
        <v>185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2.5" outlineLevel="1" x14ac:dyDescent="0.2">
      <c r="A210" s="244">
        <v>42</v>
      </c>
      <c r="B210" s="245" t="s">
        <v>388</v>
      </c>
      <c r="C210" s="261" t="s">
        <v>389</v>
      </c>
      <c r="D210" s="246" t="s">
        <v>180</v>
      </c>
      <c r="E210" s="247">
        <v>36.700000000000003</v>
      </c>
      <c r="F210" s="248"/>
      <c r="G210" s="249">
        <f>ROUND(E210*F210,2)</f>
        <v>0</v>
      </c>
      <c r="H210" s="231"/>
      <c r="I210" s="230">
        <f>ROUND(E210*H210,2)</f>
        <v>0</v>
      </c>
      <c r="J210" s="231"/>
      <c r="K210" s="230">
        <f>ROUND(E210*J210,2)</f>
        <v>0</v>
      </c>
      <c r="L210" s="230">
        <v>21</v>
      </c>
      <c r="M210" s="230">
        <f>G210*(1+L210/100)</f>
        <v>0</v>
      </c>
      <c r="N210" s="229">
        <v>0.4788</v>
      </c>
      <c r="O210" s="229">
        <f>ROUND(E210*N210,2)</f>
        <v>17.57</v>
      </c>
      <c r="P210" s="229">
        <v>0</v>
      </c>
      <c r="Q210" s="229">
        <f>ROUND(E210*P210,2)</f>
        <v>0</v>
      </c>
      <c r="R210" s="230"/>
      <c r="S210" s="230" t="s">
        <v>344</v>
      </c>
      <c r="T210" s="230" t="s">
        <v>181</v>
      </c>
      <c r="U210" s="230">
        <v>2.9000000000000001E-2</v>
      </c>
      <c r="V210" s="230">
        <f>ROUND(E210*U210,2)</f>
        <v>1.06</v>
      </c>
      <c r="W210" s="230"/>
      <c r="X210" s="230" t="s">
        <v>182</v>
      </c>
      <c r="Y210" s="210"/>
      <c r="Z210" s="210"/>
      <c r="AA210" s="210"/>
      <c r="AB210" s="210"/>
      <c r="AC210" s="210"/>
      <c r="AD210" s="210"/>
      <c r="AE210" s="210"/>
      <c r="AF210" s="210"/>
      <c r="AG210" s="210" t="s">
        <v>183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27"/>
      <c r="B211" s="228"/>
      <c r="C211" s="262" t="s">
        <v>381</v>
      </c>
      <c r="D211" s="232"/>
      <c r="E211" s="233">
        <v>36.700000000000003</v>
      </c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10"/>
      <c r="Z211" s="210"/>
      <c r="AA211" s="210"/>
      <c r="AB211" s="210"/>
      <c r="AC211" s="210"/>
      <c r="AD211" s="210"/>
      <c r="AE211" s="210"/>
      <c r="AF211" s="210"/>
      <c r="AG211" s="210" t="s">
        <v>185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51">
        <v>43</v>
      </c>
      <c r="B212" s="252" t="s">
        <v>390</v>
      </c>
      <c r="C212" s="265" t="s">
        <v>391</v>
      </c>
      <c r="D212" s="253" t="s">
        <v>392</v>
      </c>
      <c r="E212" s="254">
        <v>8</v>
      </c>
      <c r="F212" s="255"/>
      <c r="G212" s="256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3.3E-4</v>
      </c>
      <c r="O212" s="229">
        <f>ROUND(E212*N212,2)</f>
        <v>0</v>
      </c>
      <c r="P212" s="229">
        <v>0</v>
      </c>
      <c r="Q212" s="229">
        <f>ROUND(E212*P212,2)</f>
        <v>0</v>
      </c>
      <c r="R212" s="230"/>
      <c r="S212" s="230" t="s">
        <v>344</v>
      </c>
      <c r="T212" s="230" t="s">
        <v>181</v>
      </c>
      <c r="U212" s="230">
        <v>0.41</v>
      </c>
      <c r="V212" s="230">
        <f>ROUND(E212*U212,2)</f>
        <v>3.28</v>
      </c>
      <c r="W212" s="230"/>
      <c r="X212" s="230" t="s">
        <v>182</v>
      </c>
      <c r="Y212" s="210"/>
      <c r="Z212" s="210"/>
      <c r="AA212" s="210"/>
      <c r="AB212" s="210"/>
      <c r="AC212" s="210"/>
      <c r="AD212" s="210"/>
      <c r="AE212" s="210"/>
      <c r="AF212" s="210"/>
      <c r="AG212" s="210" t="s">
        <v>183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22.5" outlineLevel="1" x14ac:dyDescent="0.2">
      <c r="A213" s="244">
        <v>44</v>
      </c>
      <c r="B213" s="245" t="s">
        <v>393</v>
      </c>
      <c r="C213" s="261" t="s">
        <v>394</v>
      </c>
      <c r="D213" s="246" t="s">
        <v>180</v>
      </c>
      <c r="E213" s="247">
        <v>40.369999999999997</v>
      </c>
      <c r="F213" s="248"/>
      <c r="G213" s="249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0.17299999999999999</v>
      </c>
      <c r="O213" s="229">
        <f>ROUND(E213*N213,2)</f>
        <v>6.98</v>
      </c>
      <c r="P213" s="229">
        <v>0</v>
      </c>
      <c r="Q213" s="229">
        <f>ROUND(E213*P213,2)</f>
        <v>0</v>
      </c>
      <c r="R213" s="230"/>
      <c r="S213" s="230" t="s">
        <v>344</v>
      </c>
      <c r="T213" s="230" t="s">
        <v>181</v>
      </c>
      <c r="U213" s="230">
        <v>0</v>
      </c>
      <c r="V213" s="230">
        <f>ROUND(E213*U213,2)</f>
        <v>0</v>
      </c>
      <c r="W213" s="230"/>
      <c r="X213" s="230" t="s">
        <v>352</v>
      </c>
      <c r="Y213" s="210"/>
      <c r="Z213" s="210"/>
      <c r="AA213" s="210"/>
      <c r="AB213" s="210"/>
      <c r="AC213" s="210"/>
      <c r="AD213" s="210"/>
      <c r="AE213" s="210"/>
      <c r="AF213" s="210"/>
      <c r="AG213" s="210" t="s">
        <v>353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27"/>
      <c r="B214" s="228"/>
      <c r="C214" s="262" t="s">
        <v>395</v>
      </c>
      <c r="D214" s="232"/>
      <c r="E214" s="233">
        <v>36.700000000000003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10"/>
      <c r="Z214" s="210"/>
      <c r="AA214" s="210"/>
      <c r="AB214" s="210"/>
      <c r="AC214" s="210"/>
      <c r="AD214" s="210"/>
      <c r="AE214" s="210"/>
      <c r="AF214" s="210"/>
      <c r="AG214" s="210" t="s">
        <v>185</v>
      </c>
      <c r="AH214" s="210">
        <v>5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27"/>
      <c r="B215" s="228"/>
      <c r="C215" s="263" t="s">
        <v>396</v>
      </c>
      <c r="D215" s="234"/>
      <c r="E215" s="235">
        <v>3.67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10"/>
      <c r="Z215" s="210"/>
      <c r="AA215" s="210"/>
      <c r="AB215" s="210"/>
      <c r="AC215" s="210"/>
      <c r="AD215" s="210"/>
      <c r="AE215" s="210"/>
      <c r="AF215" s="210"/>
      <c r="AG215" s="210" t="s">
        <v>185</v>
      </c>
      <c r="AH215" s="210">
        <v>4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x14ac:dyDescent="0.2">
      <c r="A216" s="238" t="s">
        <v>176</v>
      </c>
      <c r="B216" s="239" t="s">
        <v>86</v>
      </c>
      <c r="C216" s="260" t="s">
        <v>87</v>
      </c>
      <c r="D216" s="240"/>
      <c r="E216" s="241"/>
      <c r="F216" s="242"/>
      <c r="G216" s="243">
        <f>SUMIF(AG217:AG222,"&lt;&gt;NOR",G217:G222)</f>
        <v>0</v>
      </c>
      <c r="H216" s="237"/>
      <c r="I216" s="237">
        <f>SUM(I217:I222)</f>
        <v>0</v>
      </c>
      <c r="J216" s="237"/>
      <c r="K216" s="237">
        <f>SUM(K217:K222)</f>
        <v>0</v>
      </c>
      <c r="L216" s="237"/>
      <c r="M216" s="237">
        <f>SUM(M217:M222)</f>
        <v>0</v>
      </c>
      <c r="N216" s="236"/>
      <c r="O216" s="236">
        <f>SUM(O217:O222)</f>
        <v>5.2799999999999994</v>
      </c>
      <c r="P216" s="236"/>
      <c r="Q216" s="236">
        <f>SUM(Q217:Q222)</f>
        <v>0</v>
      </c>
      <c r="R216" s="237"/>
      <c r="S216" s="237"/>
      <c r="T216" s="237"/>
      <c r="U216" s="237"/>
      <c r="V216" s="237">
        <f>SUM(V217:V222)</f>
        <v>112.39000000000001</v>
      </c>
      <c r="W216" s="237"/>
      <c r="X216" s="237"/>
      <c r="AG216" t="s">
        <v>177</v>
      </c>
    </row>
    <row r="217" spans="1:60" outlineLevel="1" x14ac:dyDescent="0.2">
      <c r="A217" s="244">
        <v>45</v>
      </c>
      <c r="B217" s="245" t="s">
        <v>397</v>
      </c>
      <c r="C217" s="261" t="s">
        <v>398</v>
      </c>
      <c r="D217" s="246" t="s">
        <v>180</v>
      </c>
      <c r="E217" s="247">
        <v>65.005250000000004</v>
      </c>
      <c r="F217" s="248"/>
      <c r="G217" s="249">
        <f>ROUND(E217*F217,2)</f>
        <v>0</v>
      </c>
      <c r="H217" s="231"/>
      <c r="I217" s="230">
        <f>ROUND(E217*H217,2)</f>
        <v>0</v>
      </c>
      <c r="J217" s="231"/>
      <c r="K217" s="230">
        <f>ROUND(E217*J217,2)</f>
        <v>0</v>
      </c>
      <c r="L217" s="230">
        <v>21</v>
      </c>
      <c r="M217" s="230">
        <f>G217*(1+L217/100)</f>
        <v>0</v>
      </c>
      <c r="N217" s="229">
        <v>4.0000000000000003E-5</v>
      </c>
      <c r="O217" s="229">
        <f>ROUND(E217*N217,2)</f>
        <v>0</v>
      </c>
      <c r="P217" s="229">
        <v>0</v>
      </c>
      <c r="Q217" s="229">
        <f>ROUND(E217*P217,2)</f>
        <v>0</v>
      </c>
      <c r="R217" s="230"/>
      <c r="S217" s="230" t="s">
        <v>181</v>
      </c>
      <c r="T217" s="230" t="s">
        <v>181</v>
      </c>
      <c r="U217" s="230">
        <v>0.08</v>
      </c>
      <c r="V217" s="230">
        <f>ROUND(E217*U217,2)</f>
        <v>5.2</v>
      </c>
      <c r="W217" s="230"/>
      <c r="X217" s="230" t="s">
        <v>182</v>
      </c>
      <c r="Y217" s="210"/>
      <c r="Z217" s="210"/>
      <c r="AA217" s="210"/>
      <c r="AB217" s="210"/>
      <c r="AC217" s="210"/>
      <c r="AD217" s="210"/>
      <c r="AE217" s="210"/>
      <c r="AF217" s="210"/>
      <c r="AG217" s="210" t="s">
        <v>183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33.75" outlineLevel="1" x14ac:dyDescent="0.2">
      <c r="A218" s="227"/>
      <c r="B218" s="228"/>
      <c r="C218" s="262" t="s">
        <v>399</v>
      </c>
      <c r="D218" s="232"/>
      <c r="E218" s="233">
        <v>65.005250000000004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10"/>
      <c r="Z218" s="210"/>
      <c r="AA218" s="210"/>
      <c r="AB218" s="210"/>
      <c r="AC218" s="210"/>
      <c r="AD218" s="210"/>
      <c r="AE218" s="210"/>
      <c r="AF218" s="210"/>
      <c r="AG218" s="210" t="s">
        <v>185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44">
        <v>46</v>
      </c>
      <c r="B219" s="245" t="s">
        <v>400</v>
      </c>
      <c r="C219" s="261" t="s">
        <v>401</v>
      </c>
      <c r="D219" s="246" t="s">
        <v>180</v>
      </c>
      <c r="E219" s="247">
        <v>91.179000000000002</v>
      </c>
      <c r="F219" s="248"/>
      <c r="G219" s="249">
        <f>ROUND(E219*F219,2)</f>
        <v>0</v>
      </c>
      <c r="H219" s="231"/>
      <c r="I219" s="230">
        <f>ROUND(E219*H219,2)</f>
        <v>0</v>
      </c>
      <c r="J219" s="231"/>
      <c r="K219" s="230">
        <f>ROUND(E219*J219,2)</f>
        <v>0</v>
      </c>
      <c r="L219" s="230">
        <v>21</v>
      </c>
      <c r="M219" s="230">
        <f>G219*(1+L219/100)</f>
        <v>0</v>
      </c>
      <c r="N219" s="229">
        <v>4.7660000000000001E-2</v>
      </c>
      <c r="O219" s="229">
        <f>ROUND(E219*N219,2)</f>
        <v>4.3499999999999996</v>
      </c>
      <c r="P219" s="229">
        <v>0</v>
      </c>
      <c r="Q219" s="229">
        <f>ROUND(E219*P219,2)</f>
        <v>0</v>
      </c>
      <c r="R219" s="230"/>
      <c r="S219" s="230" t="s">
        <v>181</v>
      </c>
      <c r="T219" s="230" t="s">
        <v>181</v>
      </c>
      <c r="U219" s="230">
        <v>0.84</v>
      </c>
      <c r="V219" s="230">
        <f>ROUND(E219*U219,2)</f>
        <v>76.59</v>
      </c>
      <c r="W219" s="230"/>
      <c r="X219" s="230" t="s">
        <v>182</v>
      </c>
      <c r="Y219" s="210"/>
      <c r="Z219" s="210"/>
      <c r="AA219" s="210"/>
      <c r="AB219" s="210"/>
      <c r="AC219" s="210"/>
      <c r="AD219" s="210"/>
      <c r="AE219" s="210"/>
      <c r="AF219" s="210"/>
      <c r="AG219" s="210" t="s">
        <v>183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2.5" outlineLevel="1" x14ac:dyDescent="0.2">
      <c r="A220" s="227"/>
      <c r="B220" s="228"/>
      <c r="C220" s="262" t="s">
        <v>402</v>
      </c>
      <c r="D220" s="232"/>
      <c r="E220" s="233">
        <v>91.179000000000002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10"/>
      <c r="Z220" s="210"/>
      <c r="AA220" s="210"/>
      <c r="AB220" s="210"/>
      <c r="AC220" s="210"/>
      <c r="AD220" s="210"/>
      <c r="AE220" s="210"/>
      <c r="AF220" s="210"/>
      <c r="AG220" s="210" t="s">
        <v>185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22.5" outlineLevel="1" x14ac:dyDescent="0.2">
      <c r="A221" s="244">
        <v>47</v>
      </c>
      <c r="B221" s="245" t="s">
        <v>403</v>
      </c>
      <c r="C221" s="261" t="s">
        <v>404</v>
      </c>
      <c r="D221" s="246" t="s">
        <v>180</v>
      </c>
      <c r="E221" s="247">
        <v>90</v>
      </c>
      <c r="F221" s="248"/>
      <c r="G221" s="249">
        <f>ROUND(E221*F221,2)</f>
        <v>0</v>
      </c>
      <c r="H221" s="231"/>
      <c r="I221" s="230">
        <f>ROUND(E221*H221,2)</f>
        <v>0</v>
      </c>
      <c r="J221" s="231"/>
      <c r="K221" s="230">
        <f>ROUND(E221*J221,2)</f>
        <v>0</v>
      </c>
      <c r="L221" s="230">
        <v>21</v>
      </c>
      <c r="M221" s="230">
        <f>G221*(1+L221/100)</f>
        <v>0</v>
      </c>
      <c r="N221" s="229">
        <v>1.038E-2</v>
      </c>
      <c r="O221" s="229">
        <f>ROUND(E221*N221,2)</f>
        <v>0.93</v>
      </c>
      <c r="P221" s="229">
        <v>0</v>
      </c>
      <c r="Q221" s="229">
        <f>ROUND(E221*P221,2)</f>
        <v>0</v>
      </c>
      <c r="R221" s="230"/>
      <c r="S221" s="230" t="s">
        <v>181</v>
      </c>
      <c r="T221" s="230" t="s">
        <v>181</v>
      </c>
      <c r="U221" s="230">
        <v>0.34</v>
      </c>
      <c r="V221" s="230">
        <f>ROUND(E221*U221,2)</f>
        <v>30.6</v>
      </c>
      <c r="W221" s="230"/>
      <c r="X221" s="230" t="s">
        <v>182</v>
      </c>
      <c r="Y221" s="210"/>
      <c r="Z221" s="210"/>
      <c r="AA221" s="210"/>
      <c r="AB221" s="210"/>
      <c r="AC221" s="210"/>
      <c r="AD221" s="210"/>
      <c r="AE221" s="210"/>
      <c r="AF221" s="210"/>
      <c r="AG221" s="210" t="s">
        <v>183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27"/>
      <c r="B222" s="228"/>
      <c r="C222" s="264" t="s">
        <v>405</v>
      </c>
      <c r="D222" s="250"/>
      <c r="E222" s="250"/>
      <c r="F222" s="250"/>
      <c r="G222" s="25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10"/>
      <c r="Z222" s="210"/>
      <c r="AA222" s="210"/>
      <c r="AB222" s="210"/>
      <c r="AC222" s="210"/>
      <c r="AD222" s="210"/>
      <c r="AE222" s="210"/>
      <c r="AF222" s="210"/>
      <c r="AG222" s="210" t="s">
        <v>229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x14ac:dyDescent="0.2">
      <c r="A223" s="238" t="s">
        <v>176</v>
      </c>
      <c r="B223" s="239" t="s">
        <v>88</v>
      </c>
      <c r="C223" s="260" t="s">
        <v>89</v>
      </c>
      <c r="D223" s="240"/>
      <c r="E223" s="241"/>
      <c r="F223" s="242"/>
      <c r="G223" s="243">
        <f>SUMIF(AG224:AG246,"&lt;&gt;NOR",G224:G246)</f>
        <v>0</v>
      </c>
      <c r="H223" s="237"/>
      <c r="I223" s="237">
        <f>SUM(I224:I246)</f>
        <v>0</v>
      </c>
      <c r="J223" s="237"/>
      <c r="K223" s="237">
        <f>SUM(K224:K246)</f>
        <v>0</v>
      </c>
      <c r="L223" s="237"/>
      <c r="M223" s="237">
        <f>SUM(M224:M246)</f>
        <v>0</v>
      </c>
      <c r="N223" s="236"/>
      <c r="O223" s="236">
        <f>SUM(O224:O246)</f>
        <v>8.5299999999999994</v>
      </c>
      <c r="P223" s="236"/>
      <c r="Q223" s="236">
        <f>SUM(Q224:Q246)</f>
        <v>0</v>
      </c>
      <c r="R223" s="237"/>
      <c r="S223" s="237"/>
      <c r="T223" s="237"/>
      <c r="U223" s="237"/>
      <c r="V223" s="237">
        <f>SUM(V224:V246)</f>
        <v>633.5200000000001</v>
      </c>
      <c r="W223" s="237"/>
      <c r="X223" s="237"/>
      <c r="AG223" t="s">
        <v>177</v>
      </c>
    </row>
    <row r="224" spans="1:60" outlineLevel="1" x14ac:dyDescent="0.2">
      <c r="A224" s="244">
        <v>48</v>
      </c>
      <c r="B224" s="245" t="s">
        <v>406</v>
      </c>
      <c r="C224" s="261" t="s">
        <v>407</v>
      </c>
      <c r="D224" s="246" t="s">
        <v>180</v>
      </c>
      <c r="E224" s="247">
        <v>55.308750000000003</v>
      </c>
      <c r="F224" s="248"/>
      <c r="G224" s="249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4.0000000000000003E-5</v>
      </c>
      <c r="O224" s="229">
        <f>ROUND(E224*N224,2)</f>
        <v>0</v>
      </c>
      <c r="P224" s="229">
        <v>0</v>
      </c>
      <c r="Q224" s="229">
        <f>ROUND(E224*P224,2)</f>
        <v>0</v>
      </c>
      <c r="R224" s="230"/>
      <c r="S224" s="230" t="s">
        <v>181</v>
      </c>
      <c r="T224" s="230" t="s">
        <v>181</v>
      </c>
      <c r="U224" s="230">
        <v>0.08</v>
      </c>
      <c r="V224" s="230">
        <f>ROUND(E224*U224,2)</f>
        <v>4.42</v>
      </c>
      <c r="W224" s="230"/>
      <c r="X224" s="230" t="s">
        <v>182</v>
      </c>
      <c r="Y224" s="210"/>
      <c r="Z224" s="210"/>
      <c r="AA224" s="210"/>
      <c r="AB224" s="210"/>
      <c r="AC224" s="210"/>
      <c r="AD224" s="210"/>
      <c r="AE224" s="210"/>
      <c r="AF224" s="210"/>
      <c r="AG224" s="210" t="s">
        <v>183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2.5" outlineLevel="1" x14ac:dyDescent="0.2">
      <c r="A225" s="227"/>
      <c r="B225" s="228"/>
      <c r="C225" s="262" t="s">
        <v>408</v>
      </c>
      <c r="D225" s="232"/>
      <c r="E225" s="233">
        <v>55.308750000000003</v>
      </c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10"/>
      <c r="Z225" s="210"/>
      <c r="AA225" s="210"/>
      <c r="AB225" s="210"/>
      <c r="AC225" s="210"/>
      <c r="AD225" s="210"/>
      <c r="AE225" s="210"/>
      <c r="AF225" s="210"/>
      <c r="AG225" s="210" t="s">
        <v>185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ht="22.5" outlineLevel="1" x14ac:dyDescent="0.2">
      <c r="A226" s="244">
        <v>49</v>
      </c>
      <c r="B226" s="245" t="s">
        <v>409</v>
      </c>
      <c r="C226" s="261" t="s">
        <v>410</v>
      </c>
      <c r="D226" s="246" t="s">
        <v>180</v>
      </c>
      <c r="E226" s="247">
        <v>343.16649999999998</v>
      </c>
      <c r="F226" s="248"/>
      <c r="G226" s="249">
        <f>ROUND(E226*F226,2)</f>
        <v>0</v>
      </c>
      <c r="H226" s="231"/>
      <c r="I226" s="230">
        <f>ROUND(E226*H226,2)</f>
        <v>0</v>
      </c>
      <c r="J226" s="231"/>
      <c r="K226" s="230">
        <f>ROUND(E226*J226,2)</f>
        <v>0</v>
      </c>
      <c r="L226" s="230">
        <v>21</v>
      </c>
      <c r="M226" s="230">
        <f>G226*(1+L226/100)</f>
        <v>0</v>
      </c>
      <c r="N226" s="229">
        <v>1.423E-2</v>
      </c>
      <c r="O226" s="229">
        <f>ROUND(E226*N226,2)</f>
        <v>4.88</v>
      </c>
      <c r="P226" s="229">
        <v>0</v>
      </c>
      <c r="Q226" s="229">
        <f>ROUND(E226*P226,2)</f>
        <v>0</v>
      </c>
      <c r="R226" s="230"/>
      <c r="S226" s="230" t="s">
        <v>181</v>
      </c>
      <c r="T226" s="230" t="s">
        <v>181</v>
      </c>
      <c r="U226" s="230">
        <v>1.26</v>
      </c>
      <c r="V226" s="230">
        <f>ROUND(E226*U226,2)</f>
        <v>432.39</v>
      </c>
      <c r="W226" s="230"/>
      <c r="X226" s="230" t="s">
        <v>182</v>
      </c>
      <c r="Y226" s="210"/>
      <c r="Z226" s="210"/>
      <c r="AA226" s="210"/>
      <c r="AB226" s="210"/>
      <c r="AC226" s="210"/>
      <c r="AD226" s="210"/>
      <c r="AE226" s="210"/>
      <c r="AF226" s="210"/>
      <c r="AG226" s="210" t="s">
        <v>183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45" outlineLevel="1" x14ac:dyDescent="0.2">
      <c r="A227" s="227"/>
      <c r="B227" s="228"/>
      <c r="C227" s="262" t="s">
        <v>411</v>
      </c>
      <c r="D227" s="232"/>
      <c r="E227" s="233">
        <v>343.16649999999998</v>
      </c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10"/>
      <c r="Z227" s="210"/>
      <c r="AA227" s="210"/>
      <c r="AB227" s="210"/>
      <c r="AC227" s="210"/>
      <c r="AD227" s="210"/>
      <c r="AE227" s="210"/>
      <c r="AF227" s="210"/>
      <c r="AG227" s="210" t="s">
        <v>185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ht="22.5" outlineLevel="1" x14ac:dyDescent="0.2">
      <c r="A228" s="244">
        <v>50</v>
      </c>
      <c r="B228" s="245" t="s">
        <v>412</v>
      </c>
      <c r="C228" s="261" t="s">
        <v>413</v>
      </c>
      <c r="D228" s="246" t="s">
        <v>180</v>
      </c>
      <c r="E228" s="247">
        <v>15.506500000000001</v>
      </c>
      <c r="F228" s="248"/>
      <c r="G228" s="249">
        <f>ROUND(E228*F228,2)</f>
        <v>0</v>
      </c>
      <c r="H228" s="231"/>
      <c r="I228" s="230">
        <f>ROUND(E228*H228,2)</f>
        <v>0</v>
      </c>
      <c r="J228" s="231"/>
      <c r="K228" s="230">
        <f>ROUND(E228*J228,2)</f>
        <v>0</v>
      </c>
      <c r="L228" s="230">
        <v>21</v>
      </c>
      <c r="M228" s="230">
        <f>G228*(1+L228/100)</f>
        <v>0</v>
      </c>
      <c r="N228" s="229">
        <v>1.363E-2</v>
      </c>
      <c r="O228" s="229">
        <f>ROUND(E228*N228,2)</f>
        <v>0.21</v>
      </c>
      <c r="P228" s="229">
        <v>0</v>
      </c>
      <c r="Q228" s="229">
        <f>ROUND(E228*P228,2)</f>
        <v>0</v>
      </c>
      <c r="R228" s="230"/>
      <c r="S228" s="230" t="s">
        <v>181</v>
      </c>
      <c r="T228" s="230" t="s">
        <v>181</v>
      </c>
      <c r="U228" s="230">
        <v>2.9</v>
      </c>
      <c r="V228" s="230">
        <f>ROUND(E228*U228,2)</f>
        <v>44.97</v>
      </c>
      <c r="W228" s="230"/>
      <c r="X228" s="230" t="s">
        <v>182</v>
      </c>
      <c r="Y228" s="210"/>
      <c r="Z228" s="210"/>
      <c r="AA228" s="210"/>
      <c r="AB228" s="210"/>
      <c r="AC228" s="210"/>
      <c r="AD228" s="210"/>
      <c r="AE228" s="210"/>
      <c r="AF228" s="210"/>
      <c r="AG228" s="210" t="s">
        <v>183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45" outlineLevel="1" x14ac:dyDescent="0.2">
      <c r="A229" s="227"/>
      <c r="B229" s="228"/>
      <c r="C229" s="262" t="s">
        <v>414</v>
      </c>
      <c r="D229" s="232"/>
      <c r="E229" s="233">
        <v>15.506500000000001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10"/>
      <c r="Z229" s="210"/>
      <c r="AA229" s="210"/>
      <c r="AB229" s="210"/>
      <c r="AC229" s="210"/>
      <c r="AD229" s="210"/>
      <c r="AE229" s="210"/>
      <c r="AF229" s="210"/>
      <c r="AG229" s="210" t="s">
        <v>185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44">
        <v>51</v>
      </c>
      <c r="B230" s="245" t="s">
        <v>415</v>
      </c>
      <c r="C230" s="261" t="s">
        <v>416</v>
      </c>
      <c r="D230" s="246" t="s">
        <v>180</v>
      </c>
      <c r="E230" s="247">
        <v>3.8410000000000002</v>
      </c>
      <c r="F230" s="248"/>
      <c r="G230" s="249">
        <f>ROUND(E230*F230,2)</f>
        <v>0</v>
      </c>
      <c r="H230" s="231"/>
      <c r="I230" s="230">
        <f>ROUND(E230*H230,2)</f>
        <v>0</v>
      </c>
      <c r="J230" s="231"/>
      <c r="K230" s="230">
        <f>ROUND(E230*J230,2)</f>
        <v>0</v>
      </c>
      <c r="L230" s="230">
        <v>21</v>
      </c>
      <c r="M230" s="230">
        <f>G230*(1+L230/100)</f>
        <v>0</v>
      </c>
      <c r="N230" s="229">
        <v>9.11E-3</v>
      </c>
      <c r="O230" s="229">
        <f>ROUND(E230*N230,2)</f>
        <v>0.03</v>
      </c>
      <c r="P230" s="229">
        <v>0</v>
      </c>
      <c r="Q230" s="229">
        <f>ROUND(E230*P230,2)</f>
        <v>0</v>
      </c>
      <c r="R230" s="230"/>
      <c r="S230" s="230" t="s">
        <v>181</v>
      </c>
      <c r="T230" s="230" t="s">
        <v>181</v>
      </c>
      <c r="U230" s="230">
        <v>1.56</v>
      </c>
      <c r="V230" s="230">
        <f>ROUND(E230*U230,2)</f>
        <v>5.99</v>
      </c>
      <c r="W230" s="230"/>
      <c r="X230" s="230" t="s">
        <v>182</v>
      </c>
      <c r="Y230" s="210"/>
      <c r="Z230" s="210"/>
      <c r="AA230" s="210"/>
      <c r="AB230" s="210"/>
      <c r="AC230" s="210"/>
      <c r="AD230" s="210"/>
      <c r="AE230" s="210"/>
      <c r="AF230" s="210"/>
      <c r="AG230" s="210" t="s">
        <v>183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27"/>
      <c r="B231" s="228"/>
      <c r="C231" s="262" t="s">
        <v>417</v>
      </c>
      <c r="D231" s="232"/>
      <c r="E231" s="233">
        <v>3.8410000000000002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10"/>
      <c r="Z231" s="210"/>
      <c r="AA231" s="210"/>
      <c r="AB231" s="210"/>
      <c r="AC231" s="210"/>
      <c r="AD231" s="210"/>
      <c r="AE231" s="210"/>
      <c r="AF231" s="210"/>
      <c r="AG231" s="210" t="s">
        <v>185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44">
        <v>52</v>
      </c>
      <c r="B232" s="245" t="s">
        <v>418</v>
      </c>
      <c r="C232" s="261" t="s">
        <v>419</v>
      </c>
      <c r="D232" s="246" t="s">
        <v>180</v>
      </c>
      <c r="E232" s="247">
        <v>343.16649999999998</v>
      </c>
      <c r="F232" s="248"/>
      <c r="G232" s="249">
        <f>ROUND(E232*F232,2)</f>
        <v>0</v>
      </c>
      <c r="H232" s="231"/>
      <c r="I232" s="230">
        <f>ROUND(E232*H232,2)</f>
        <v>0</v>
      </c>
      <c r="J232" s="231"/>
      <c r="K232" s="230">
        <f>ROUND(E232*J232,2)</f>
        <v>0</v>
      </c>
      <c r="L232" s="230">
        <v>21</v>
      </c>
      <c r="M232" s="230">
        <f>G232*(1+L232/100)</f>
        <v>0</v>
      </c>
      <c r="N232" s="229">
        <v>4.8000000000000001E-4</v>
      </c>
      <c r="O232" s="229">
        <f>ROUND(E232*N232,2)</f>
        <v>0.16</v>
      </c>
      <c r="P232" s="229">
        <v>0</v>
      </c>
      <c r="Q232" s="229">
        <f>ROUND(E232*P232,2)</f>
        <v>0</v>
      </c>
      <c r="R232" s="230"/>
      <c r="S232" s="230" t="s">
        <v>181</v>
      </c>
      <c r="T232" s="230" t="s">
        <v>181</v>
      </c>
      <c r="U232" s="230">
        <v>0</v>
      </c>
      <c r="V232" s="230">
        <f>ROUND(E232*U232,2)</f>
        <v>0</v>
      </c>
      <c r="W232" s="230"/>
      <c r="X232" s="230" t="s">
        <v>182</v>
      </c>
      <c r="Y232" s="210"/>
      <c r="Z232" s="210"/>
      <c r="AA232" s="210"/>
      <c r="AB232" s="210"/>
      <c r="AC232" s="210"/>
      <c r="AD232" s="210"/>
      <c r="AE232" s="210"/>
      <c r="AF232" s="210"/>
      <c r="AG232" s="210" t="s">
        <v>183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1" x14ac:dyDescent="0.2">
      <c r="A233" s="227"/>
      <c r="B233" s="228"/>
      <c r="C233" s="262" t="s">
        <v>420</v>
      </c>
      <c r="D233" s="232"/>
      <c r="E233" s="233">
        <v>343.16649999999998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10"/>
      <c r="Z233" s="210"/>
      <c r="AA233" s="210"/>
      <c r="AB233" s="210"/>
      <c r="AC233" s="210"/>
      <c r="AD233" s="210"/>
      <c r="AE233" s="210"/>
      <c r="AF233" s="210"/>
      <c r="AG233" s="210" t="s">
        <v>185</v>
      </c>
      <c r="AH233" s="210">
        <v>5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1" x14ac:dyDescent="0.2">
      <c r="A234" s="244">
        <v>53</v>
      </c>
      <c r="B234" s="245" t="s">
        <v>421</v>
      </c>
      <c r="C234" s="261" t="s">
        <v>422</v>
      </c>
      <c r="D234" s="246" t="s">
        <v>392</v>
      </c>
      <c r="E234" s="247">
        <v>31.49</v>
      </c>
      <c r="F234" s="248"/>
      <c r="G234" s="249">
        <f>ROUND(E234*F234,2)</f>
        <v>0</v>
      </c>
      <c r="H234" s="231"/>
      <c r="I234" s="230">
        <f>ROUND(E234*H234,2)</f>
        <v>0</v>
      </c>
      <c r="J234" s="231"/>
      <c r="K234" s="230">
        <f>ROUND(E234*J234,2)</f>
        <v>0</v>
      </c>
      <c r="L234" s="230">
        <v>21</v>
      </c>
      <c r="M234" s="230">
        <f>G234*(1+L234/100)</f>
        <v>0</v>
      </c>
      <c r="N234" s="229">
        <v>2.0000000000000002E-5</v>
      </c>
      <c r="O234" s="229">
        <f>ROUND(E234*N234,2)</f>
        <v>0</v>
      </c>
      <c r="P234" s="229">
        <v>0</v>
      </c>
      <c r="Q234" s="229">
        <f>ROUND(E234*P234,2)</f>
        <v>0</v>
      </c>
      <c r="R234" s="230"/>
      <c r="S234" s="230" t="s">
        <v>181</v>
      </c>
      <c r="T234" s="230" t="s">
        <v>181</v>
      </c>
      <c r="U234" s="230">
        <v>0.16</v>
      </c>
      <c r="V234" s="230">
        <f>ROUND(E234*U234,2)</f>
        <v>5.04</v>
      </c>
      <c r="W234" s="230"/>
      <c r="X234" s="230" t="s">
        <v>182</v>
      </c>
      <c r="Y234" s="210"/>
      <c r="Z234" s="210"/>
      <c r="AA234" s="210"/>
      <c r="AB234" s="210"/>
      <c r="AC234" s="210"/>
      <c r="AD234" s="210"/>
      <c r="AE234" s="210"/>
      <c r="AF234" s="210"/>
      <c r="AG234" s="210" t="s">
        <v>183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1" x14ac:dyDescent="0.2">
      <c r="A235" s="227"/>
      <c r="B235" s="228"/>
      <c r="C235" s="262" t="s">
        <v>423</v>
      </c>
      <c r="D235" s="232"/>
      <c r="E235" s="233">
        <v>31.49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10"/>
      <c r="Z235" s="210"/>
      <c r="AA235" s="210"/>
      <c r="AB235" s="210"/>
      <c r="AC235" s="210"/>
      <c r="AD235" s="210"/>
      <c r="AE235" s="210"/>
      <c r="AF235" s="210"/>
      <c r="AG235" s="210" t="s">
        <v>185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">
      <c r="A236" s="244">
        <v>54</v>
      </c>
      <c r="B236" s="245" t="s">
        <v>424</v>
      </c>
      <c r="C236" s="261" t="s">
        <v>425</v>
      </c>
      <c r="D236" s="246" t="s">
        <v>392</v>
      </c>
      <c r="E236" s="247">
        <v>109.8</v>
      </c>
      <c r="F236" s="248"/>
      <c r="G236" s="249">
        <f>ROUND(E236*F236,2)</f>
        <v>0</v>
      </c>
      <c r="H236" s="231"/>
      <c r="I236" s="230">
        <f>ROUND(E236*H236,2)</f>
        <v>0</v>
      </c>
      <c r="J236" s="231"/>
      <c r="K236" s="230">
        <f>ROUND(E236*J236,2)</f>
        <v>0</v>
      </c>
      <c r="L236" s="230">
        <v>21</v>
      </c>
      <c r="M236" s="230">
        <f>G236*(1+L236/100)</f>
        <v>0</v>
      </c>
      <c r="N236" s="229">
        <v>1.1E-4</v>
      </c>
      <c r="O236" s="229">
        <f>ROUND(E236*N236,2)</f>
        <v>0.01</v>
      </c>
      <c r="P236" s="229">
        <v>0</v>
      </c>
      <c r="Q236" s="229">
        <f>ROUND(E236*P236,2)</f>
        <v>0</v>
      </c>
      <c r="R236" s="230"/>
      <c r="S236" s="230" t="s">
        <v>181</v>
      </c>
      <c r="T236" s="230" t="s">
        <v>181</v>
      </c>
      <c r="U236" s="230">
        <v>0.16</v>
      </c>
      <c r="V236" s="230">
        <f>ROUND(E236*U236,2)</f>
        <v>17.57</v>
      </c>
      <c r="W236" s="230"/>
      <c r="X236" s="230" t="s">
        <v>182</v>
      </c>
      <c r="Y236" s="210"/>
      <c r="Z236" s="210"/>
      <c r="AA236" s="210"/>
      <c r="AB236" s="210"/>
      <c r="AC236" s="210"/>
      <c r="AD236" s="210"/>
      <c r="AE236" s="210"/>
      <c r="AF236" s="210"/>
      <c r="AG236" s="210" t="s">
        <v>183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33.75" outlineLevel="1" x14ac:dyDescent="0.2">
      <c r="A237" s="227"/>
      <c r="B237" s="228"/>
      <c r="C237" s="262" t="s">
        <v>426</v>
      </c>
      <c r="D237" s="232"/>
      <c r="E237" s="233">
        <v>109.8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10"/>
      <c r="Z237" s="210"/>
      <c r="AA237" s="210"/>
      <c r="AB237" s="210"/>
      <c r="AC237" s="210"/>
      <c r="AD237" s="210"/>
      <c r="AE237" s="210"/>
      <c r="AF237" s="210"/>
      <c r="AG237" s="210" t="s">
        <v>185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44">
        <v>55</v>
      </c>
      <c r="B238" s="245" t="s">
        <v>427</v>
      </c>
      <c r="C238" s="261" t="s">
        <v>428</v>
      </c>
      <c r="D238" s="246" t="s">
        <v>392</v>
      </c>
      <c r="E238" s="247">
        <v>23.99</v>
      </c>
      <c r="F238" s="248"/>
      <c r="G238" s="249">
        <f>ROUND(E238*F238,2)</f>
        <v>0</v>
      </c>
      <c r="H238" s="231"/>
      <c r="I238" s="230">
        <f>ROUND(E238*H238,2)</f>
        <v>0</v>
      </c>
      <c r="J238" s="231"/>
      <c r="K238" s="230">
        <f>ROUND(E238*J238,2)</f>
        <v>0</v>
      </c>
      <c r="L238" s="230">
        <v>21</v>
      </c>
      <c r="M238" s="230">
        <f>G238*(1+L238/100)</f>
        <v>0</v>
      </c>
      <c r="N238" s="229">
        <v>6.9999999999999994E-5</v>
      </c>
      <c r="O238" s="229">
        <f>ROUND(E238*N238,2)</f>
        <v>0</v>
      </c>
      <c r="P238" s="229">
        <v>0</v>
      </c>
      <c r="Q238" s="229">
        <f>ROUND(E238*P238,2)</f>
        <v>0</v>
      </c>
      <c r="R238" s="230"/>
      <c r="S238" s="230" t="s">
        <v>181</v>
      </c>
      <c r="T238" s="230" t="s">
        <v>181</v>
      </c>
      <c r="U238" s="230">
        <v>0.16</v>
      </c>
      <c r="V238" s="230">
        <f>ROUND(E238*U238,2)</f>
        <v>3.84</v>
      </c>
      <c r="W238" s="230"/>
      <c r="X238" s="230" t="s">
        <v>182</v>
      </c>
      <c r="Y238" s="210"/>
      <c r="Z238" s="210"/>
      <c r="AA238" s="210"/>
      <c r="AB238" s="210"/>
      <c r="AC238" s="210"/>
      <c r="AD238" s="210"/>
      <c r="AE238" s="210"/>
      <c r="AF238" s="210"/>
      <c r="AG238" s="210" t="s">
        <v>183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1" x14ac:dyDescent="0.2">
      <c r="A239" s="227"/>
      <c r="B239" s="228"/>
      <c r="C239" s="262" t="s">
        <v>429</v>
      </c>
      <c r="D239" s="232"/>
      <c r="E239" s="233">
        <v>23.99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10"/>
      <c r="Z239" s="210"/>
      <c r="AA239" s="210"/>
      <c r="AB239" s="210"/>
      <c r="AC239" s="210"/>
      <c r="AD239" s="210"/>
      <c r="AE239" s="210"/>
      <c r="AF239" s="210"/>
      <c r="AG239" s="210" t="s">
        <v>185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1" x14ac:dyDescent="0.2">
      <c r="A240" s="244">
        <v>56</v>
      </c>
      <c r="B240" s="245" t="s">
        <v>430</v>
      </c>
      <c r="C240" s="261" t="s">
        <v>431</v>
      </c>
      <c r="D240" s="246" t="s">
        <v>180</v>
      </c>
      <c r="E240" s="247">
        <v>95</v>
      </c>
      <c r="F240" s="248"/>
      <c r="G240" s="249">
        <f>ROUND(E240*F240,2)</f>
        <v>0</v>
      </c>
      <c r="H240" s="231"/>
      <c r="I240" s="230">
        <f>ROUND(E240*H240,2)</f>
        <v>0</v>
      </c>
      <c r="J240" s="231"/>
      <c r="K240" s="230">
        <f>ROUND(E240*J240,2)</f>
        <v>0</v>
      </c>
      <c r="L240" s="230">
        <v>21</v>
      </c>
      <c r="M240" s="230">
        <f>G240*(1+L240/100)</f>
        <v>0</v>
      </c>
      <c r="N240" s="229">
        <v>2.5250000000000002E-2</v>
      </c>
      <c r="O240" s="229">
        <f>ROUND(E240*N240,2)</f>
        <v>2.4</v>
      </c>
      <c r="P240" s="229">
        <v>0</v>
      </c>
      <c r="Q240" s="229">
        <f>ROUND(E240*P240,2)</f>
        <v>0</v>
      </c>
      <c r="R240" s="230"/>
      <c r="S240" s="230" t="s">
        <v>181</v>
      </c>
      <c r="T240" s="230" t="s">
        <v>181</v>
      </c>
      <c r="U240" s="230">
        <v>0.31659999999999999</v>
      </c>
      <c r="V240" s="230">
        <f>ROUND(E240*U240,2)</f>
        <v>30.08</v>
      </c>
      <c r="W240" s="230"/>
      <c r="X240" s="230" t="s">
        <v>182</v>
      </c>
      <c r="Y240" s="210"/>
      <c r="Z240" s="210"/>
      <c r="AA240" s="210"/>
      <c r="AB240" s="210"/>
      <c r="AC240" s="210"/>
      <c r="AD240" s="210"/>
      <c r="AE240" s="210"/>
      <c r="AF240" s="210"/>
      <c r="AG240" s="210" t="s">
        <v>183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27"/>
      <c r="B241" s="228"/>
      <c r="C241" s="264" t="s">
        <v>432</v>
      </c>
      <c r="D241" s="250"/>
      <c r="E241" s="250"/>
      <c r="F241" s="250"/>
      <c r="G241" s="25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10"/>
      <c r="Z241" s="210"/>
      <c r="AA241" s="210"/>
      <c r="AB241" s="210"/>
      <c r="AC241" s="210"/>
      <c r="AD241" s="210"/>
      <c r="AE241" s="210"/>
      <c r="AF241" s="210"/>
      <c r="AG241" s="210" t="s">
        <v>229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1" x14ac:dyDescent="0.2">
      <c r="A242" s="244">
        <v>57</v>
      </c>
      <c r="B242" s="245" t="s">
        <v>433</v>
      </c>
      <c r="C242" s="261" t="s">
        <v>434</v>
      </c>
      <c r="D242" s="246" t="s">
        <v>180</v>
      </c>
      <c r="E242" s="247">
        <v>311.07249999999999</v>
      </c>
      <c r="F242" s="248"/>
      <c r="G242" s="249">
        <f>ROUND(E242*F242,2)</f>
        <v>0</v>
      </c>
      <c r="H242" s="231"/>
      <c r="I242" s="230">
        <f>ROUND(E242*H242,2)</f>
        <v>0</v>
      </c>
      <c r="J242" s="231"/>
      <c r="K242" s="230">
        <f>ROUND(E242*J242,2)</f>
        <v>0</v>
      </c>
      <c r="L242" s="230">
        <v>21</v>
      </c>
      <c r="M242" s="230">
        <f>G242*(1+L242/100)</f>
        <v>0</v>
      </c>
      <c r="N242" s="229">
        <v>2.0000000000000002E-5</v>
      </c>
      <c r="O242" s="229">
        <f>ROUND(E242*N242,2)</f>
        <v>0.01</v>
      </c>
      <c r="P242" s="229">
        <v>0</v>
      </c>
      <c r="Q242" s="229">
        <f>ROUND(E242*P242,2)</f>
        <v>0</v>
      </c>
      <c r="R242" s="230"/>
      <c r="S242" s="230" t="s">
        <v>181</v>
      </c>
      <c r="T242" s="230" t="s">
        <v>181</v>
      </c>
      <c r="U242" s="230">
        <v>0.11</v>
      </c>
      <c r="V242" s="230">
        <f>ROUND(E242*U242,2)</f>
        <v>34.22</v>
      </c>
      <c r="W242" s="230"/>
      <c r="X242" s="230" t="s">
        <v>182</v>
      </c>
      <c r="Y242" s="210"/>
      <c r="Z242" s="210"/>
      <c r="AA242" s="210"/>
      <c r="AB242" s="210"/>
      <c r="AC242" s="210"/>
      <c r="AD242" s="210"/>
      <c r="AE242" s="210"/>
      <c r="AF242" s="210"/>
      <c r="AG242" s="210" t="s">
        <v>183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45" outlineLevel="1" x14ac:dyDescent="0.2">
      <c r="A243" s="227"/>
      <c r="B243" s="228"/>
      <c r="C243" s="262" t="s">
        <v>435</v>
      </c>
      <c r="D243" s="232"/>
      <c r="E243" s="233">
        <v>267.27850000000001</v>
      </c>
      <c r="F243" s="230"/>
      <c r="G243" s="230"/>
      <c r="H243" s="230"/>
      <c r="I243" s="230"/>
      <c r="J243" s="230"/>
      <c r="K243" s="230"/>
      <c r="L243" s="230"/>
      <c r="M243" s="230"/>
      <c r="N243" s="229"/>
      <c r="O243" s="229"/>
      <c r="P243" s="229"/>
      <c r="Q243" s="229"/>
      <c r="R243" s="230"/>
      <c r="S243" s="230"/>
      <c r="T243" s="230"/>
      <c r="U243" s="230"/>
      <c r="V243" s="230"/>
      <c r="W243" s="230"/>
      <c r="X243" s="230"/>
      <c r="Y243" s="210"/>
      <c r="Z243" s="210"/>
      <c r="AA243" s="210"/>
      <c r="AB243" s="210"/>
      <c r="AC243" s="210"/>
      <c r="AD243" s="210"/>
      <c r="AE243" s="210"/>
      <c r="AF243" s="210"/>
      <c r="AG243" s="210" t="s">
        <v>185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27"/>
      <c r="B244" s="228"/>
      <c r="C244" s="262" t="s">
        <v>436</v>
      </c>
      <c r="D244" s="232"/>
      <c r="E244" s="233">
        <v>43.793999999999997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10"/>
      <c r="Z244" s="210"/>
      <c r="AA244" s="210"/>
      <c r="AB244" s="210"/>
      <c r="AC244" s="210"/>
      <c r="AD244" s="210"/>
      <c r="AE244" s="210"/>
      <c r="AF244" s="210"/>
      <c r="AG244" s="210" t="s">
        <v>185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22.5" outlineLevel="1" x14ac:dyDescent="0.2">
      <c r="A245" s="244">
        <v>58</v>
      </c>
      <c r="B245" s="245" t="s">
        <v>437</v>
      </c>
      <c r="C245" s="261" t="s">
        <v>438</v>
      </c>
      <c r="D245" s="246" t="s">
        <v>180</v>
      </c>
      <c r="E245" s="247">
        <v>43.793999999999997</v>
      </c>
      <c r="F245" s="248"/>
      <c r="G245" s="249">
        <f>ROUND(E245*F245,2)</f>
        <v>0</v>
      </c>
      <c r="H245" s="231"/>
      <c r="I245" s="230">
        <f>ROUND(E245*H245,2)</f>
        <v>0</v>
      </c>
      <c r="J245" s="231"/>
      <c r="K245" s="230">
        <f>ROUND(E245*J245,2)</f>
        <v>0</v>
      </c>
      <c r="L245" s="230">
        <v>21</v>
      </c>
      <c r="M245" s="230">
        <f>G245*(1+L245/100)</f>
        <v>0</v>
      </c>
      <c r="N245" s="229">
        <v>1.8880000000000001E-2</v>
      </c>
      <c r="O245" s="229">
        <f>ROUND(E245*N245,2)</f>
        <v>0.83</v>
      </c>
      <c r="P245" s="229">
        <v>0</v>
      </c>
      <c r="Q245" s="229">
        <f>ROUND(E245*P245,2)</f>
        <v>0</v>
      </c>
      <c r="R245" s="230"/>
      <c r="S245" s="230" t="s">
        <v>344</v>
      </c>
      <c r="T245" s="230" t="s">
        <v>181</v>
      </c>
      <c r="U245" s="230">
        <v>1.2558</v>
      </c>
      <c r="V245" s="230">
        <f>ROUND(E245*U245,2)</f>
        <v>55</v>
      </c>
      <c r="W245" s="230"/>
      <c r="X245" s="230" t="s">
        <v>182</v>
      </c>
      <c r="Y245" s="210"/>
      <c r="Z245" s="210"/>
      <c r="AA245" s="210"/>
      <c r="AB245" s="210"/>
      <c r="AC245" s="210"/>
      <c r="AD245" s="210"/>
      <c r="AE245" s="210"/>
      <c r="AF245" s="210"/>
      <c r="AG245" s="210" t="s">
        <v>183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1" x14ac:dyDescent="0.2">
      <c r="A246" s="227"/>
      <c r="B246" s="228"/>
      <c r="C246" s="262" t="s">
        <v>436</v>
      </c>
      <c r="D246" s="232"/>
      <c r="E246" s="233">
        <v>43.793999999999997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10"/>
      <c r="Z246" s="210"/>
      <c r="AA246" s="210"/>
      <c r="AB246" s="210"/>
      <c r="AC246" s="210"/>
      <c r="AD246" s="210"/>
      <c r="AE246" s="210"/>
      <c r="AF246" s="210"/>
      <c r="AG246" s="210" t="s">
        <v>185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x14ac:dyDescent="0.2">
      <c r="A247" s="238" t="s">
        <v>176</v>
      </c>
      <c r="B247" s="239" t="s">
        <v>90</v>
      </c>
      <c r="C247" s="260" t="s">
        <v>91</v>
      </c>
      <c r="D247" s="240"/>
      <c r="E247" s="241"/>
      <c r="F247" s="242"/>
      <c r="G247" s="243">
        <f>SUMIF(AG248:AG286,"&lt;&gt;NOR",G248:G286)</f>
        <v>0</v>
      </c>
      <c r="H247" s="237"/>
      <c r="I247" s="237">
        <f>SUM(I248:I286)</f>
        <v>0</v>
      </c>
      <c r="J247" s="237"/>
      <c r="K247" s="237">
        <f>SUM(K248:K286)</f>
        <v>0</v>
      </c>
      <c r="L247" s="237"/>
      <c r="M247" s="237">
        <f>SUM(M248:M286)</f>
        <v>0</v>
      </c>
      <c r="N247" s="236"/>
      <c r="O247" s="236">
        <f>SUM(O248:O286)</f>
        <v>88.1</v>
      </c>
      <c r="P247" s="236"/>
      <c r="Q247" s="236">
        <f>SUM(Q248:Q286)</f>
        <v>0</v>
      </c>
      <c r="R247" s="237"/>
      <c r="S247" s="237"/>
      <c r="T247" s="237"/>
      <c r="U247" s="237"/>
      <c r="V247" s="237">
        <f>SUM(V248:V286)</f>
        <v>222.49</v>
      </c>
      <c r="W247" s="237"/>
      <c r="X247" s="237"/>
      <c r="AG247" t="s">
        <v>177</v>
      </c>
    </row>
    <row r="248" spans="1:60" outlineLevel="1" x14ac:dyDescent="0.2">
      <c r="A248" s="244">
        <v>59</v>
      </c>
      <c r="B248" s="245" t="s">
        <v>439</v>
      </c>
      <c r="C248" s="261" t="s">
        <v>440</v>
      </c>
      <c r="D248" s="246" t="s">
        <v>188</v>
      </c>
      <c r="E248" s="247">
        <v>33.003</v>
      </c>
      <c r="F248" s="248"/>
      <c r="G248" s="249">
        <f>ROUND(E248*F248,2)</f>
        <v>0</v>
      </c>
      <c r="H248" s="231"/>
      <c r="I248" s="230">
        <f>ROUND(E248*H248,2)</f>
        <v>0</v>
      </c>
      <c r="J248" s="231"/>
      <c r="K248" s="230">
        <f>ROUND(E248*J248,2)</f>
        <v>0</v>
      </c>
      <c r="L248" s="230">
        <v>21</v>
      </c>
      <c r="M248" s="230">
        <f>G248*(1+L248/100)</f>
        <v>0</v>
      </c>
      <c r="N248" s="229">
        <v>2.5249999999999999</v>
      </c>
      <c r="O248" s="229">
        <f>ROUND(E248*N248,2)</f>
        <v>83.33</v>
      </c>
      <c r="P248" s="229">
        <v>0</v>
      </c>
      <c r="Q248" s="229">
        <f>ROUND(E248*P248,2)</f>
        <v>0</v>
      </c>
      <c r="R248" s="230"/>
      <c r="S248" s="230" t="s">
        <v>181</v>
      </c>
      <c r="T248" s="230" t="s">
        <v>181</v>
      </c>
      <c r="U248" s="230">
        <v>3.2130000000000001</v>
      </c>
      <c r="V248" s="230">
        <f>ROUND(E248*U248,2)</f>
        <v>106.04</v>
      </c>
      <c r="W248" s="230"/>
      <c r="X248" s="230" t="s">
        <v>182</v>
      </c>
      <c r="Y248" s="210"/>
      <c r="Z248" s="210"/>
      <c r="AA248" s="210"/>
      <c r="AB248" s="210"/>
      <c r="AC248" s="210"/>
      <c r="AD248" s="210"/>
      <c r="AE248" s="210"/>
      <c r="AF248" s="210"/>
      <c r="AG248" s="210" t="s">
        <v>183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1" x14ac:dyDescent="0.2">
      <c r="A249" s="227"/>
      <c r="B249" s="228"/>
      <c r="C249" s="264" t="s">
        <v>441</v>
      </c>
      <c r="D249" s="250"/>
      <c r="E249" s="250"/>
      <c r="F249" s="250"/>
      <c r="G249" s="250"/>
      <c r="H249" s="230"/>
      <c r="I249" s="230"/>
      <c r="J249" s="230"/>
      <c r="K249" s="230"/>
      <c r="L249" s="230"/>
      <c r="M249" s="230"/>
      <c r="N249" s="229"/>
      <c r="O249" s="229"/>
      <c r="P249" s="229"/>
      <c r="Q249" s="229"/>
      <c r="R249" s="230"/>
      <c r="S249" s="230"/>
      <c r="T249" s="230"/>
      <c r="U249" s="230"/>
      <c r="V249" s="230"/>
      <c r="W249" s="230"/>
      <c r="X249" s="230"/>
      <c r="Y249" s="210"/>
      <c r="Z249" s="210"/>
      <c r="AA249" s="210"/>
      <c r="AB249" s="210"/>
      <c r="AC249" s="210"/>
      <c r="AD249" s="210"/>
      <c r="AE249" s="210"/>
      <c r="AF249" s="210"/>
      <c r="AG249" s="210" t="s">
        <v>229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27"/>
      <c r="B250" s="228"/>
      <c r="C250" s="262" t="s">
        <v>442</v>
      </c>
      <c r="D250" s="232"/>
      <c r="E250" s="233">
        <v>0.2346</v>
      </c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10"/>
      <c r="Z250" s="210"/>
      <c r="AA250" s="210"/>
      <c r="AB250" s="210"/>
      <c r="AC250" s="210"/>
      <c r="AD250" s="210"/>
      <c r="AE250" s="210"/>
      <c r="AF250" s="210"/>
      <c r="AG250" s="210" t="s">
        <v>185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">
      <c r="A251" s="227"/>
      <c r="B251" s="228"/>
      <c r="C251" s="262" t="s">
        <v>443</v>
      </c>
      <c r="D251" s="232"/>
      <c r="E251" s="233">
        <v>0.62939999999999996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10"/>
      <c r="Z251" s="210"/>
      <c r="AA251" s="210"/>
      <c r="AB251" s="210"/>
      <c r="AC251" s="210"/>
      <c r="AD251" s="210"/>
      <c r="AE251" s="210"/>
      <c r="AF251" s="210"/>
      <c r="AG251" s="210" t="s">
        <v>185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27"/>
      <c r="B252" s="228"/>
      <c r="C252" s="262" t="s">
        <v>444</v>
      </c>
      <c r="D252" s="232"/>
      <c r="E252" s="233">
        <v>0.48120000000000002</v>
      </c>
      <c r="F252" s="230"/>
      <c r="G252" s="230"/>
      <c r="H252" s="230"/>
      <c r="I252" s="230"/>
      <c r="J252" s="230"/>
      <c r="K252" s="230"/>
      <c r="L252" s="230"/>
      <c r="M252" s="230"/>
      <c r="N252" s="229"/>
      <c r="O252" s="229"/>
      <c r="P252" s="229"/>
      <c r="Q252" s="229"/>
      <c r="R252" s="230"/>
      <c r="S252" s="230"/>
      <c r="T252" s="230"/>
      <c r="U252" s="230"/>
      <c r="V252" s="230"/>
      <c r="W252" s="230"/>
      <c r="X252" s="230"/>
      <c r="Y252" s="210"/>
      <c r="Z252" s="210"/>
      <c r="AA252" s="210"/>
      <c r="AB252" s="210"/>
      <c r="AC252" s="210"/>
      <c r="AD252" s="210"/>
      <c r="AE252" s="210"/>
      <c r="AF252" s="210"/>
      <c r="AG252" s="210" t="s">
        <v>185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1" x14ac:dyDescent="0.2">
      <c r="A253" s="227"/>
      <c r="B253" s="228"/>
      <c r="C253" s="262" t="s">
        <v>445</v>
      </c>
      <c r="D253" s="232"/>
      <c r="E253" s="233">
        <v>0.37919999999999998</v>
      </c>
      <c r="F253" s="230"/>
      <c r="G253" s="230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10"/>
      <c r="Z253" s="210"/>
      <c r="AA253" s="210"/>
      <c r="AB253" s="210"/>
      <c r="AC253" s="210"/>
      <c r="AD253" s="210"/>
      <c r="AE253" s="210"/>
      <c r="AF253" s="210"/>
      <c r="AG253" s="210" t="s">
        <v>185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27"/>
      <c r="B254" s="228"/>
      <c r="C254" s="262" t="s">
        <v>446</v>
      </c>
      <c r="D254" s="232"/>
      <c r="E254" s="233">
        <v>0.37919999999999998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10"/>
      <c r="Z254" s="210"/>
      <c r="AA254" s="210"/>
      <c r="AB254" s="210"/>
      <c r="AC254" s="210"/>
      <c r="AD254" s="210"/>
      <c r="AE254" s="210"/>
      <c r="AF254" s="210"/>
      <c r="AG254" s="210" t="s">
        <v>185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1" x14ac:dyDescent="0.2">
      <c r="A255" s="227"/>
      <c r="B255" s="228"/>
      <c r="C255" s="262" t="s">
        <v>447</v>
      </c>
      <c r="D255" s="232"/>
      <c r="E255" s="233">
        <v>7.2186000000000003</v>
      </c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10"/>
      <c r="Z255" s="210"/>
      <c r="AA255" s="210"/>
      <c r="AB255" s="210"/>
      <c r="AC255" s="210"/>
      <c r="AD255" s="210"/>
      <c r="AE255" s="210"/>
      <c r="AF255" s="210"/>
      <c r="AG255" s="210" t="s">
        <v>185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27"/>
      <c r="B256" s="228"/>
      <c r="C256" s="262" t="s">
        <v>448</v>
      </c>
      <c r="D256" s="232"/>
      <c r="E256" s="233">
        <v>0.99060000000000004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10"/>
      <c r="Z256" s="210"/>
      <c r="AA256" s="210"/>
      <c r="AB256" s="210"/>
      <c r="AC256" s="210"/>
      <c r="AD256" s="210"/>
      <c r="AE256" s="210"/>
      <c r="AF256" s="210"/>
      <c r="AG256" s="210" t="s">
        <v>185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2">
      <c r="A257" s="227"/>
      <c r="B257" s="228"/>
      <c r="C257" s="262" t="s">
        <v>449</v>
      </c>
      <c r="D257" s="232"/>
      <c r="E257" s="233">
        <v>1.7796000000000001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10"/>
      <c r="Z257" s="210"/>
      <c r="AA257" s="210"/>
      <c r="AB257" s="210"/>
      <c r="AC257" s="210"/>
      <c r="AD257" s="210"/>
      <c r="AE257" s="210"/>
      <c r="AF257" s="210"/>
      <c r="AG257" s="210" t="s">
        <v>185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">
      <c r="A258" s="227"/>
      <c r="B258" s="228"/>
      <c r="C258" s="262" t="s">
        <v>450</v>
      </c>
      <c r="D258" s="232"/>
      <c r="E258" s="233">
        <v>0.8286</v>
      </c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10"/>
      <c r="Z258" s="210"/>
      <c r="AA258" s="210"/>
      <c r="AB258" s="210"/>
      <c r="AC258" s="210"/>
      <c r="AD258" s="210"/>
      <c r="AE258" s="210"/>
      <c r="AF258" s="210"/>
      <c r="AG258" s="210" t="s">
        <v>185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27"/>
      <c r="B259" s="228"/>
      <c r="C259" s="262" t="s">
        <v>451</v>
      </c>
      <c r="D259" s="232"/>
      <c r="E259" s="233">
        <v>0.55979999999999996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10"/>
      <c r="Z259" s="210"/>
      <c r="AA259" s="210"/>
      <c r="AB259" s="210"/>
      <c r="AC259" s="210"/>
      <c r="AD259" s="210"/>
      <c r="AE259" s="210"/>
      <c r="AF259" s="210"/>
      <c r="AG259" s="210" t="s">
        <v>185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1" x14ac:dyDescent="0.2">
      <c r="A260" s="227"/>
      <c r="B260" s="228"/>
      <c r="C260" s="262" t="s">
        <v>452</v>
      </c>
      <c r="D260" s="232"/>
      <c r="E260" s="233">
        <v>16.771799999999999</v>
      </c>
      <c r="F260" s="230"/>
      <c r="G260" s="230"/>
      <c r="H260" s="230"/>
      <c r="I260" s="230"/>
      <c r="J260" s="230"/>
      <c r="K260" s="230"/>
      <c r="L260" s="230"/>
      <c r="M260" s="230"/>
      <c r="N260" s="229"/>
      <c r="O260" s="229"/>
      <c r="P260" s="229"/>
      <c r="Q260" s="229"/>
      <c r="R260" s="230"/>
      <c r="S260" s="230"/>
      <c r="T260" s="230"/>
      <c r="U260" s="230"/>
      <c r="V260" s="230"/>
      <c r="W260" s="230"/>
      <c r="X260" s="230"/>
      <c r="Y260" s="210"/>
      <c r="Z260" s="210"/>
      <c r="AA260" s="210"/>
      <c r="AB260" s="210"/>
      <c r="AC260" s="210"/>
      <c r="AD260" s="210"/>
      <c r="AE260" s="210"/>
      <c r="AF260" s="210"/>
      <c r="AG260" s="210" t="s">
        <v>185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1" x14ac:dyDescent="0.2">
      <c r="A261" s="227"/>
      <c r="B261" s="228"/>
      <c r="C261" s="262" t="s">
        <v>453</v>
      </c>
      <c r="D261" s="232"/>
      <c r="E261" s="233">
        <v>0.28799999999999998</v>
      </c>
      <c r="F261" s="230"/>
      <c r="G261" s="230"/>
      <c r="H261" s="230"/>
      <c r="I261" s="230"/>
      <c r="J261" s="230"/>
      <c r="K261" s="230"/>
      <c r="L261" s="230"/>
      <c r="M261" s="230"/>
      <c r="N261" s="229"/>
      <c r="O261" s="229"/>
      <c r="P261" s="229"/>
      <c r="Q261" s="229"/>
      <c r="R261" s="230"/>
      <c r="S261" s="230"/>
      <c r="T261" s="230"/>
      <c r="U261" s="230"/>
      <c r="V261" s="230"/>
      <c r="W261" s="230"/>
      <c r="X261" s="230"/>
      <c r="Y261" s="210"/>
      <c r="Z261" s="210"/>
      <c r="AA261" s="210"/>
      <c r="AB261" s="210"/>
      <c r="AC261" s="210"/>
      <c r="AD261" s="210"/>
      <c r="AE261" s="210"/>
      <c r="AF261" s="210"/>
      <c r="AG261" s="210" t="s">
        <v>185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1" x14ac:dyDescent="0.2">
      <c r="A262" s="227"/>
      <c r="B262" s="228"/>
      <c r="C262" s="262" t="s">
        <v>454</v>
      </c>
      <c r="D262" s="232"/>
      <c r="E262" s="233">
        <v>0.19439999999999999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10"/>
      <c r="Z262" s="210"/>
      <c r="AA262" s="210"/>
      <c r="AB262" s="210"/>
      <c r="AC262" s="210"/>
      <c r="AD262" s="210"/>
      <c r="AE262" s="210"/>
      <c r="AF262" s="210"/>
      <c r="AG262" s="210" t="s">
        <v>185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27"/>
      <c r="B263" s="228"/>
      <c r="C263" s="262" t="s">
        <v>455</v>
      </c>
      <c r="D263" s="232"/>
      <c r="E263" s="233">
        <v>0.84960000000000002</v>
      </c>
      <c r="F263" s="230"/>
      <c r="G263" s="230"/>
      <c r="H263" s="230"/>
      <c r="I263" s="230"/>
      <c r="J263" s="230"/>
      <c r="K263" s="230"/>
      <c r="L263" s="230"/>
      <c r="M263" s="230"/>
      <c r="N263" s="229"/>
      <c r="O263" s="229"/>
      <c r="P263" s="229"/>
      <c r="Q263" s="229"/>
      <c r="R263" s="230"/>
      <c r="S263" s="230"/>
      <c r="T263" s="230"/>
      <c r="U263" s="230"/>
      <c r="V263" s="230"/>
      <c r="W263" s="230"/>
      <c r="X263" s="230"/>
      <c r="Y263" s="210"/>
      <c r="Z263" s="210"/>
      <c r="AA263" s="210"/>
      <c r="AB263" s="210"/>
      <c r="AC263" s="210"/>
      <c r="AD263" s="210"/>
      <c r="AE263" s="210"/>
      <c r="AF263" s="210"/>
      <c r="AG263" s="210" t="s">
        <v>185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1" x14ac:dyDescent="0.2">
      <c r="A264" s="227"/>
      <c r="B264" s="228"/>
      <c r="C264" s="262" t="s">
        <v>456</v>
      </c>
      <c r="D264" s="232"/>
      <c r="E264" s="233">
        <v>0.51659999999999995</v>
      </c>
      <c r="F264" s="230"/>
      <c r="G264" s="230"/>
      <c r="H264" s="230"/>
      <c r="I264" s="230"/>
      <c r="J264" s="230"/>
      <c r="K264" s="230"/>
      <c r="L264" s="230"/>
      <c r="M264" s="230"/>
      <c r="N264" s="229"/>
      <c r="O264" s="229"/>
      <c r="P264" s="229"/>
      <c r="Q264" s="229"/>
      <c r="R264" s="230"/>
      <c r="S264" s="230"/>
      <c r="T264" s="230"/>
      <c r="U264" s="230"/>
      <c r="V264" s="230"/>
      <c r="W264" s="230"/>
      <c r="X264" s="230"/>
      <c r="Y264" s="210"/>
      <c r="Z264" s="210"/>
      <c r="AA264" s="210"/>
      <c r="AB264" s="210"/>
      <c r="AC264" s="210"/>
      <c r="AD264" s="210"/>
      <c r="AE264" s="210"/>
      <c r="AF264" s="210"/>
      <c r="AG264" s="210" t="s">
        <v>185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27"/>
      <c r="B265" s="228"/>
      <c r="C265" s="262" t="s">
        <v>457</v>
      </c>
      <c r="D265" s="232"/>
      <c r="E265" s="233">
        <v>0.90180000000000005</v>
      </c>
      <c r="F265" s="230"/>
      <c r="G265" s="230"/>
      <c r="H265" s="230"/>
      <c r="I265" s="230"/>
      <c r="J265" s="230"/>
      <c r="K265" s="230"/>
      <c r="L265" s="230"/>
      <c r="M265" s="230"/>
      <c r="N265" s="229"/>
      <c r="O265" s="229"/>
      <c r="P265" s="229"/>
      <c r="Q265" s="229"/>
      <c r="R265" s="230"/>
      <c r="S265" s="230"/>
      <c r="T265" s="230"/>
      <c r="U265" s="230"/>
      <c r="V265" s="230"/>
      <c r="W265" s="230"/>
      <c r="X265" s="230"/>
      <c r="Y265" s="210"/>
      <c r="Z265" s="210"/>
      <c r="AA265" s="210"/>
      <c r="AB265" s="210"/>
      <c r="AC265" s="210"/>
      <c r="AD265" s="210"/>
      <c r="AE265" s="210"/>
      <c r="AF265" s="210"/>
      <c r="AG265" s="210" t="s">
        <v>185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44">
        <v>60</v>
      </c>
      <c r="B266" s="245" t="s">
        <v>458</v>
      </c>
      <c r="C266" s="261" t="s">
        <v>459</v>
      </c>
      <c r="D266" s="246" t="s">
        <v>188</v>
      </c>
      <c r="E266" s="247">
        <v>33.003</v>
      </c>
      <c r="F266" s="248"/>
      <c r="G266" s="249">
        <f>ROUND(E266*F266,2)</f>
        <v>0</v>
      </c>
      <c r="H266" s="231"/>
      <c r="I266" s="230">
        <f>ROUND(E266*H266,2)</f>
        <v>0</v>
      </c>
      <c r="J266" s="231"/>
      <c r="K266" s="230">
        <f>ROUND(E266*J266,2)</f>
        <v>0</v>
      </c>
      <c r="L266" s="230">
        <v>21</v>
      </c>
      <c r="M266" s="230">
        <f>G266*(1+L266/100)</f>
        <v>0</v>
      </c>
      <c r="N266" s="229">
        <v>0.04</v>
      </c>
      <c r="O266" s="229">
        <f>ROUND(E266*N266,2)</f>
        <v>1.32</v>
      </c>
      <c r="P266" s="229">
        <v>0</v>
      </c>
      <c r="Q266" s="229">
        <f>ROUND(E266*P266,2)</f>
        <v>0</v>
      </c>
      <c r="R266" s="230"/>
      <c r="S266" s="230" t="s">
        <v>181</v>
      </c>
      <c r="T266" s="230" t="s">
        <v>181</v>
      </c>
      <c r="U266" s="230">
        <v>2.7</v>
      </c>
      <c r="V266" s="230">
        <f>ROUND(E266*U266,2)</f>
        <v>89.11</v>
      </c>
      <c r="W266" s="230"/>
      <c r="X266" s="230" t="s">
        <v>182</v>
      </c>
      <c r="Y266" s="210"/>
      <c r="Z266" s="210"/>
      <c r="AA266" s="210"/>
      <c r="AB266" s="210"/>
      <c r="AC266" s="210"/>
      <c r="AD266" s="210"/>
      <c r="AE266" s="210"/>
      <c r="AF266" s="210"/>
      <c r="AG266" s="210" t="s">
        <v>183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27"/>
      <c r="B267" s="228"/>
      <c r="C267" s="262" t="s">
        <v>460</v>
      </c>
      <c r="D267" s="232"/>
      <c r="E267" s="233">
        <v>33.003</v>
      </c>
      <c r="F267" s="230"/>
      <c r="G267" s="230"/>
      <c r="H267" s="230"/>
      <c r="I267" s="230"/>
      <c r="J267" s="230"/>
      <c r="K267" s="230"/>
      <c r="L267" s="230"/>
      <c r="M267" s="230"/>
      <c r="N267" s="229"/>
      <c r="O267" s="229"/>
      <c r="P267" s="229"/>
      <c r="Q267" s="229"/>
      <c r="R267" s="230"/>
      <c r="S267" s="230"/>
      <c r="T267" s="230"/>
      <c r="U267" s="230"/>
      <c r="V267" s="230"/>
      <c r="W267" s="230"/>
      <c r="X267" s="230"/>
      <c r="Y267" s="210"/>
      <c r="Z267" s="210"/>
      <c r="AA267" s="210"/>
      <c r="AB267" s="210"/>
      <c r="AC267" s="210"/>
      <c r="AD267" s="210"/>
      <c r="AE267" s="210"/>
      <c r="AF267" s="210"/>
      <c r="AG267" s="210" t="s">
        <v>185</v>
      </c>
      <c r="AH267" s="210">
        <v>5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22.5" outlineLevel="1" x14ac:dyDescent="0.2">
      <c r="A268" s="244">
        <v>61</v>
      </c>
      <c r="B268" s="245" t="s">
        <v>461</v>
      </c>
      <c r="C268" s="261" t="s">
        <v>462</v>
      </c>
      <c r="D268" s="246" t="s">
        <v>273</v>
      </c>
      <c r="E268" s="247">
        <v>1.6684699999999999</v>
      </c>
      <c r="F268" s="248"/>
      <c r="G268" s="249">
        <f>ROUND(E268*F268,2)</f>
        <v>0</v>
      </c>
      <c r="H268" s="231"/>
      <c r="I268" s="230">
        <f>ROUND(E268*H268,2)</f>
        <v>0</v>
      </c>
      <c r="J268" s="231"/>
      <c r="K268" s="230">
        <f>ROUND(E268*J268,2)</f>
        <v>0</v>
      </c>
      <c r="L268" s="230">
        <v>21</v>
      </c>
      <c r="M268" s="230">
        <f>G268*(1+L268/100)</f>
        <v>0</v>
      </c>
      <c r="N268" s="229">
        <v>1.0662499999999999</v>
      </c>
      <c r="O268" s="229">
        <f>ROUND(E268*N268,2)</f>
        <v>1.78</v>
      </c>
      <c r="P268" s="229">
        <v>0</v>
      </c>
      <c r="Q268" s="229">
        <f>ROUND(E268*P268,2)</f>
        <v>0</v>
      </c>
      <c r="R268" s="230"/>
      <c r="S268" s="230" t="s">
        <v>181</v>
      </c>
      <c r="T268" s="230" t="s">
        <v>181</v>
      </c>
      <c r="U268" s="230">
        <v>15.231</v>
      </c>
      <c r="V268" s="230">
        <f>ROUND(E268*U268,2)</f>
        <v>25.41</v>
      </c>
      <c r="W268" s="230"/>
      <c r="X268" s="230" t="s">
        <v>182</v>
      </c>
      <c r="Y268" s="210"/>
      <c r="Z268" s="210"/>
      <c r="AA268" s="210"/>
      <c r="AB268" s="210"/>
      <c r="AC268" s="210"/>
      <c r="AD268" s="210"/>
      <c r="AE268" s="210"/>
      <c r="AF268" s="210"/>
      <c r="AG268" s="210" t="s">
        <v>183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27"/>
      <c r="B269" s="228"/>
      <c r="C269" s="262" t="s">
        <v>463</v>
      </c>
      <c r="D269" s="232"/>
      <c r="E269" s="233">
        <v>1.1860000000000001E-2</v>
      </c>
      <c r="F269" s="230"/>
      <c r="G269" s="230"/>
      <c r="H269" s="230"/>
      <c r="I269" s="230"/>
      <c r="J269" s="230"/>
      <c r="K269" s="230"/>
      <c r="L269" s="230"/>
      <c r="M269" s="230"/>
      <c r="N269" s="229"/>
      <c r="O269" s="229"/>
      <c r="P269" s="229"/>
      <c r="Q269" s="229"/>
      <c r="R269" s="230"/>
      <c r="S269" s="230"/>
      <c r="T269" s="230"/>
      <c r="U269" s="230"/>
      <c r="V269" s="230"/>
      <c r="W269" s="230"/>
      <c r="X269" s="230"/>
      <c r="Y269" s="210"/>
      <c r="Z269" s="210"/>
      <c r="AA269" s="210"/>
      <c r="AB269" s="210"/>
      <c r="AC269" s="210"/>
      <c r="AD269" s="210"/>
      <c r="AE269" s="210"/>
      <c r="AF269" s="210"/>
      <c r="AG269" s="210" t="s">
        <v>185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27"/>
      <c r="B270" s="228"/>
      <c r="C270" s="262" t="s">
        <v>464</v>
      </c>
      <c r="D270" s="232"/>
      <c r="E270" s="233">
        <v>3.1820000000000001E-2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10"/>
      <c r="Z270" s="210"/>
      <c r="AA270" s="210"/>
      <c r="AB270" s="210"/>
      <c r="AC270" s="210"/>
      <c r="AD270" s="210"/>
      <c r="AE270" s="210"/>
      <c r="AF270" s="210"/>
      <c r="AG270" s="210" t="s">
        <v>185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">
      <c r="A271" s="227"/>
      <c r="B271" s="228"/>
      <c r="C271" s="262" t="s">
        <v>465</v>
      </c>
      <c r="D271" s="232"/>
      <c r="E271" s="233">
        <v>2.4330000000000001E-2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10"/>
      <c r="Z271" s="210"/>
      <c r="AA271" s="210"/>
      <c r="AB271" s="210"/>
      <c r="AC271" s="210"/>
      <c r="AD271" s="210"/>
      <c r="AE271" s="210"/>
      <c r="AF271" s="210"/>
      <c r="AG271" s="210" t="s">
        <v>185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1" x14ac:dyDescent="0.2">
      <c r="A272" s="227"/>
      <c r="B272" s="228"/>
      <c r="C272" s="262" t="s">
        <v>466</v>
      </c>
      <c r="D272" s="232"/>
      <c r="E272" s="233">
        <v>1.917E-2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10"/>
      <c r="Z272" s="210"/>
      <c r="AA272" s="210"/>
      <c r="AB272" s="210"/>
      <c r="AC272" s="210"/>
      <c r="AD272" s="210"/>
      <c r="AE272" s="210"/>
      <c r="AF272" s="210"/>
      <c r="AG272" s="210" t="s">
        <v>185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27"/>
      <c r="B273" s="228"/>
      <c r="C273" s="262" t="s">
        <v>467</v>
      </c>
      <c r="D273" s="232"/>
      <c r="E273" s="233">
        <v>1.917E-2</v>
      </c>
      <c r="F273" s="230"/>
      <c r="G273" s="230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10"/>
      <c r="Z273" s="210"/>
      <c r="AA273" s="210"/>
      <c r="AB273" s="210"/>
      <c r="AC273" s="210"/>
      <c r="AD273" s="210"/>
      <c r="AE273" s="210"/>
      <c r="AF273" s="210"/>
      <c r="AG273" s="210" t="s">
        <v>185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27"/>
      <c r="B274" s="228"/>
      <c r="C274" s="262" t="s">
        <v>468</v>
      </c>
      <c r="D274" s="232"/>
      <c r="E274" s="233">
        <v>0.36493999999999999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10"/>
      <c r="Z274" s="210"/>
      <c r="AA274" s="210"/>
      <c r="AB274" s="210"/>
      <c r="AC274" s="210"/>
      <c r="AD274" s="210"/>
      <c r="AE274" s="210"/>
      <c r="AF274" s="210"/>
      <c r="AG274" s="210" t="s">
        <v>185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27"/>
      <c r="B275" s="228"/>
      <c r="C275" s="262" t="s">
        <v>469</v>
      </c>
      <c r="D275" s="232"/>
      <c r="E275" s="233">
        <v>5.008E-2</v>
      </c>
      <c r="F275" s="230"/>
      <c r="G275" s="230"/>
      <c r="H275" s="230"/>
      <c r="I275" s="230"/>
      <c r="J275" s="230"/>
      <c r="K275" s="230"/>
      <c r="L275" s="230"/>
      <c r="M275" s="230"/>
      <c r="N275" s="229"/>
      <c r="O275" s="229"/>
      <c r="P275" s="229"/>
      <c r="Q275" s="229"/>
      <c r="R275" s="230"/>
      <c r="S275" s="230"/>
      <c r="T275" s="230"/>
      <c r="U275" s="230"/>
      <c r="V275" s="230"/>
      <c r="W275" s="230"/>
      <c r="X275" s="230"/>
      <c r="Y275" s="210"/>
      <c r="Z275" s="210"/>
      <c r="AA275" s="210"/>
      <c r="AB275" s="210"/>
      <c r="AC275" s="210"/>
      <c r="AD275" s="210"/>
      <c r="AE275" s="210"/>
      <c r="AF275" s="210"/>
      <c r="AG275" s="210" t="s">
        <v>185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27"/>
      <c r="B276" s="228"/>
      <c r="C276" s="262" t="s">
        <v>470</v>
      </c>
      <c r="D276" s="232"/>
      <c r="E276" s="233">
        <v>8.9969999999999994E-2</v>
      </c>
      <c r="F276" s="230"/>
      <c r="G276" s="230"/>
      <c r="H276" s="230"/>
      <c r="I276" s="230"/>
      <c r="J276" s="230"/>
      <c r="K276" s="230"/>
      <c r="L276" s="230"/>
      <c r="M276" s="230"/>
      <c r="N276" s="229"/>
      <c r="O276" s="229"/>
      <c r="P276" s="229"/>
      <c r="Q276" s="229"/>
      <c r="R276" s="230"/>
      <c r="S276" s="230"/>
      <c r="T276" s="230"/>
      <c r="U276" s="230"/>
      <c r="V276" s="230"/>
      <c r="W276" s="230"/>
      <c r="X276" s="230"/>
      <c r="Y276" s="210"/>
      <c r="Z276" s="210"/>
      <c r="AA276" s="210"/>
      <c r="AB276" s="210"/>
      <c r="AC276" s="210"/>
      <c r="AD276" s="210"/>
      <c r="AE276" s="210"/>
      <c r="AF276" s="210"/>
      <c r="AG276" s="210" t="s">
        <v>185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1" x14ac:dyDescent="0.2">
      <c r="A277" s="227"/>
      <c r="B277" s="228"/>
      <c r="C277" s="262" t="s">
        <v>471</v>
      </c>
      <c r="D277" s="232"/>
      <c r="E277" s="233">
        <v>4.1889999999999997E-2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10"/>
      <c r="Z277" s="210"/>
      <c r="AA277" s="210"/>
      <c r="AB277" s="210"/>
      <c r="AC277" s="210"/>
      <c r="AD277" s="210"/>
      <c r="AE277" s="210"/>
      <c r="AF277" s="210"/>
      <c r="AG277" s="210" t="s">
        <v>185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1" x14ac:dyDescent="0.2">
      <c r="A278" s="227"/>
      <c r="B278" s="228"/>
      <c r="C278" s="262" t="s">
        <v>472</v>
      </c>
      <c r="D278" s="232"/>
      <c r="E278" s="233">
        <v>2.8299999999999999E-2</v>
      </c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10"/>
      <c r="Z278" s="210"/>
      <c r="AA278" s="210"/>
      <c r="AB278" s="210"/>
      <c r="AC278" s="210"/>
      <c r="AD278" s="210"/>
      <c r="AE278" s="210"/>
      <c r="AF278" s="210"/>
      <c r="AG278" s="210" t="s">
        <v>185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1" x14ac:dyDescent="0.2">
      <c r="A279" s="227"/>
      <c r="B279" s="228"/>
      <c r="C279" s="262" t="s">
        <v>473</v>
      </c>
      <c r="D279" s="232"/>
      <c r="E279" s="233">
        <v>0.84789999999999999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10"/>
      <c r="Z279" s="210"/>
      <c r="AA279" s="210"/>
      <c r="AB279" s="210"/>
      <c r="AC279" s="210"/>
      <c r="AD279" s="210"/>
      <c r="AE279" s="210"/>
      <c r="AF279" s="210"/>
      <c r="AG279" s="210" t="s">
        <v>185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1" x14ac:dyDescent="0.2">
      <c r="A280" s="227"/>
      <c r="B280" s="228"/>
      <c r="C280" s="262" t="s">
        <v>474</v>
      </c>
      <c r="D280" s="232"/>
      <c r="E280" s="233">
        <v>1.456E-2</v>
      </c>
      <c r="F280" s="230"/>
      <c r="G280" s="230"/>
      <c r="H280" s="230"/>
      <c r="I280" s="230"/>
      <c r="J280" s="230"/>
      <c r="K280" s="230"/>
      <c r="L280" s="230"/>
      <c r="M280" s="230"/>
      <c r="N280" s="229"/>
      <c r="O280" s="229"/>
      <c r="P280" s="229"/>
      <c r="Q280" s="229"/>
      <c r="R280" s="230"/>
      <c r="S280" s="230"/>
      <c r="T280" s="230"/>
      <c r="U280" s="230"/>
      <c r="V280" s="230"/>
      <c r="W280" s="230"/>
      <c r="X280" s="230"/>
      <c r="Y280" s="210"/>
      <c r="Z280" s="210"/>
      <c r="AA280" s="210"/>
      <c r="AB280" s="210"/>
      <c r="AC280" s="210"/>
      <c r="AD280" s="210"/>
      <c r="AE280" s="210"/>
      <c r="AF280" s="210"/>
      <c r="AG280" s="210" t="s">
        <v>185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1" x14ac:dyDescent="0.2">
      <c r="A281" s="227"/>
      <c r="B281" s="228"/>
      <c r="C281" s="262" t="s">
        <v>475</v>
      </c>
      <c r="D281" s="232"/>
      <c r="E281" s="233">
        <v>9.8300000000000002E-3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10"/>
      <c r="Z281" s="210"/>
      <c r="AA281" s="210"/>
      <c r="AB281" s="210"/>
      <c r="AC281" s="210"/>
      <c r="AD281" s="210"/>
      <c r="AE281" s="210"/>
      <c r="AF281" s="210"/>
      <c r="AG281" s="210" t="s">
        <v>185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1" x14ac:dyDescent="0.2">
      <c r="A282" s="227"/>
      <c r="B282" s="228"/>
      <c r="C282" s="262" t="s">
        <v>476</v>
      </c>
      <c r="D282" s="232"/>
      <c r="E282" s="233">
        <v>4.2950000000000002E-2</v>
      </c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10"/>
      <c r="Z282" s="210"/>
      <c r="AA282" s="210"/>
      <c r="AB282" s="210"/>
      <c r="AC282" s="210"/>
      <c r="AD282" s="210"/>
      <c r="AE282" s="210"/>
      <c r="AF282" s="210"/>
      <c r="AG282" s="210" t="s">
        <v>185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1" x14ac:dyDescent="0.2">
      <c r="A283" s="227"/>
      <c r="B283" s="228"/>
      <c r="C283" s="262" t="s">
        <v>477</v>
      </c>
      <c r="D283" s="232"/>
      <c r="E283" s="233">
        <v>2.6120000000000001E-2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10"/>
      <c r="Z283" s="210"/>
      <c r="AA283" s="210"/>
      <c r="AB283" s="210"/>
      <c r="AC283" s="210"/>
      <c r="AD283" s="210"/>
      <c r="AE283" s="210"/>
      <c r="AF283" s="210"/>
      <c r="AG283" s="210" t="s">
        <v>185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2">
      <c r="A284" s="227"/>
      <c r="B284" s="228"/>
      <c r="C284" s="262" t="s">
        <v>478</v>
      </c>
      <c r="D284" s="232"/>
      <c r="E284" s="233">
        <v>4.5589999999999999E-2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10"/>
      <c r="Z284" s="210"/>
      <c r="AA284" s="210"/>
      <c r="AB284" s="210"/>
      <c r="AC284" s="210"/>
      <c r="AD284" s="210"/>
      <c r="AE284" s="210"/>
      <c r="AF284" s="210"/>
      <c r="AG284" s="210" t="s">
        <v>185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1" x14ac:dyDescent="0.2">
      <c r="A285" s="244">
        <v>62</v>
      </c>
      <c r="B285" s="245" t="s">
        <v>479</v>
      </c>
      <c r="C285" s="261" t="s">
        <v>480</v>
      </c>
      <c r="D285" s="246" t="s">
        <v>392</v>
      </c>
      <c r="E285" s="247">
        <v>13.8</v>
      </c>
      <c r="F285" s="248"/>
      <c r="G285" s="249">
        <f>ROUND(E285*F285,2)</f>
        <v>0</v>
      </c>
      <c r="H285" s="231"/>
      <c r="I285" s="230">
        <f>ROUND(E285*H285,2)</f>
        <v>0</v>
      </c>
      <c r="J285" s="231"/>
      <c r="K285" s="230">
        <f>ROUND(E285*J285,2)</f>
        <v>0</v>
      </c>
      <c r="L285" s="230">
        <v>21</v>
      </c>
      <c r="M285" s="230">
        <f>G285*(1+L285/100)</f>
        <v>0</v>
      </c>
      <c r="N285" s="229">
        <v>0.12068</v>
      </c>
      <c r="O285" s="229">
        <f>ROUND(E285*N285,2)</f>
        <v>1.67</v>
      </c>
      <c r="P285" s="229">
        <v>0</v>
      </c>
      <c r="Q285" s="229">
        <f>ROUND(E285*P285,2)</f>
        <v>0</v>
      </c>
      <c r="R285" s="230"/>
      <c r="S285" s="230" t="s">
        <v>181</v>
      </c>
      <c r="T285" s="230" t="s">
        <v>181</v>
      </c>
      <c r="U285" s="230">
        <v>0.14000000000000001</v>
      </c>
      <c r="V285" s="230">
        <f>ROUND(E285*U285,2)</f>
        <v>1.93</v>
      </c>
      <c r="W285" s="230"/>
      <c r="X285" s="230" t="s">
        <v>182</v>
      </c>
      <c r="Y285" s="210"/>
      <c r="Z285" s="210"/>
      <c r="AA285" s="210"/>
      <c r="AB285" s="210"/>
      <c r="AC285" s="210"/>
      <c r="AD285" s="210"/>
      <c r="AE285" s="210"/>
      <c r="AF285" s="210"/>
      <c r="AG285" s="210" t="s">
        <v>183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1" x14ac:dyDescent="0.2">
      <c r="A286" s="227"/>
      <c r="B286" s="228"/>
      <c r="C286" s="262" t="s">
        <v>481</v>
      </c>
      <c r="D286" s="232"/>
      <c r="E286" s="233">
        <v>13.8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10"/>
      <c r="Z286" s="210"/>
      <c r="AA286" s="210"/>
      <c r="AB286" s="210"/>
      <c r="AC286" s="210"/>
      <c r="AD286" s="210"/>
      <c r="AE286" s="210"/>
      <c r="AF286" s="210"/>
      <c r="AG286" s="210" t="s">
        <v>185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x14ac:dyDescent="0.2">
      <c r="A287" s="238" t="s">
        <v>176</v>
      </c>
      <c r="B287" s="239" t="s">
        <v>92</v>
      </c>
      <c r="C287" s="260" t="s">
        <v>93</v>
      </c>
      <c r="D287" s="240"/>
      <c r="E287" s="241"/>
      <c r="F287" s="242"/>
      <c r="G287" s="243">
        <f>SUMIF(AG288:AG288,"&lt;&gt;NOR",G288:G288)</f>
        <v>0</v>
      </c>
      <c r="H287" s="237"/>
      <c r="I287" s="237">
        <f>SUM(I288:I288)</f>
        <v>0</v>
      </c>
      <c r="J287" s="237"/>
      <c r="K287" s="237">
        <f>SUM(K288:K288)</f>
        <v>0</v>
      </c>
      <c r="L287" s="237"/>
      <c r="M287" s="237">
        <f>SUM(M288:M288)</f>
        <v>0</v>
      </c>
      <c r="N287" s="236"/>
      <c r="O287" s="236">
        <f>SUM(O288:O288)</f>
        <v>0</v>
      </c>
      <c r="P287" s="236"/>
      <c r="Q287" s="236">
        <f>SUM(Q288:Q288)</f>
        <v>0</v>
      </c>
      <c r="R287" s="237"/>
      <c r="S287" s="237"/>
      <c r="T287" s="237"/>
      <c r="U287" s="237"/>
      <c r="V287" s="237">
        <f>SUM(V288:V288)</f>
        <v>0</v>
      </c>
      <c r="W287" s="237"/>
      <c r="X287" s="237"/>
      <c r="AG287" t="s">
        <v>177</v>
      </c>
    </row>
    <row r="288" spans="1:60" outlineLevel="1" x14ac:dyDescent="0.2">
      <c r="A288" s="251">
        <v>63</v>
      </c>
      <c r="B288" s="252" t="s">
        <v>482</v>
      </c>
      <c r="C288" s="265" t="s">
        <v>483</v>
      </c>
      <c r="D288" s="253" t="s">
        <v>484</v>
      </c>
      <c r="E288" s="254">
        <v>1</v>
      </c>
      <c r="F288" s="255"/>
      <c r="G288" s="256">
        <f>ROUND(E288*F288,2)</f>
        <v>0</v>
      </c>
      <c r="H288" s="231"/>
      <c r="I288" s="230">
        <f>ROUND(E288*H288,2)</f>
        <v>0</v>
      </c>
      <c r="J288" s="231"/>
      <c r="K288" s="230">
        <f>ROUND(E288*J288,2)</f>
        <v>0</v>
      </c>
      <c r="L288" s="230">
        <v>21</v>
      </c>
      <c r="M288" s="230">
        <f>G288*(1+L288/100)</f>
        <v>0</v>
      </c>
      <c r="N288" s="229">
        <v>0</v>
      </c>
      <c r="O288" s="229">
        <f>ROUND(E288*N288,2)</f>
        <v>0</v>
      </c>
      <c r="P288" s="229">
        <v>0</v>
      </c>
      <c r="Q288" s="229">
        <f>ROUND(E288*P288,2)</f>
        <v>0</v>
      </c>
      <c r="R288" s="230"/>
      <c r="S288" s="230" t="s">
        <v>344</v>
      </c>
      <c r="T288" s="230" t="s">
        <v>485</v>
      </c>
      <c r="U288" s="230">
        <v>0</v>
      </c>
      <c r="V288" s="230">
        <f>ROUND(E288*U288,2)</f>
        <v>0</v>
      </c>
      <c r="W288" s="230"/>
      <c r="X288" s="230" t="s">
        <v>182</v>
      </c>
      <c r="Y288" s="210"/>
      <c r="Z288" s="210"/>
      <c r="AA288" s="210"/>
      <c r="AB288" s="210"/>
      <c r="AC288" s="210"/>
      <c r="AD288" s="210"/>
      <c r="AE288" s="210"/>
      <c r="AF288" s="210"/>
      <c r="AG288" s="210" t="s">
        <v>183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x14ac:dyDescent="0.2">
      <c r="A289" s="238" t="s">
        <v>176</v>
      </c>
      <c r="B289" s="239" t="s">
        <v>94</v>
      </c>
      <c r="C289" s="260" t="s">
        <v>95</v>
      </c>
      <c r="D289" s="240"/>
      <c r="E289" s="241"/>
      <c r="F289" s="242"/>
      <c r="G289" s="243">
        <f>SUMIF(AG290:AG294,"&lt;&gt;NOR",G290:G294)</f>
        <v>0</v>
      </c>
      <c r="H289" s="237"/>
      <c r="I289" s="237">
        <f>SUM(I290:I294)</f>
        <v>0</v>
      </c>
      <c r="J289" s="237"/>
      <c r="K289" s="237">
        <f>SUM(K290:K294)</f>
        <v>0</v>
      </c>
      <c r="L289" s="237"/>
      <c r="M289" s="237">
        <f>SUM(M290:M294)</f>
        <v>0</v>
      </c>
      <c r="N289" s="236"/>
      <c r="O289" s="236">
        <f>SUM(O290:O294)</f>
        <v>0.14000000000000001</v>
      </c>
      <c r="P289" s="236"/>
      <c r="Q289" s="236">
        <f>SUM(Q290:Q294)</f>
        <v>0</v>
      </c>
      <c r="R289" s="237"/>
      <c r="S289" s="237"/>
      <c r="T289" s="237"/>
      <c r="U289" s="237"/>
      <c r="V289" s="237">
        <f>SUM(V290:V294)</f>
        <v>12.92</v>
      </c>
      <c r="W289" s="237"/>
      <c r="X289" s="237"/>
      <c r="AG289" t="s">
        <v>177</v>
      </c>
    </row>
    <row r="290" spans="1:60" outlineLevel="1" x14ac:dyDescent="0.2">
      <c r="A290" s="244">
        <v>64</v>
      </c>
      <c r="B290" s="245" t="s">
        <v>486</v>
      </c>
      <c r="C290" s="261" t="s">
        <v>487</v>
      </c>
      <c r="D290" s="246" t="s">
        <v>392</v>
      </c>
      <c r="E290" s="247">
        <v>258.3</v>
      </c>
      <c r="F290" s="248"/>
      <c r="G290" s="249">
        <f>ROUND(E290*F290,2)</f>
        <v>0</v>
      </c>
      <c r="H290" s="231"/>
      <c r="I290" s="230">
        <f>ROUND(E290*H290,2)</f>
        <v>0</v>
      </c>
      <c r="J290" s="231"/>
      <c r="K290" s="230">
        <f>ROUND(E290*J290,2)</f>
        <v>0</v>
      </c>
      <c r="L290" s="230">
        <v>21</v>
      </c>
      <c r="M290" s="230">
        <f>G290*(1+L290/100)</f>
        <v>0</v>
      </c>
      <c r="N290" s="229">
        <v>0</v>
      </c>
      <c r="O290" s="229">
        <f>ROUND(E290*N290,2)</f>
        <v>0</v>
      </c>
      <c r="P290" s="229">
        <v>0</v>
      </c>
      <c r="Q290" s="229">
        <f>ROUND(E290*P290,2)</f>
        <v>0</v>
      </c>
      <c r="R290" s="230"/>
      <c r="S290" s="230" t="s">
        <v>181</v>
      </c>
      <c r="T290" s="230" t="s">
        <v>181</v>
      </c>
      <c r="U290" s="230">
        <v>0.05</v>
      </c>
      <c r="V290" s="230">
        <f>ROUND(E290*U290,2)</f>
        <v>12.92</v>
      </c>
      <c r="W290" s="230"/>
      <c r="X290" s="230" t="s">
        <v>182</v>
      </c>
      <c r="Y290" s="210"/>
      <c r="Z290" s="210"/>
      <c r="AA290" s="210"/>
      <c r="AB290" s="210"/>
      <c r="AC290" s="210"/>
      <c r="AD290" s="210"/>
      <c r="AE290" s="210"/>
      <c r="AF290" s="210"/>
      <c r="AG290" s="210" t="s">
        <v>183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27"/>
      <c r="B291" s="228"/>
      <c r="C291" s="262" t="s">
        <v>488</v>
      </c>
      <c r="D291" s="232"/>
      <c r="E291" s="233">
        <v>258.3</v>
      </c>
      <c r="F291" s="230"/>
      <c r="G291" s="230"/>
      <c r="H291" s="230"/>
      <c r="I291" s="230"/>
      <c r="J291" s="230"/>
      <c r="K291" s="230"/>
      <c r="L291" s="230"/>
      <c r="M291" s="230"/>
      <c r="N291" s="229"/>
      <c r="O291" s="229"/>
      <c r="P291" s="229"/>
      <c r="Q291" s="229"/>
      <c r="R291" s="230"/>
      <c r="S291" s="230"/>
      <c r="T291" s="230"/>
      <c r="U291" s="230"/>
      <c r="V291" s="230"/>
      <c r="W291" s="230"/>
      <c r="X291" s="230"/>
      <c r="Y291" s="210"/>
      <c r="Z291" s="210"/>
      <c r="AA291" s="210"/>
      <c r="AB291" s="210"/>
      <c r="AC291" s="210"/>
      <c r="AD291" s="210"/>
      <c r="AE291" s="210"/>
      <c r="AF291" s="210"/>
      <c r="AG291" s="210" t="s">
        <v>185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1" x14ac:dyDescent="0.2">
      <c r="A292" s="244">
        <v>65</v>
      </c>
      <c r="B292" s="245" t="s">
        <v>489</v>
      </c>
      <c r="C292" s="261" t="s">
        <v>490</v>
      </c>
      <c r="D292" s="246" t="s">
        <v>392</v>
      </c>
      <c r="E292" s="247">
        <v>284.13</v>
      </c>
      <c r="F292" s="248"/>
      <c r="G292" s="249">
        <f>ROUND(E292*F292,2)</f>
        <v>0</v>
      </c>
      <c r="H292" s="231"/>
      <c r="I292" s="230">
        <f>ROUND(E292*H292,2)</f>
        <v>0</v>
      </c>
      <c r="J292" s="231"/>
      <c r="K292" s="230">
        <f>ROUND(E292*J292,2)</f>
        <v>0</v>
      </c>
      <c r="L292" s="230">
        <v>21</v>
      </c>
      <c r="M292" s="230">
        <f>G292*(1+L292/100)</f>
        <v>0</v>
      </c>
      <c r="N292" s="229">
        <v>4.8000000000000001E-4</v>
      </c>
      <c r="O292" s="229">
        <f>ROUND(E292*N292,2)</f>
        <v>0.14000000000000001</v>
      </c>
      <c r="P292" s="229">
        <v>0</v>
      </c>
      <c r="Q292" s="229">
        <f>ROUND(E292*P292,2)</f>
        <v>0</v>
      </c>
      <c r="R292" s="230" t="s">
        <v>351</v>
      </c>
      <c r="S292" s="230" t="s">
        <v>181</v>
      </c>
      <c r="T292" s="230" t="s">
        <v>181</v>
      </c>
      <c r="U292" s="230">
        <v>0</v>
      </c>
      <c r="V292" s="230">
        <f>ROUND(E292*U292,2)</f>
        <v>0</v>
      </c>
      <c r="W292" s="230"/>
      <c r="X292" s="230" t="s">
        <v>352</v>
      </c>
      <c r="Y292" s="210"/>
      <c r="Z292" s="210"/>
      <c r="AA292" s="210"/>
      <c r="AB292" s="210"/>
      <c r="AC292" s="210"/>
      <c r="AD292" s="210"/>
      <c r="AE292" s="210"/>
      <c r="AF292" s="210"/>
      <c r="AG292" s="210" t="s">
        <v>353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2">
      <c r="A293" s="227"/>
      <c r="B293" s="228"/>
      <c r="C293" s="262" t="s">
        <v>491</v>
      </c>
      <c r="D293" s="232"/>
      <c r="E293" s="233">
        <v>258.3</v>
      </c>
      <c r="F293" s="230"/>
      <c r="G293" s="230"/>
      <c r="H293" s="230"/>
      <c r="I293" s="230"/>
      <c r="J293" s="230"/>
      <c r="K293" s="230"/>
      <c r="L293" s="230"/>
      <c r="M293" s="230"/>
      <c r="N293" s="229"/>
      <c r="O293" s="229"/>
      <c r="P293" s="229"/>
      <c r="Q293" s="229"/>
      <c r="R293" s="230"/>
      <c r="S293" s="230"/>
      <c r="T293" s="230"/>
      <c r="U293" s="230"/>
      <c r="V293" s="230"/>
      <c r="W293" s="230"/>
      <c r="X293" s="230"/>
      <c r="Y293" s="210"/>
      <c r="Z293" s="210"/>
      <c r="AA293" s="210"/>
      <c r="AB293" s="210"/>
      <c r="AC293" s="210"/>
      <c r="AD293" s="210"/>
      <c r="AE293" s="210"/>
      <c r="AF293" s="210"/>
      <c r="AG293" s="210" t="s">
        <v>185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27"/>
      <c r="B294" s="228"/>
      <c r="C294" s="263" t="s">
        <v>396</v>
      </c>
      <c r="D294" s="234"/>
      <c r="E294" s="235">
        <v>25.83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10"/>
      <c r="Z294" s="210"/>
      <c r="AA294" s="210"/>
      <c r="AB294" s="210"/>
      <c r="AC294" s="210"/>
      <c r="AD294" s="210"/>
      <c r="AE294" s="210"/>
      <c r="AF294" s="210"/>
      <c r="AG294" s="210" t="s">
        <v>185</v>
      </c>
      <c r="AH294" s="210">
        <v>4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x14ac:dyDescent="0.2">
      <c r="A295" s="238" t="s">
        <v>176</v>
      </c>
      <c r="B295" s="239" t="s">
        <v>96</v>
      </c>
      <c r="C295" s="260" t="s">
        <v>97</v>
      </c>
      <c r="D295" s="240"/>
      <c r="E295" s="241"/>
      <c r="F295" s="242"/>
      <c r="G295" s="243">
        <f>SUMIF(AG296:AG319,"&lt;&gt;NOR",G296:G319)</f>
        <v>0</v>
      </c>
      <c r="H295" s="237"/>
      <c r="I295" s="237">
        <f>SUM(I296:I319)</f>
        <v>0</v>
      </c>
      <c r="J295" s="237"/>
      <c r="K295" s="237">
        <f>SUM(K296:K319)</f>
        <v>0</v>
      </c>
      <c r="L295" s="237"/>
      <c r="M295" s="237">
        <f>SUM(M296:M319)</f>
        <v>0</v>
      </c>
      <c r="N295" s="236"/>
      <c r="O295" s="236">
        <f>SUM(O296:O319)</f>
        <v>10.01</v>
      </c>
      <c r="P295" s="236"/>
      <c r="Q295" s="236">
        <f>SUM(Q296:Q319)</f>
        <v>0</v>
      </c>
      <c r="R295" s="237"/>
      <c r="S295" s="237"/>
      <c r="T295" s="237"/>
      <c r="U295" s="237"/>
      <c r="V295" s="237">
        <f>SUM(V296:V319)</f>
        <v>242.16</v>
      </c>
      <c r="W295" s="237"/>
      <c r="X295" s="237"/>
      <c r="AG295" t="s">
        <v>177</v>
      </c>
    </row>
    <row r="296" spans="1:60" outlineLevel="1" x14ac:dyDescent="0.2">
      <c r="A296" s="244">
        <v>66</v>
      </c>
      <c r="B296" s="245" t="s">
        <v>492</v>
      </c>
      <c r="C296" s="261" t="s">
        <v>493</v>
      </c>
      <c r="D296" s="246" t="s">
        <v>180</v>
      </c>
      <c r="E296" s="247">
        <v>367.20850000000002</v>
      </c>
      <c r="F296" s="248"/>
      <c r="G296" s="249">
        <f>ROUND(E296*F296,2)</f>
        <v>0</v>
      </c>
      <c r="H296" s="231"/>
      <c r="I296" s="230">
        <f>ROUND(E296*H296,2)</f>
        <v>0</v>
      </c>
      <c r="J296" s="231"/>
      <c r="K296" s="230">
        <f>ROUND(E296*J296,2)</f>
        <v>0</v>
      </c>
      <c r="L296" s="230">
        <v>21</v>
      </c>
      <c r="M296" s="230">
        <f>G296*(1+L296/100)</f>
        <v>0</v>
      </c>
      <c r="N296" s="229">
        <v>1.8380000000000001E-2</v>
      </c>
      <c r="O296" s="229">
        <f>ROUND(E296*N296,2)</f>
        <v>6.75</v>
      </c>
      <c r="P296" s="229">
        <v>0</v>
      </c>
      <c r="Q296" s="229">
        <f>ROUND(E296*P296,2)</f>
        <v>0</v>
      </c>
      <c r="R296" s="230"/>
      <c r="S296" s="230" t="s">
        <v>181</v>
      </c>
      <c r="T296" s="230" t="s">
        <v>181</v>
      </c>
      <c r="U296" s="230">
        <v>0.14000000000000001</v>
      </c>
      <c r="V296" s="230">
        <f>ROUND(E296*U296,2)</f>
        <v>51.41</v>
      </c>
      <c r="W296" s="230"/>
      <c r="X296" s="230" t="s">
        <v>182</v>
      </c>
      <c r="Y296" s="210"/>
      <c r="Z296" s="210"/>
      <c r="AA296" s="210"/>
      <c r="AB296" s="210"/>
      <c r="AC296" s="210"/>
      <c r="AD296" s="210"/>
      <c r="AE296" s="210"/>
      <c r="AF296" s="210"/>
      <c r="AG296" s="210" t="s">
        <v>183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1" x14ac:dyDescent="0.2">
      <c r="A297" s="227"/>
      <c r="B297" s="228"/>
      <c r="C297" s="264" t="s">
        <v>494</v>
      </c>
      <c r="D297" s="250"/>
      <c r="E297" s="250"/>
      <c r="F297" s="250"/>
      <c r="G297" s="250"/>
      <c r="H297" s="230"/>
      <c r="I297" s="230"/>
      <c r="J297" s="230"/>
      <c r="K297" s="230"/>
      <c r="L297" s="230"/>
      <c r="M297" s="230"/>
      <c r="N297" s="229"/>
      <c r="O297" s="229"/>
      <c r="P297" s="229"/>
      <c r="Q297" s="229"/>
      <c r="R297" s="230"/>
      <c r="S297" s="230"/>
      <c r="T297" s="230"/>
      <c r="U297" s="230"/>
      <c r="V297" s="230"/>
      <c r="W297" s="230"/>
      <c r="X297" s="230"/>
      <c r="Y297" s="210"/>
      <c r="Z297" s="210"/>
      <c r="AA297" s="210"/>
      <c r="AB297" s="210"/>
      <c r="AC297" s="210"/>
      <c r="AD297" s="210"/>
      <c r="AE297" s="210"/>
      <c r="AF297" s="210"/>
      <c r="AG297" s="210" t="s">
        <v>229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ht="22.5" outlineLevel="1" x14ac:dyDescent="0.2">
      <c r="A298" s="227"/>
      <c r="B298" s="228"/>
      <c r="C298" s="262" t="s">
        <v>495</v>
      </c>
      <c r="D298" s="232"/>
      <c r="E298" s="233">
        <v>367.20850000000002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10"/>
      <c r="Z298" s="210"/>
      <c r="AA298" s="210"/>
      <c r="AB298" s="210"/>
      <c r="AC298" s="210"/>
      <c r="AD298" s="210"/>
      <c r="AE298" s="210"/>
      <c r="AF298" s="210"/>
      <c r="AG298" s="210" t="s">
        <v>185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1" x14ac:dyDescent="0.2">
      <c r="A299" s="244">
        <v>67</v>
      </c>
      <c r="B299" s="245" t="s">
        <v>496</v>
      </c>
      <c r="C299" s="261" t="s">
        <v>497</v>
      </c>
      <c r="D299" s="246" t="s">
        <v>180</v>
      </c>
      <c r="E299" s="247">
        <v>11016.254999999999</v>
      </c>
      <c r="F299" s="248"/>
      <c r="G299" s="249">
        <f>ROUND(E299*F299,2)</f>
        <v>0</v>
      </c>
      <c r="H299" s="231"/>
      <c r="I299" s="230">
        <f>ROUND(E299*H299,2)</f>
        <v>0</v>
      </c>
      <c r="J299" s="231"/>
      <c r="K299" s="230">
        <f>ROUND(E299*J299,2)</f>
        <v>0</v>
      </c>
      <c r="L299" s="230">
        <v>21</v>
      </c>
      <c r="M299" s="230">
        <f>G299*(1+L299/100)</f>
        <v>0</v>
      </c>
      <c r="N299" s="229">
        <v>0</v>
      </c>
      <c r="O299" s="229">
        <f>ROUND(E299*N299,2)</f>
        <v>0</v>
      </c>
      <c r="P299" s="229">
        <v>0</v>
      </c>
      <c r="Q299" s="229">
        <f>ROUND(E299*P299,2)</f>
        <v>0</v>
      </c>
      <c r="R299" s="230"/>
      <c r="S299" s="230" t="s">
        <v>181</v>
      </c>
      <c r="T299" s="230" t="s">
        <v>181</v>
      </c>
      <c r="U299" s="230">
        <v>0</v>
      </c>
      <c r="V299" s="230">
        <f>ROUND(E299*U299,2)</f>
        <v>0</v>
      </c>
      <c r="W299" s="230"/>
      <c r="X299" s="230" t="s">
        <v>182</v>
      </c>
      <c r="Y299" s="210"/>
      <c r="Z299" s="210"/>
      <c r="AA299" s="210"/>
      <c r="AB299" s="210"/>
      <c r="AC299" s="210"/>
      <c r="AD299" s="210"/>
      <c r="AE299" s="210"/>
      <c r="AF299" s="210"/>
      <c r="AG299" s="210" t="s">
        <v>183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ht="22.5" outlineLevel="1" x14ac:dyDescent="0.2">
      <c r="A300" s="227"/>
      <c r="B300" s="228"/>
      <c r="C300" s="262" t="s">
        <v>498</v>
      </c>
      <c r="D300" s="232"/>
      <c r="E300" s="233">
        <v>11016.254999999999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10"/>
      <c r="Z300" s="210"/>
      <c r="AA300" s="210"/>
      <c r="AB300" s="210"/>
      <c r="AC300" s="210"/>
      <c r="AD300" s="210"/>
      <c r="AE300" s="210"/>
      <c r="AF300" s="210"/>
      <c r="AG300" s="210" t="s">
        <v>185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1" x14ac:dyDescent="0.2">
      <c r="A301" s="244">
        <v>68</v>
      </c>
      <c r="B301" s="245" t="s">
        <v>499</v>
      </c>
      <c r="C301" s="261" t="s">
        <v>500</v>
      </c>
      <c r="D301" s="246" t="s">
        <v>180</v>
      </c>
      <c r="E301" s="247">
        <v>367.20850000000002</v>
      </c>
      <c r="F301" s="248"/>
      <c r="G301" s="249">
        <f>ROUND(E301*F301,2)</f>
        <v>0</v>
      </c>
      <c r="H301" s="231"/>
      <c r="I301" s="230">
        <f>ROUND(E301*H301,2)</f>
        <v>0</v>
      </c>
      <c r="J301" s="231"/>
      <c r="K301" s="230">
        <f>ROUND(E301*J301,2)</f>
        <v>0</v>
      </c>
      <c r="L301" s="230">
        <v>21</v>
      </c>
      <c r="M301" s="230">
        <f>G301*(1+L301/100)</f>
        <v>0</v>
      </c>
      <c r="N301" s="229">
        <v>0</v>
      </c>
      <c r="O301" s="229">
        <f>ROUND(E301*N301,2)</f>
        <v>0</v>
      </c>
      <c r="P301" s="229">
        <v>0</v>
      </c>
      <c r="Q301" s="229">
        <f>ROUND(E301*P301,2)</f>
        <v>0</v>
      </c>
      <c r="R301" s="230"/>
      <c r="S301" s="230" t="s">
        <v>181</v>
      </c>
      <c r="T301" s="230" t="s">
        <v>181</v>
      </c>
      <c r="U301" s="230">
        <v>0.13</v>
      </c>
      <c r="V301" s="230">
        <f>ROUND(E301*U301,2)</f>
        <v>47.74</v>
      </c>
      <c r="W301" s="230"/>
      <c r="X301" s="230" t="s">
        <v>182</v>
      </c>
      <c r="Y301" s="210"/>
      <c r="Z301" s="210"/>
      <c r="AA301" s="210"/>
      <c r="AB301" s="210"/>
      <c r="AC301" s="210"/>
      <c r="AD301" s="210"/>
      <c r="AE301" s="210"/>
      <c r="AF301" s="210"/>
      <c r="AG301" s="210" t="s">
        <v>183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1" x14ac:dyDescent="0.2">
      <c r="A302" s="227"/>
      <c r="B302" s="228"/>
      <c r="C302" s="262" t="s">
        <v>501</v>
      </c>
      <c r="D302" s="232"/>
      <c r="E302" s="233">
        <v>367.20850000000002</v>
      </c>
      <c r="F302" s="230"/>
      <c r="G302" s="230"/>
      <c r="H302" s="230"/>
      <c r="I302" s="230"/>
      <c r="J302" s="230"/>
      <c r="K302" s="230"/>
      <c r="L302" s="230"/>
      <c r="M302" s="230"/>
      <c r="N302" s="229"/>
      <c r="O302" s="229"/>
      <c r="P302" s="229"/>
      <c r="Q302" s="229"/>
      <c r="R302" s="230"/>
      <c r="S302" s="230"/>
      <c r="T302" s="230"/>
      <c r="U302" s="230"/>
      <c r="V302" s="230"/>
      <c r="W302" s="230"/>
      <c r="X302" s="230"/>
      <c r="Y302" s="210"/>
      <c r="Z302" s="210"/>
      <c r="AA302" s="210"/>
      <c r="AB302" s="210"/>
      <c r="AC302" s="210"/>
      <c r="AD302" s="210"/>
      <c r="AE302" s="210"/>
      <c r="AF302" s="210"/>
      <c r="AG302" s="210" t="s">
        <v>185</v>
      </c>
      <c r="AH302" s="210">
        <v>5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44">
        <v>69</v>
      </c>
      <c r="B303" s="245" t="s">
        <v>502</v>
      </c>
      <c r="C303" s="261" t="s">
        <v>503</v>
      </c>
      <c r="D303" s="246" t="s">
        <v>180</v>
      </c>
      <c r="E303" s="247">
        <v>550.04999999999995</v>
      </c>
      <c r="F303" s="248"/>
      <c r="G303" s="249">
        <f>ROUND(E303*F303,2)</f>
        <v>0</v>
      </c>
      <c r="H303" s="231"/>
      <c r="I303" s="230">
        <f>ROUND(E303*H303,2)</f>
        <v>0</v>
      </c>
      <c r="J303" s="231"/>
      <c r="K303" s="230">
        <f>ROUND(E303*J303,2)</f>
        <v>0</v>
      </c>
      <c r="L303" s="230">
        <v>21</v>
      </c>
      <c r="M303" s="230">
        <f>G303*(1+L303/100)</f>
        <v>0</v>
      </c>
      <c r="N303" s="229">
        <v>5.9199999999999999E-3</v>
      </c>
      <c r="O303" s="229">
        <f>ROUND(E303*N303,2)</f>
        <v>3.26</v>
      </c>
      <c r="P303" s="229">
        <v>0</v>
      </c>
      <c r="Q303" s="229">
        <f>ROUND(E303*P303,2)</f>
        <v>0</v>
      </c>
      <c r="R303" s="230"/>
      <c r="S303" s="230" t="s">
        <v>181</v>
      </c>
      <c r="T303" s="230" t="s">
        <v>181</v>
      </c>
      <c r="U303" s="230">
        <v>0.26</v>
      </c>
      <c r="V303" s="230">
        <f>ROUND(E303*U303,2)</f>
        <v>143.01</v>
      </c>
      <c r="W303" s="230"/>
      <c r="X303" s="230" t="s">
        <v>182</v>
      </c>
      <c r="Y303" s="210"/>
      <c r="Z303" s="210"/>
      <c r="AA303" s="210"/>
      <c r="AB303" s="210"/>
      <c r="AC303" s="210"/>
      <c r="AD303" s="210"/>
      <c r="AE303" s="210"/>
      <c r="AF303" s="210"/>
      <c r="AG303" s="210" t="s">
        <v>183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1" x14ac:dyDescent="0.2">
      <c r="A304" s="227"/>
      <c r="B304" s="228"/>
      <c r="C304" s="262" t="s">
        <v>235</v>
      </c>
      <c r="D304" s="232"/>
      <c r="E304" s="233">
        <v>3.91</v>
      </c>
      <c r="F304" s="230"/>
      <c r="G304" s="230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10"/>
      <c r="Z304" s="210"/>
      <c r="AA304" s="210"/>
      <c r="AB304" s="210"/>
      <c r="AC304" s="210"/>
      <c r="AD304" s="210"/>
      <c r="AE304" s="210"/>
      <c r="AF304" s="210"/>
      <c r="AG304" s="210" t="s">
        <v>185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1" x14ac:dyDescent="0.2">
      <c r="A305" s="227"/>
      <c r="B305" s="228"/>
      <c r="C305" s="262" t="s">
        <v>236</v>
      </c>
      <c r="D305" s="232"/>
      <c r="E305" s="233">
        <v>10.49</v>
      </c>
      <c r="F305" s="230"/>
      <c r="G305" s="230"/>
      <c r="H305" s="230"/>
      <c r="I305" s="230"/>
      <c r="J305" s="230"/>
      <c r="K305" s="230"/>
      <c r="L305" s="230"/>
      <c r="M305" s="230"/>
      <c r="N305" s="229"/>
      <c r="O305" s="229"/>
      <c r="P305" s="229"/>
      <c r="Q305" s="229"/>
      <c r="R305" s="230"/>
      <c r="S305" s="230"/>
      <c r="T305" s="230"/>
      <c r="U305" s="230"/>
      <c r="V305" s="230"/>
      <c r="W305" s="230"/>
      <c r="X305" s="230"/>
      <c r="Y305" s="210"/>
      <c r="Z305" s="210"/>
      <c r="AA305" s="210"/>
      <c r="AB305" s="210"/>
      <c r="AC305" s="210"/>
      <c r="AD305" s="210"/>
      <c r="AE305" s="210"/>
      <c r="AF305" s="210"/>
      <c r="AG305" s="210" t="s">
        <v>185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27"/>
      <c r="B306" s="228"/>
      <c r="C306" s="262" t="s">
        <v>237</v>
      </c>
      <c r="D306" s="232"/>
      <c r="E306" s="233">
        <v>8.02</v>
      </c>
      <c r="F306" s="230"/>
      <c r="G306" s="230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10"/>
      <c r="Z306" s="210"/>
      <c r="AA306" s="210"/>
      <c r="AB306" s="210"/>
      <c r="AC306" s="210"/>
      <c r="AD306" s="210"/>
      <c r="AE306" s="210"/>
      <c r="AF306" s="210"/>
      <c r="AG306" s="210" t="s">
        <v>185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27"/>
      <c r="B307" s="228"/>
      <c r="C307" s="262" t="s">
        <v>238</v>
      </c>
      <c r="D307" s="232"/>
      <c r="E307" s="233">
        <v>6.32</v>
      </c>
      <c r="F307" s="230"/>
      <c r="G307" s="230"/>
      <c r="H307" s="230"/>
      <c r="I307" s="230"/>
      <c r="J307" s="230"/>
      <c r="K307" s="230"/>
      <c r="L307" s="230"/>
      <c r="M307" s="230"/>
      <c r="N307" s="229"/>
      <c r="O307" s="229"/>
      <c r="P307" s="229"/>
      <c r="Q307" s="229"/>
      <c r="R307" s="230"/>
      <c r="S307" s="230"/>
      <c r="T307" s="230"/>
      <c r="U307" s="230"/>
      <c r="V307" s="230"/>
      <c r="W307" s="230"/>
      <c r="X307" s="230"/>
      <c r="Y307" s="210"/>
      <c r="Z307" s="210"/>
      <c r="AA307" s="210"/>
      <c r="AB307" s="210"/>
      <c r="AC307" s="210"/>
      <c r="AD307" s="210"/>
      <c r="AE307" s="210"/>
      <c r="AF307" s="210"/>
      <c r="AG307" s="210" t="s">
        <v>185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1" x14ac:dyDescent="0.2">
      <c r="A308" s="227"/>
      <c r="B308" s="228"/>
      <c r="C308" s="262" t="s">
        <v>239</v>
      </c>
      <c r="D308" s="232"/>
      <c r="E308" s="233">
        <v>6.32</v>
      </c>
      <c r="F308" s="230"/>
      <c r="G308" s="230"/>
      <c r="H308" s="230"/>
      <c r="I308" s="230"/>
      <c r="J308" s="230"/>
      <c r="K308" s="230"/>
      <c r="L308" s="230"/>
      <c r="M308" s="230"/>
      <c r="N308" s="229"/>
      <c r="O308" s="229"/>
      <c r="P308" s="229"/>
      <c r="Q308" s="229"/>
      <c r="R308" s="230"/>
      <c r="S308" s="230"/>
      <c r="T308" s="230"/>
      <c r="U308" s="230"/>
      <c r="V308" s="230"/>
      <c r="W308" s="230"/>
      <c r="X308" s="230"/>
      <c r="Y308" s="210"/>
      <c r="Z308" s="210"/>
      <c r="AA308" s="210"/>
      <c r="AB308" s="210"/>
      <c r="AC308" s="210"/>
      <c r="AD308" s="210"/>
      <c r="AE308" s="210"/>
      <c r="AF308" s="210"/>
      <c r="AG308" s="210" t="s">
        <v>185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1" x14ac:dyDescent="0.2">
      <c r="A309" s="227"/>
      <c r="B309" s="228"/>
      <c r="C309" s="262" t="s">
        <v>240</v>
      </c>
      <c r="D309" s="232"/>
      <c r="E309" s="233">
        <v>120.31</v>
      </c>
      <c r="F309" s="230"/>
      <c r="G309" s="230"/>
      <c r="H309" s="230"/>
      <c r="I309" s="230"/>
      <c r="J309" s="230"/>
      <c r="K309" s="230"/>
      <c r="L309" s="230"/>
      <c r="M309" s="230"/>
      <c r="N309" s="229"/>
      <c r="O309" s="229"/>
      <c r="P309" s="229"/>
      <c r="Q309" s="229"/>
      <c r="R309" s="230"/>
      <c r="S309" s="230"/>
      <c r="T309" s="230"/>
      <c r="U309" s="230"/>
      <c r="V309" s="230"/>
      <c r="W309" s="230"/>
      <c r="X309" s="230"/>
      <c r="Y309" s="210"/>
      <c r="Z309" s="210"/>
      <c r="AA309" s="210"/>
      <c r="AB309" s="210"/>
      <c r="AC309" s="210"/>
      <c r="AD309" s="210"/>
      <c r="AE309" s="210"/>
      <c r="AF309" s="210"/>
      <c r="AG309" s="210" t="s">
        <v>185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1" x14ac:dyDescent="0.2">
      <c r="A310" s="227"/>
      <c r="B310" s="228"/>
      <c r="C310" s="262" t="s">
        <v>241</v>
      </c>
      <c r="D310" s="232"/>
      <c r="E310" s="233">
        <v>16.510000000000002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10"/>
      <c r="Z310" s="210"/>
      <c r="AA310" s="210"/>
      <c r="AB310" s="210"/>
      <c r="AC310" s="210"/>
      <c r="AD310" s="210"/>
      <c r="AE310" s="210"/>
      <c r="AF310" s="210"/>
      <c r="AG310" s="210" t="s">
        <v>185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1" x14ac:dyDescent="0.2">
      <c r="A311" s="227"/>
      <c r="B311" s="228"/>
      <c r="C311" s="262" t="s">
        <v>242</v>
      </c>
      <c r="D311" s="232"/>
      <c r="E311" s="233">
        <v>29.66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10"/>
      <c r="Z311" s="210"/>
      <c r="AA311" s="210"/>
      <c r="AB311" s="210"/>
      <c r="AC311" s="210"/>
      <c r="AD311" s="210"/>
      <c r="AE311" s="210"/>
      <c r="AF311" s="210"/>
      <c r="AG311" s="210" t="s">
        <v>185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1" x14ac:dyDescent="0.2">
      <c r="A312" s="227"/>
      <c r="B312" s="228"/>
      <c r="C312" s="262" t="s">
        <v>243</v>
      </c>
      <c r="D312" s="232"/>
      <c r="E312" s="233">
        <v>13.81</v>
      </c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10"/>
      <c r="Z312" s="210"/>
      <c r="AA312" s="210"/>
      <c r="AB312" s="210"/>
      <c r="AC312" s="210"/>
      <c r="AD312" s="210"/>
      <c r="AE312" s="210"/>
      <c r="AF312" s="210"/>
      <c r="AG312" s="210" t="s">
        <v>185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1" x14ac:dyDescent="0.2">
      <c r="A313" s="227"/>
      <c r="B313" s="228"/>
      <c r="C313" s="262" t="s">
        <v>244</v>
      </c>
      <c r="D313" s="232"/>
      <c r="E313" s="233">
        <v>9.33</v>
      </c>
      <c r="F313" s="230"/>
      <c r="G313" s="230"/>
      <c r="H313" s="230"/>
      <c r="I313" s="230"/>
      <c r="J313" s="230"/>
      <c r="K313" s="230"/>
      <c r="L313" s="230"/>
      <c r="M313" s="230"/>
      <c r="N313" s="229"/>
      <c r="O313" s="229"/>
      <c r="P313" s="229"/>
      <c r="Q313" s="229"/>
      <c r="R313" s="230"/>
      <c r="S313" s="230"/>
      <c r="T313" s="230"/>
      <c r="U313" s="230"/>
      <c r="V313" s="230"/>
      <c r="W313" s="230"/>
      <c r="X313" s="230"/>
      <c r="Y313" s="210"/>
      <c r="Z313" s="210"/>
      <c r="AA313" s="210"/>
      <c r="AB313" s="210"/>
      <c r="AC313" s="210"/>
      <c r="AD313" s="210"/>
      <c r="AE313" s="210"/>
      <c r="AF313" s="210"/>
      <c r="AG313" s="210" t="s">
        <v>185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1" x14ac:dyDescent="0.2">
      <c r="A314" s="227"/>
      <c r="B314" s="228"/>
      <c r="C314" s="262" t="s">
        <v>245</v>
      </c>
      <c r="D314" s="232"/>
      <c r="E314" s="233">
        <v>279.52999999999997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10"/>
      <c r="Z314" s="210"/>
      <c r="AA314" s="210"/>
      <c r="AB314" s="210"/>
      <c r="AC314" s="210"/>
      <c r="AD314" s="210"/>
      <c r="AE314" s="210"/>
      <c r="AF314" s="210"/>
      <c r="AG314" s="210" t="s">
        <v>185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27"/>
      <c r="B315" s="228"/>
      <c r="C315" s="262" t="s">
        <v>246</v>
      </c>
      <c r="D315" s="232"/>
      <c r="E315" s="233">
        <v>4.8</v>
      </c>
      <c r="F315" s="230"/>
      <c r="G315" s="230"/>
      <c r="H315" s="230"/>
      <c r="I315" s="230"/>
      <c r="J315" s="230"/>
      <c r="K315" s="230"/>
      <c r="L315" s="230"/>
      <c r="M315" s="230"/>
      <c r="N315" s="229"/>
      <c r="O315" s="229"/>
      <c r="P315" s="229"/>
      <c r="Q315" s="229"/>
      <c r="R315" s="230"/>
      <c r="S315" s="230"/>
      <c r="T315" s="230"/>
      <c r="U315" s="230"/>
      <c r="V315" s="230"/>
      <c r="W315" s="230"/>
      <c r="X315" s="230"/>
      <c r="Y315" s="210"/>
      <c r="Z315" s="210"/>
      <c r="AA315" s="210"/>
      <c r="AB315" s="210"/>
      <c r="AC315" s="210"/>
      <c r="AD315" s="210"/>
      <c r="AE315" s="210"/>
      <c r="AF315" s="210"/>
      <c r="AG315" s="210" t="s">
        <v>185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1" x14ac:dyDescent="0.2">
      <c r="A316" s="227"/>
      <c r="B316" s="228"/>
      <c r="C316" s="262" t="s">
        <v>247</v>
      </c>
      <c r="D316" s="232"/>
      <c r="E316" s="233">
        <v>3.24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10"/>
      <c r="Z316" s="210"/>
      <c r="AA316" s="210"/>
      <c r="AB316" s="210"/>
      <c r="AC316" s="210"/>
      <c r="AD316" s="210"/>
      <c r="AE316" s="210"/>
      <c r="AF316" s="210"/>
      <c r="AG316" s="210" t="s">
        <v>185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27"/>
      <c r="B317" s="228"/>
      <c r="C317" s="262" t="s">
        <v>248</v>
      </c>
      <c r="D317" s="232"/>
      <c r="E317" s="233">
        <v>14.16</v>
      </c>
      <c r="F317" s="230"/>
      <c r="G317" s="230"/>
      <c r="H317" s="230"/>
      <c r="I317" s="230"/>
      <c r="J317" s="230"/>
      <c r="K317" s="230"/>
      <c r="L317" s="230"/>
      <c r="M317" s="230"/>
      <c r="N317" s="229"/>
      <c r="O317" s="229"/>
      <c r="P317" s="229"/>
      <c r="Q317" s="229"/>
      <c r="R317" s="230"/>
      <c r="S317" s="230"/>
      <c r="T317" s="230"/>
      <c r="U317" s="230"/>
      <c r="V317" s="230"/>
      <c r="W317" s="230"/>
      <c r="X317" s="230"/>
      <c r="Y317" s="210"/>
      <c r="Z317" s="210"/>
      <c r="AA317" s="210"/>
      <c r="AB317" s="210"/>
      <c r="AC317" s="210"/>
      <c r="AD317" s="210"/>
      <c r="AE317" s="210"/>
      <c r="AF317" s="210"/>
      <c r="AG317" s="210" t="s">
        <v>185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2">
      <c r="A318" s="227"/>
      <c r="B318" s="228"/>
      <c r="C318" s="262" t="s">
        <v>249</v>
      </c>
      <c r="D318" s="232"/>
      <c r="E318" s="233">
        <v>8.61</v>
      </c>
      <c r="F318" s="230"/>
      <c r="G318" s="230"/>
      <c r="H318" s="230"/>
      <c r="I318" s="230"/>
      <c r="J318" s="230"/>
      <c r="K318" s="230"/>
      <c r="L318" s="230"/>
      <c r="M318" s="230"/>
      <c r="N318" s="229"/>
      <c r="O318" s="229"/>
      <c r="P318" s="229"/>
      <c r="Q318" s="229"/>
      <c r="R318" s="230"/>
      <c r="S318" s="230"/>
      <c r="T318" s="230"/>
      <c r="U318" s="230"/>
      <c r="V318" s="230"/>
      <c r="W318" s="230"/>
      <c r="X318" s="230"/>
      <c r="Y318" s="210"/>
      <c r="Z318" s="210"/>
      <c r="AA318" s="210"/>
      <c r="AB318" s="210"/>
      <c r="AC318" s="210"/>
      <c r="AD318" s="210"/>
      <c r="AE318" s="210"/>
      <c r="AF318" s="210"/>
      <c r="AG318" s="210" t="s">
        <v>185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27"/>
      <c r="B319" s="228"/>
      <c r="C319" s="262" t="s">
        <v>250</v>
      </c>
      <c r="D319" s="232"/>
      <c r="E319" s="233">
        <v>15.03</v>
      </c>
      <c r="F319" s="230"/>
      <c r="G319" s="230"/>
      <c r="H319" s="230"/>
      <c r="I319" s="230"/>
      <c r="J319" s="230"/>
      <c r="K319" s="230"/>
      <c r="L319" s="230"/>
      <c r="M319" s="230"/>
      <c r="N319" s="229"/>
      <c r="O319" s="229"/>
      <c r="P319" s="229"/>
      <c r="Q319" s="229"/>
      <c r="R319" s="230"/>
      <c r="S319" s="230"/>
      <c r="T319" s="230"/>
      <c r="U319" s="230"/>
      <c r="V319" s="230"/>
      <c r="W319" s="230"/>
      <c r="X319" s="230"/>
      <c r="Y319" s="210"/>
      <c r="Z319" s="210"/>
      <c r="AA319" s="210"/>
      <c r="AB319" s="210"/>
      <c r="AC319" s="210"/>
      <c r="AD319" s="210"/>
      <c r="AE319" s="210"/>
      <c r="AF319" s="210"/>
      <c r="AG319" s="210" t="s">
        <v>185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ht="25.5" x14ac:dyDescent="0.2">
      <c r="A320" s="238" t="s">
        <v>176</v>
      </c>
      <c r="B320" s="239" t="s">
        <v>98</v>
      </c>
      <c r="C320" s="260" t="s">
        <v>99</v>
      </c>
      <c r="D320" s="240"/>
      <c r="E320" s="241"/>
      <c r="F320" s="242"/>
      <c r="G320" s="243">
        <f>SUMIF(AG321:AG337,"&lt;&gt;NOR",G321:G337)</f>
        <v>0</v>
      </c>
      <c r="H320" s="237"/>
      <c r="I320" s="237">
        <f>SUM(I321:I337)</f>
        <v>0</v>
      </c>
      <c r="J320" s="237"/>
      <c r="K320" s="237">
        <f>SUM(K321:K337)</f>
        <v>0</v>
      </c>
      <c r="L320" s="237"/>
      <c r="M320" s="237">
        <f>SUM(M321:M337)</f>
        <v>0</v>
      </c>
      <c r="N320" s="236"/>
      <c r="O320" s="236">
        <f>SUM(O321:O337)</f>
        <v>0.02</v>
      </c>
      <c r="P320" s="236"/>
      <c r="Q320" s="236">
        <f>SUM(Q321:Q337)</f>
        <v>0</v>
      </c>
      <c r="R320" s="237"/>
      <c r="S320" s="237"/>
      <c r="T320" s="237"/>
      <c r="U320" s="237"/>
      <c r="V320" s="237">
        <f>SUM(V321:V337)</f>
        <v>170.52</v>
      </c>
      <c r="W320" s="237"/>
      <c r="X320" s="237"/>
      <c r="AG320" t="s">
        <v>177</v>
      </c>
    </row>
    <row r="321" spans="1:60" outlineLevel="1" x14ac:dyDescent="0.2">
      <c r="A321" s="244">
        <v>70</v>
      </c>
      <c r="B321" s="245" t="s">
        <v>504</v>
      </c>
      <c r="C321" s="261" t="s">
        <v>505</v>
      </c>
      <c r="D321" s="246" t="s">
        <v>180</v>
      </c>
      <c r="E321" s="247">
        <v>550.04999999999995</v>
      </c>
      <c r="F321" s="248"/>
      <c r="G321" s="249">
        <f>ROUND(E321*F321,2)</f>
        <v>0</v>
      </c>
      <c r="H321" s="231"/>
      <c r="I321" s="230">
        <f>ROUND(E321*H321,2)</f>
        <v>0</v>
      </c>
      <c r="J321" s="231"/>
      <c r="K321" s="230">
        <f>ROUND(E321*J321,2)</f>
        <v>0</v>
      </c>
      <c r="L321" s="230">
        <v>21</v>
      </c>
      <c r="M321" s="230">
        <f>G321*(1+L321/100)</f>
        <v>0</v>
      </c>
      <c r="N321" s="229">
        <v>4.0000000000000003E-5</v>
      </c>
      <c r="O321" s="229">
        <f>ROUND(E321*N321,2)</f>
        <v>0.02</v>
      </c>
      <c r="P321" s="229">
        <v>0</v>
      </c>
      <c r="Q321" s="229">
        <f>ROUND(E321*P321,2)</f>
        <v>0</v>
      </c>
      <c r="R321" s="230"/>
      <c r="S321" s="230" t="s">
        <v>181</v>
      </c>
      <c r="T321" s="230" t="s">
        <v>181</v>
      </c>
      <c r="U321" s="230">
        <v>0.31</v>
      </c>
      <c r="V321" s="230">
        <f>ROUND(E321*U321,2)</f>
        <v>170.52</v>
      </c>
      <c r="W321" s="230"/>
      <c r="X321" s="230" t="s">
        <v>182</v>
      </c>
      <c r="Y321" s="210"/>
      <c r="Z321" s="210"/>
      <c r="AA321" s="210"/>
      <c r="AB321" s="210"/>
      <c r="AC321" s="210"/>
      <c r="AD321" s="210"/>
      <c r="AE321" s="210"/>
      <c r="AF321" s="210"/>
      <c r="AG321" s="210" t="s">
        <v>183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27"/>
      <c r="B322" s="228"/>
      <c r="C322" s="262" t="s">
        <v>235</v>
      </c>
      <c r="D322" s="232"/>
      <c r="E322" s="233">
        <v>3.91</v>
      </c>
      <c r="F322" s="230"/>
      <c r="G322" s="230"/>
      <c r="H322" s="230"/>
      <c r="I322" s="230"/>
      <c r="J322" s="230"/>
      <c r="K322" s="230"/>
      <c r="L322" s="230"/>
      <c r="M322" s="230"/>
      <c r="N322" s="229"/>
      <c r="O322" s="229"/>
      <c r="P322" s="229"/>
      <c r="Q322" s="229"/>
      <c r="R322" s="230"/>
      <c r="S322" s="230"/>
      <c r="T322" s="230"/>
      <c r="U322" s="230"/>
      <c r="V322" s="230"/>
      <c r="W322" s="230"/>
      <c r="X322" s="230"/>
      <c r="Y322" s="210"/>
      <c r="Z322" s="210"/>
      <c r="AA322" s="210"/>
      <c r="AB322" s="210"/>
      <c r="AC322" s="210"/>
      <c r="AD322" s="210"/>
      <c r="AE322" s="210"/>
      <c r="AF322" s="210"/>
      <c r="AG322" s="210" t="s">
        <v>185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27"/>
      <c r="B323" s="228"/>
      <c r="C323" s="262" t="s">
        <v>236</v>
      </c>
      <c r="D323" s="232"/>
      <c r="E323" s="233">
        <v>10.49</v>
      </c>
      <c r="F323" s="230"/>
      <c r="G323" s="230"/>
      <c r="H323" s="230"/>
      <c r="I323" s="230"/>
      <c r="J323" s="230"/>
      <c r="K323" s="230"/>
      <c r="L323" s="230"/>
      <c r="M323" s="230"/>
      <c r="N323" s="229"/>
      <c r="O323" s="229"/>
      <c r="P323" s="229"/>
      <c r="Q323" s="229"/>
      <c r="R323" s="230"/>
      <c r="S323" s="230"/>
      <c r="T323" s="230"/>
      <c r="U323" s="230"/>
      <c r="V323" s="230"/>
      <c r="W323" s="230"/>
      <c r="X323" s="230"/>
      <c r="Y323" s="210"/>
      <c r="Z323" s="210"/>
      <c r="AA323" s="210"/>
      <c r="AB323" s="210"/>
      <c r="AC323" s="210"/>
      <c r="AD323" s="210"/>
      <c r="AE323" s="210"/>
      <c r="AF323" s="210"/>
      <c r="AG323" s="210" t="s">
        <v>185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27"/>
      <c r="B324" s="228"/>
      <c r="C324" s="262" t="s">
        <v>237</v>
      </c>
      <c r="D324" s="232"/>
      <c r="E324" s="233">
        <v>8.02</v>
      </c>
      <c r="F324" s="230"/>
      <c r="G324" s="230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10"/>
      <c r="Z324" s="210"/>
      <c r="AA324" s="210"/>
      <c r="AB324" s="210"/>
      <c r="AC324" s="210"/>
      <c r="AD324" s="210"/>
      <c r="AE324" s="210"/>
      <c r="AF324" s="210"/>
      <c r="AG324" s="210" t="s">
        <v>185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1" x14ac:dyDescent="0.2">
      <c r="A325" s="227"/>
      <c r="B325" s="228"/>
      <c r="C325" s="262" t="s">
        <v>238</v>
      </c>
      <c r="D325" s="232"/>
      <c r="E325" s="233">
        <v>6.32</v>
      </c>
      <c r="F325" s="230"/>
      <c r="G325" s="230"/>
      <c r="H325" s="230"/>
      <c r="I325" s="230"/>
      <c r="J325" s="230"/>
      <c r="K325" s="230"/>
      <c r="L325" s="230"/>
      <c r="M325" s="230"/>
      <c r="N325" s="229"/>
      <c r="O325" s="229"/>
      <c r="P325" s="229"/>
      <c r="Q325" s="229"/>
      <c r="R325" s="230"/>
      <c r="S325" s="230"/>
      <c r="T325" s="230"/>
      <c r="U325" s="230"/>
      <c r="V325" s="230"/>
      <c r="W325" s="230"/>
      <c r="X325" s="230"/>
      <c r="Y325" s="210"/>
      <c r="Z325" s="210"/>
      <c r="AA325" s="210"/>
      <c r="AB325" s="210"/>
      <c r="AC325" s="210"/>
      <c r="AD325" s="210"/>
      <c r="AE325" s="210"/>
      <c r="AF325" s="210"/>
      <c r="AG325" s="210" t="s">
        <v>185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1" x14ac:dyDescent="0.2">
      <c r="A326" s="227"/>
      <c r="B326" s="228"/>
      <c r="C326" s="262" t="s">
        <v>239</v>
      </c>
      <c r="D326" s="232"/>
      <c r="E326" s="233">
        <v>6.32</v>
      </c>
      <c r="F326" s="230"/>
      <c r="G326" s="230"/>
      <c r="H326" s="230"/>
      <c r="I326" s="230"/>
      <c r="J326" s="230"/>
      <c r="K326" s="230"/>
      <c r="L326" s="230"/>
      <c r="M326" s="230"/>
      <c r="N326" s="229"/>
      <c r="O326" s="229"/>
      <c r="P326" s="229"/>
      <c r="Q326" s="229"/>
      <c r="R326" s="230"/>
      <c r="S326" s="230"/>
      <c r="T326" s="230"/>
      <c r="U326" s="230"/>
      <c r="V326" s="230"/>
      <c r="W326" s="230"/>
      <c r="X326" s="230"/>
      <c r="Y326" s="210"/>
      <c r="Z326" s="210"/>
      <c r="AA326" s="210"/>
      <c r="AB326" s="210"/>
      <c r="AC326" s="210"/>
      <c r="AD326" s="210"/>
      <c r="AE326" s="210"/>
      <c r="AF326" s="210"/>
      <c r="AG326" s="210" t="s">
        <v>185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1" x14ac:dyDescent="0.2">
      <c r="A327" s="227"/>
      <c r="B327" s="228"/>
      <c r="C327" s="262" t="s">
        <v>240</v>
      </c>
      <c r="D327" s="232"/>
      <c r="E327" s="233">
        <v>120.31</v>
      </c>
      <c r="F327" s="230"/>
      <c r="G327" s="230"/>
      <c r="H327" s="230"/>
      <c r="I327" s="230"/>
      <c r="J327" s="230"/>
      <c r="K327" s="230"/>
      <c r="L327" s="230"/>
      <c r="M327" s="230"/>
      <c r="N327" s="229"/>
      <c r="O327" s="229"/>
      <c r="P327" s="229"/>
      <c r="Q327" s="229"/>
      <c r="R327" s="230"/>
      <c r="S327" s="230"/>
      <c r="T327" s="230"/>
      <c r="U327" s="230"/>
      <c r="V327" s="230"/>
      <c r="W327" s="230"/>
      <c r="X327" s="230"/>
      <c r="Y327" s="210"/>
      <c r="Z327" s="210"/>
      <c r="AA327" s="210"/>
      <c r="AB327" s="210"/>
      <c r="AC327" s="210"/>
      <c r="AD327" s="210"/>
      <c r="AE327" s="210"/>
      <c r="AF327" s="210"/>
      <c r="AG327" s="210" t="s">
        <v>185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2">
      <c r="A328" s="227"/>
      <c r="B328" s="228"/>
      <c r="C328" s="262" t="s">
        <v>241</v>
      </c>
      <c r="D328" s="232"/>
      <c r="E328" s="233">
        <v>16.510000000000002</v>
      </c>
      <c r="F328" s="230"/>
      <c r="G328" s="230"/>
      <c r="H328" s="230"/>
      <c r="I328" s="230"/>
      <c r="J328" s="230"/>
      <c r="K328" s="230"/>
      <c r="L328" s="230"/>
      <c r="M328" s="230"/>
      <c r="N328" s="229"/>
      <c r="O328" s="229"/>
      <c r="P328" s="229"/>
      <c r="Q328" s="229"/>
      <c r="R328" s="230"/>
      <c r="S328" s="230"/>
      <c r="T328" s="230"/>
      <c r="U328" s="230"/>
      <c r="V328" s="230"/>
      <c r="W328" s="230"/>
      <c r="X328" s="230"/>
      <c r="Y328" s="210"/>
      <c r="Z328" s="210"/>
      <c r="AA328" s="210"/>
      <c r="AB328" s="210"/>
      <c r="AC328" s="210"/>
      <c r="AD328" s="210"/>
      <c r="AE328" s="210"/>
      <c r="AF328" s="210"/>
      <c r="AG328" s="210" t="s">
        <v>185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">
      <c r="A329" s="227"/>
      <c r="B329" s="228"/>
      <c r="C329" s="262" t="s">
        <v>242</v>
      </c>
      <c r="D329" s="232"/>
      <c r="E329" s="233">
        <v>29.66</v>
      </c>
      <c r="F329" s="230"/>
      <c r="G329" s="230"/>
      <c r="H329" s="230"/>
      <c r="I329" s="230"/>
      <c r="J329" s="230"/>
      <c r="K329" s="230"/>
      <c r="L329" s="230"/>
      <c r="M329" s="230"/>
      <c r="N329" s="229"/>
      <c r="O329" s="229"/>
      <c r="P329" s="229"/>
      <c r="Q329" s="229"/>
      <c r="R329" s="230"/>
      <c r="S329" s="230"/>
      <c r="T329" s="230"/>
      <c r="U329" s="230"/>
      <c r="V329" s="230"/>
      <c r="W329" s="230"/>
      <c r="X329" s="230"/>
      <c r="Y329" s="210"/>
      <c r="Z329" s="210"/>
      <c r="AA329" s="210"/>
      <c r="AB329" s="210"/>
      <c r="AC329" s="210"/>
      <c r="AD329" s="210"/>
      <c r="AE329" s="210"/>
      <c r="AF329" s="210"/>
      <c r="AG329" s="210" t="s">
        <v>185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1" x14ac:dyDescent="0.2">
      <c r="A330" s="227"/>
      <c r="B330" s="228"/>
      <c r="C330" s="262" t="s">
        <v>243</v>
      </c>
      <c r="D330" s="232"/>
      <c r="E330" s="233">
        <v>13.81</v>
      </c>
      <c r="F330" s="230"/>
      <c r="G330" s="230"/>
      <c r="H330" s="230"/>
      <c r="I330" s="230"/>
      <c r="J330" s="230"/>
      <c r="K330" s="230"/>
      <c r="L330" s="230"/>
      <c r="M330" s="230"/>
      <c r="N330" s="229"/>
      <c r="O330" s="229"/>
      <c r="P330" s="229"/>
      <c r="Q330" s="229"/>
      <c r="R330" s="230"/>
      <c r="S330" s="230"/>
      <c r="T330" s="230"/>
      <c r="U330" s="230"/>
      <c r="V330" s="230"/>
      <c r="W330" s="230"/>
      <c r="X330" s="230"/>
      <c r="Y330" s="210"/>
      <c r="Z330" s="210"/>
      <c r="AA330" s="210"/>
      <c r="AB330" s="210"/>
      <c r="AC330" s="210"/>
      <c r="AD330" s="210"/>
      <c r="AE330" s="210"/>
      <c r="AF330" s="210"/>
      <c r="AG330" s="210" t="s">
        <v>185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1" x14ac:dyDescent="0.2">
      <c r="A331" s="227"/>
      <c r="B331" s="228"/>
      <c r="C331" s="262" t="s">
        <v>244</v>
      </c>
      <c r="D331" s="232"/>
      <c r="E331" s="233">
        <v>9.33</v>
      </c>
      <c r="F331" s="230"/>
      <c r="G331" s="230"/>
      <c r="H331" s="230"/>
      <c r="I331" s="230"/>
      <c r="J331" s="230"/>
      <c r="K331" s="230"/>
      <c r="L331" s="230"/>
      <c r="M331" s="230"/>
      <c r="N331" s="229"/>
      <c r="O331" s="229"/>
      <c r="P331" s="229"/>
      <c r="Q331" s="229"/>
      <c r="R331" s="230"/>
      <c r="S331" s="230"/>
      <c r="T331" s="230"/>
      <c r="U331" s="230"/>
      <c r="V331" s="230"/>
      <c r="W331" s="230"/>
      <c r="X331" s="230"/>
      <c r="Y331" s="210"/>
      <c r="Z331" s="210"/>
      <c r="AA331" s="210"/>
      <c r="AB331" s="210"/>
      <c r="AC331" s="210"/>
      <c r="AD331" s="210"/>
      <c r="AE331" s="210"/>
      <c r="AF331" s="210"/>
      <c r="AG331" s="210" t="s">
        <v>185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1" x14ac:dyDescent="0.2">
      <c r="A332" s="227"/>
      <c r="B332" s="228"/>
      <c r="C332" s="262" t="s">
        <v>245</v>
      </c>
      <c r="D332" s="232"/>
      <c r="E332" s="233">
        <v>279.52999999999997</v>
      </c>
      <c r="F332" s="230"/>
      <c r="G332" s="230"/>
      <c r="H332" s="230"/>
      <c r="I332" s="230"/>
      <c r="J332" s="230"/>
      <c r="K332" s="230"/>
      <c r="L332" s="230"/>
      <c r="M332" s="230"/>
      <c r="N332" s="229"/>
      <c r="O332" s="229"/>
      <c r="P332" s="229"/>
      <c r="Q332" s="229"/>
      <c r="R332" s="230"/>
      <c r="S332" s="230"/>
      <c r="T332" s="230"/>
      <c r="U332" s="230"/>
      <c r="V332" s="230"/>
      <c r="W332" s="230"/>
      <c r="X332" s="230"/>
      <c r="Y332" s="210"/>
      <c r="Z332" s="210"/>
      <c r="AA332" s="210"/>
      <c r="AB332" s="210"/>
      <c r="AC332" s="210"/>
      <c r="AD332" s="210"/>
      <c r="AE332" s="210"/>
      <c r="AF332" s="210"/>
      <c r="AG332" s="210" t="s">
        <v>185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1" x14ac:dyDescent="0.2">
      <c r="A333" s="227"/>
      <c r="B333" s="228"/>
      <c r="C333" s="262" t="s">
        <v>246</v>
      </c>
      <c r="D333" s="232"/>
      <c r="E333" s="233">
        <v>4.8</v>
      </c>
      <c r="F333" s="230"/>
      <c r="G333" s="230"/>
      <c r="H333" s="230"/>
      <c r="I333" s="230"/>
      <c r="J333" s="230"/>
      <c r="K333" s="230"/>
      <c r="L333" s="230"/>
      <c r="M333" s="230"/>
      <c r="N333" s="229"/>
      <c r="O333" s="229"/>
      <c r="P333" s="229"/>
      <c r="Q333" s="229"/>
      <c r="R333" s="230"/>
      <c r="S333" s="230"/>
      <c r="T333" s="230"/>
      <c r="U333" s="230"/>
      <c r="V333" s="230"/>
      <c r="W333" s="230"/>
      <c r="X333" s="230"/>
      <c r="Y333" s="210"/>
      <c r="Z333" s="210"/>
      <c r="AA333" s="210"/>
      <c r="AB333" s="210"/>
      <c r="AC333" s="210"/>
      <c r="AD333" s="210"/>
      <c r="AE333" s="210"/>
      <c r="AF333" s="210"/>
      <c r="AG333" s="210" t="s">
        <v>185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1" x14ac:dyDescent="0.2">
      <c r="A334" s="227"/>
      <c r="B334" s="228"/>
      <c r="C334" s="262" t="s">
        <v>247</v>
      </c>
      <c r="D334" s="232"/>
      <c r="E334" s="233">
        <v>3.24</v>
      </c>
      <c r="F334" s="230"/>
      <c r="G334" s="230"/>
      <c r="H334" s="230"/>
      <c r="I334" s="230"/>
      <c r="J334" s="230"/>
      <c r="K334" s="230"/>
      <c r="L334" s="230"/>
      <c r="M334" s="230"/>
      <c r="N334" s="229"/>
      <c r="O334" s="229"/>
      <c r="P334" s="229"/>
      <c r="Q334" s="229"/>
      <c r="R334" s="230"/>
      <c r="S334" s="230"/>
      <c r="T334" s="230"/>
      <c r="U334" s="230"/>
      <c r="V334" s="230"/>
      <c r="W334" s="230"/>
      <c r="X334" s="230"/>
      <c r="Y334" s="210"/>
      <c r="Z334" s="210"/>
      <c r="AA334" s="210"/>
      <c r="AB334" s="210"/>
      <c r="AC334" s="210"/>
      <c r="AD334" s="210"/>
      <c r="AE334" s="210"/>
      <c r="AF334" s="210"/>
      <c r="AG334" s="210" t="s">
        <v>185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1" x14ac:dyDescent="0.2">
      <c r="A335" s="227"/>
      <c r="B335" s="228"/>
      <c r="C335" s="262" t="s">
        <v>248</v>
      </c>
      <c r="D335" s="232"/>
      <c r="E335" s="233">
        <v>14.16</v>
      </c>
      <c r="F335" s="230"/>
      <c r="G335" s="230"/>
      <c r="H335" s="230"/>
      <c r="I335" s="230"/>
      <c r="J335" s="230"/>
      <c r="K335" s="230"/>
      <c r="L335" s="230"/>
      <c r="M335" s="230"/>
      <c r="N335" s="229"/>
      <c r="O335" s="229"/>
      <c r="P335" s="229"/>
      <c r="Q335" s="229"/>
      <c r="R335" s="230"/>
      <c r="S335" s="230"/>
      <c r="T335" s="230"/>
      <c r="U335" s="230"/>
      <c r="V335" s="230"/>
      <c r="W335" s="230"/>
      <c r="X335" s="230"/>
      <c r="Y335" s="210"/>
      <c r="Z335" s="210"/>
      <c r="AA335" s="210"/>
      <c r="AB335" s="210"/>
      <c r="AC335" s="210"/>
      <c r="AD335" s="210"/>
      <c r="AE335" s="210"/>
      <c r="AF335" s="210"/>
      <c r="AG335" s="210" t="s">
        <v>185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1" x14ac:dyDescent="0.2">
      <c r="A336" s="227"/>
      <c r="B336" s="228"/>
      <c r="C336" s="262" t="s">
        <v>249</v>
      </c>
      <c r="D336" s="232"/>
      <c r="E336" s="233">
        <v>8.61</v>
      </c>
      <c r="F336" s="230"/>
      <c r="G336" s="230"/>
      <c r="H336" s="230"/>
      <c r="I336" s="230"/>
      <c r="J336" s="230"/>
      <c r="K336" s="230"/>
      <c r="L336" s="230"/>
      <c r="M336" s="230"/>
      <c r="N336" s="229"/>
      <c r="O336" s="229"/>
      <c r="P336" s="229"/>
      <c r="Q336" s="229"/>
      <c r="R336" s="230"/>
      <c r="S336" s="230"/>
      <c r="T336" s="230"/>
      <c r="U336" s="230"/>
      <c r="V336" s="230"/>
      <c r="W336" s="230"/>
      <c r="X336" s="230"/>
      <c r="Y336" s="210"/>
      <c r="Z336" s="210"/>
      <c r="AA336" s="210"/>
      <c r="AB336" s="210"/>
      <c r="AC336" s="210"/>
      <c r="AD336" s="210"/>
      <c r="AE336" s="210"/>
      <c r="AF336" s="210"/>
      <c r="AG336" s="210" t="s">
        <v>185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1" x14ac:dyDescent="0.2">
      <c r="A337" s="227"/>
      <c r="B337" s="228"/>
      <c r="C337" s="262" t="s">
        <v>250</v>
      </c>
      <c r="D337" s="232"/>
      <c r="E337" s="233">
        <v>15.03</v>
      </c>
      <c r="F337" s="230"/>
      <c r="G337" s="230"/>
      <c r="H337" s="230"/>
      <c r="I337" s="230"/>
      <c r="J337" s="230"/>
      <c r="K337" s="230"/>
      <c r="L337" s="230"/>
      <c r="M337" s="230"/>
      <c r="N337" s="229"/>
      <c r="O337" s="229"/>
      <c r="P337" s="229"/>
      <c r="Q337" s="229"/>
      <c r="R337" s="230"/>
      <c r="S337" s="230"/>
      <c r="T337" s="230"/>
      <c r="U337" s="230"/>
      <c r="V337" s="230"/>
      <c r="W337" s="230"/>
      <c r="X337" s="230"/>
      <c r="Y337" s="210"/>
      <c r="Z337" s="210"/>
      <c r="AA337" s="210"/>
      <c r="AB337" s="210"/>
      <c r="AC337" s="210"/>
      <c r="AD337" s="210"/>
      <c r="AE337" s="210"/>
      <c r="AF337" s="210"/>
      <c r="AG337" s="210" t="s">
        <v>185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x14ac:dyDescent="0.2">
      <c r="A338" s="238" t="s">
        <v>176</v>
      </c>
      <c r="B338" s="239" t="s">
        <v>100</v>
      </c>
      <c r="C338" s="260" t="s">
        <v>101</v>
      </c>
      <c r="D338" s="240"/>
      <c r="E338" s="241"/>
      <c r="F338" s="242"/>
      <c r="G338" s="243">
        <f>SUMIF(AG339:AG391,"&lt;&gt;NOR",G339:G391)</f>
        <v>0</v>
      </c>
      <c r="H338" s="237"/>
      <c r="I338" s="237">
        <f>SUM(I339:I391)</f>
        <v>0</v>
      </c>
      <c r="J338" s="237"/>
      <c r="K338" s="237">
        <f>SUM(K339:K391)</f>
        <v>0</v>
      </c>
      <c r="L338" s="237"/>
      <c r="M338" s="237">
        <f>SUM(M339:M391)</f>
        <v>0</v>
      </c>
      <c r="N338" s="236"/>
      <c r="O338" s="236">
        <f>SUM(O339:O391)</f>
        <v>0.10999999999999999</v>
      </c>
      <c r="P338" s="236"/>
      <c r="Q338" s="236">
        <f>SUM(Q339:Q391)</f>
        <v>205.52</v>
      </c>
      <c r="R338" s="237"/>
      <c r="S338" s="237"/>
      <c r="T338" s="237"/>
      <c r="U338" s="237"/>
      <c r="V338" s="237">
        <f>SUM(V339:V391)</f>
        <v>440.80000000000007</v>
      </c>
      <c r="W338" s="237"/>
      <c r="X338" s="237"/>
      <c r="AG338" t="s">
        <v>177</v>
      </c>
    </row>
    <row r="339" spans="1:60" outlineLevel="1" x14ac:dyDescent="0.2">
      <c r="A339" s="244">
        <v>71</v>
      </c>
      <c r="B339" s="245" t="s">
        <v>506</v>
      </c>
      <c r="C339" s="261" t="s">
        <v>507</v>
      </c>
      <c r="D339" s="246" t="s">
        <v>180</v>
      </c>
      <c r="E339" s="247">
        <v>7.9342199999999998</v>
      </c>
      <c r="F339" s="248"/>
      <c r="G339" s="249">
        <f>ROUND(E339*F339,2)</f>
        <v>0</v>
      </c>
      <c r="H339" s="231"/>
      <c r="I339" s="230">
        <f>ROUND(E339*H339,2)</f>
        <v>0</v>
      </c>
      <c r="J339" s="231"/>
      <c r="K339" s="230">
        <f>ROUND(E339*J339,2)</f>
        <v>0</v>
      </c>
      <c r="L339" s="230">
        <v>21</v>
      </c>
      <c r="M339" s="230">
        <f>G339*(1+L339/100)</f>
        <v>0</v>
      </c>
      <c r="N339" s="229">
        <v>6.7000000000000002E-4</v>
      </c>
      <c r="O339" s="229">
        <f>ROUND(E339*N339,2)</f>
        <v>0.01</v>
      </c>
      <c r="P339" s="229">
        <v>0.184</v>
      </c>
      <c r="Q339" s="229">
        <f>ROUND(E339*P339,2)</f>
        <v>1.46</v>
      </c>
      <c r="R339" s="230"/>
      <c r="S339" s="230" t="s">
        <v>181</v>
      </c>
      <c r="T339" s="230" t="s">
        <v>181</v>
      </c>
      <c r="U339" s="230">
        <v>0.22700000000000001</v>
      </c>
      <c r="V339" s="230">
        <f>ROUND(E339*U339,2)</f>
        <v>1.8</v>
      </c>
      <c r="W339" s="230"/>
      <c r="X339" s="230" t="s">
        <v>182</v>
      </c>
      <c r="Y339" s="210"/>
      <c r="Z339" s="210"/>
      <c r="AA339" s="210"/>
      <c r="AB339" s="210"/>
      <c r="AC339" s="210"/>
      <c r="AD339" s="210"/>
      <c r="AE339" s="210"/>
      <c r="AF339" s="210"/>
      <c r="AG339" s="210" t="s">
        <v>183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27"/>
      <c r="B340" s="228"/>
      <c r="C340" s="262" t="s">
        <v>508</v>
      </c>
      <c r="D340" s="232"/>
      <c r="E340" s="233">
        <v>7.9342199999999998</v>
      </c>
      <c r="F340" s="230"/>
      <c r="G340" s="230"/>
      <c r="H340" s="230"/>
      <c r="I340" s="230"/>
      <c r="J340" s="230"/>
      <c r="K340" s="230"/>
      <c r="L340" s="230"/>
      <c r="M340" s="230"/>
      <c r="N340" s="229"/>
      <c r="O340" s="229"/>
      <c r="P340" s="229"/>
      <c r="Q340" s="229"/>
      <c r="R340" s="230"/>
      <c r="S340" s="230"/>
      <c r="T340" s="230"/>
      <c r="U340" s="230"/>
      <c r="V340" s="230"/>
      <c r="W340" s="230"/>
      <c r="X340" s="230"/>
      <c r="Y340" s="210"/>
      <c r="Z340" s="210"/>
      <c r="AA340" s="210"/>
      <c r="AB340" s="210"/>
      <c r="AC340" s="210"/>
      <c r="AD340" s="210"/>
      <c r="AE340" s="210"/>
      <c r="AF340" s="210"/>
      <c r="AG340" s="210" t="s">
        <v>185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1" x14ac:dyDescent="0.2">
      <c r="A341" s="244">
        <v>72</v>
      </c>
      <c r="B341" s="245" t="s">
        <v>509</v>
      </c>
      <c r="C341" s="261" t="s">
        <v>510</v>
      </c>
      <c r="D341" s="246" t="s">
        <v>188</v>
      </c>
      <c r="E341" s="247">
        <v>20.34901</v>
      </c>
      <c r="F341" s="248"/>
      <c r="G341" s="249">
        <f>ROUND(E341*F341,2)</f>
        <v>0</v>
      </c>
      <c r="H341" s="231"/>
      <c r="I341" s="230">
        <f>ROUND(E341*H341,2)</f>
        <v>0</v>
      </c>
      <c r="J341" s="231"/>
      <c r="K341" s="230">
        <f>ROUND(E341*J341,2)</f>
        <v>0</v>
      </c>
      <c r="L341" s="230">
        <v>21</v>
      </c>
      <c r="M341" s="230">
        <f>G341*(1+L341/100)</f>
        <v>0</v>
      </c>
      <c r="N341" s="229">
        <v>1.2800000000000001E-3</v>
      </c>
      <c r="O341" s="229">
        <f>ROUND(E341*N341,2)</f>
        <v>0.03</v>
      </c>
      <c r="P341" s="229">
        <v>1.8</v>
      </c>
      <c r="Q341" s="229">
        <f>ROUND(E341*P341,2)</f>
        <v>36.630000000000003</v>
      </c>
      <c r="R341" s="230"/>
      <c r="S341" s="230" t="s">
        <v>181</v>
      </c>
      <c r="T341" s="230" t="s">
        <v>181</v>
      </c>
      <c r="U341" s="230">
        <v>1.52</v>
      </c>
      <c r="V341" s="230">
        <f>ROUND(E341*U341,2)</f>
        <v>30.93</v>
      </c>
      <c r="W341" s="230"/>
      <c r="X341" s="230" t="s">
        <v>182</v>
      </c>
      <c r="Y341" s="210"/>
      <c r="Z341" s="210"/>
      <c r="AA341" s="210"/>
      <c r="AB341" s="210"/>
      <c r="AC341" s="210"/>
      <c r="AD341" s="210"/>
      <c r="AE341" s="210"/>
      <c r="AF341" s="210"/>
      <c r="AG341" s="210" t="s">
        <v>183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27"/>
      <c r="B342" s="228"/>
      <c r="C342" s="262" t="s">
        <v>511</v>
      </c>
      <c r="D342" s="232"/>
      <c r="E342" s="233">
        <v>16.626609999999999</v>
      </c>
      <c r="F342" s="230"/>
      <c r="G342" s="230"/>
      <c r="H342" s="230"/>
      <c r="I342" s="230"/>
      <c r="J342" s="230"/>
      <c r="K342" s="230"/>
      <c r="L342" s="230"/>
      <c r="M342" s="230"/>
      <c r="N342" s="229"/>
      <c r="O342" s="229"/>
      <c r="P342" s="229"/>
      <c r="Q342" s="229"/>
      <c r="R342" s="230"/>
      <c r="S342" s="230"/>
      <c r="T342" s="230"/>
      <c r="U342" s="230"/>
      <c r="V342" s="230"/>
      <c r="W342" s="230"/>
      <c r="X342" s="230"/>
      <c r="Y342" s="210"/>
      <c r="Z342" s="210"/>
      <c r="AA342" s="210"/>
      <c r="AB342" s="210"/>
      <c r="AC342" s="210"/>
      <c r="AD342" s="210"/>
      <c r="AE342" s="210"/>
      <c r="AF342" s="210"/>
      <c r="AG342" s="210" t="s">
        <v>185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1" x14ac:dyDescent="0.2">
      <c r="A343" s="227"/>
      <c r="B343" s="228"/>
      <c r="C343" s="262" t="s">
        <v>512</v>
      </c>
      <c r="D343" s="232"/>
      <c r="E343" s="233">
        <v>3.7223999999999999</v>
      </c>
      <c r="F343" s="230"/>
      <c r="G343" s="230"/>
      <c r="H343" s="230"/>
      <c r="I343" s="230"/>
      <c r="J343" s="230"/>
      <c r="K343" s="230"/>
      <c r="L343" s="230"/>
      <c r="M343" s="230"/>
      <c r="N343" s="229"/>
      <c r="O343" s="229"/>
      <c r="P343" s="229"/>
      <c r="Q343" s="229"/>
      <c r="R343" s="230"/>
      <c r="S343" s="230"/>
      <c r="T343" s="230"/>
      <c r="U343" s="230"/>
      <c r="V343" s="230"/>
      <c r="W343" s="230"/>
      <c r="X343" s="230"/>
      <c r="Y343" s="210"/>
      <c r="Z343" s="210"/>
      <c r="AA343" s="210"/>
      <c r="AB343" s="210"/>
      <c r="AC343" s="210"/>
      <c r="AD343" s="210"/>
      <c r="AE343" s="210"/>
      <c r="AF343" s="210"/>
      <c r="AG343" s="210" t="s">
        <v>185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ht="22.5" outlineLevel="1" x14ac:dyDescent="0.2">
      <c r="A344" s="244">
        <v>73</v>
      </c>
      <c r="B344" s="245" t="s">
        <v>513</v>
      </c>
      <c r="C344" s="261" t="s">
        <v>514</v>
      </c>
      <c r="D344" s="246" t="s">
        <v>188</v>
      </c>
      <c r="E344" s="247">
        <v>54.642000000000003</v>
      </c>
      <c r="F344" s="248"/>
      <c r="G344" s="249">
        <f>ROUND(E344*F344,2)</f>
        <v>0</v>
      </c>
      <c r="H344" s="231"/>
      <c r="I344" s="230">
        <f>ROUND(E344*H344,2)</f>
        <v>0</v>
      </c>
      <c r="J344" s="231"/>
      <c r="K344" s="230">
        <f>ROUND(E344*J344,2)</f>
        <v>0</v>
      </c>
      <c r="L344" s="230">
        <v>21</v>
      </c>
      <c r="M344" s="230">
        <f>G344*(1+L344/100)</f>
        <v>0</v>
      </c>
      <c r="N344" s="229">
        <v>0</v>
      </c>
      <c r="O344" s="229">
        <f>ROUND(E344*N344,2)</f>
        <v>0</v>
      </c>
      <c r="P344" s="229">
        <v>2.2000000000000002</v>
      </c>
      <c r="Q344" s="229">
        <f>ROUND(E344*P344,2)</f>
        <v>120.21</v>
      </c>
      <c r="R344" s="230"/>
      <c r="S344" s="230" t="s">
        <v>181</v>
      </c>
      <c r="T344" s="230" t="s">
        <v>181</v>
      </c>
      <c r="U344" s="230">
        <v>4.6550000000000002</v>
      </c>
      <c r="V344" s="230">
        <f>ROUND(E344*U344,2)</f>
        <v>254.36</v>
      </c>
      <c r="W344" s="230"/>
      <c r="X344" s="230" t="s">
        <v>182</v>
      </c>
      <c r="Y344" s="210"/>
      <c r="Z344" s="210"/>
      <c r="AA344" s="210"/>
      <c r="AB344" s="210"/>
      <c r="AC344" s="210"/>
      <c r="AD344" s="210"/>
      <c r="AE344" s="210"/>
      <c r="AF344" s="210"/>
      <c r="AG344" s="210" t="s">
        <v>183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27"/>
      <c r="B345" s="228"/>
      <c r="C345" s="262" t="s">
        <v>515</v>
      </c>
      <c r="D345" s="232"/>
      <c r="E345" s="233">
        <v>1.542</v>
      </c>
      <c r="F345" s="230"/>
      <c r="G345" s="230"/>
      <c r="H345" s="230"/>
      <c r="I345" s="230"/>
      <c r="J345" s="230"/>
      <c r="K345" s="230"/>
      <c r="L345" s="230"/>
      <c r="M345" s="230"/>
      <c r="N345" s="229"/>
      <c r="O345" s="229"/>
      <c r="P345" s="229"/>
      <c r="Q345" s="229"/>
      <c r="R345" s="230"/>
      <c r="S345" s="230"/>
      <c r="T345" s="230"/>
      <c r="U345" s="230"/>
      <c r="V345" s="230"/>
      <c r="W345" s="230"/>
      <c r="X345" s="230"/>
      <c r="Y345" s="210"/>
      <c r="Z345" s="210"/>
      <c r="AA345" s="210"/>
      <c r="AB345" s="210"/>
      <c r="AC345" s="210"/>
      <c r="AD345" s="210"/>
      <c r="AE345" s="210"/>
      <c r="AF345" s="210"/>
      <c r="AG345" s="210" t="s">
        <v>185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">
      <c r="A346" s="227"/>
      <c r="B346" s="228"/>
      <c r="C346" s="262" t="s">
        <v>516</v>
      </c>
      <c r="D346" s="232"/>
      <c r="E346" s="233">
        <v>0.90300000000000002</v>
      </c>
      <c r="F346" s="230"/>
      <c r="G346" s="230"/>
      <c r="H346" s="230"/>
      <c r="I346" s="230"/>
      <c r="J346" s="230"/>
      <c r="K346" s="230"/>
      <c r="L346" s="230"/>
      <c r="M346" s="230"/>
      <c r="N346" s="229"/>
      <c r="O346" s="229"/>
      <c r="P346" s="229"/>
      <c r="Q346" s="229"/>
      <c r="R346" s="230"/>
      <c r="S346" s="230"/>
      <c r="T346" s="230"/>
      <c r="U346" s="230"/>
      <c r="V346" s="230"/>
      <c r="W346" s="230"/>
      <c r="X346" s="230"/>
      <c r="Y346" s="210"/>
      <c r="Z346" s="210"/>
      <c r="AA346" s="210"/>
      <c r="AB346" s="210"/>
      <c r="AC346" s="210"/>
      <c r="AD346" s="210"/>
      <c r="AE346" s="210"/>
      <c r="AF346" s="210"/>
      <c r="AG346" s="210" t="s">
        <v>185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1" x14ac:dyDescent="0.2">
      <c r="A347" s="227"/>
      <c r="B347" s="228"/>
      <c r="C347" s="262" t="s">
        <v>517</v>
      </c>
      <c r="D347" s="232"/>
      <c r="E347" s="233">
        <v>19.757999999999999</v>
      </c>
      <c r="F347" s="230"/>
      <c r="G347" s="230"/>
      <c r="H347" s="230"/>
      <c r="I347" s="230"/>
      <c r="J347" s="230"/>
      <c r="K347" s="230"/>
      <c r="L347" s="230"/>
      <c r="M347" s="230"/>
      <c r="N347" s="229"/>
      <c r="O347" s="229"/>
      <c r="P347" s="229"/>
      <c r="Q347" s="229"/>
      <c r="R347" s="230"/>
      <c r="S347" s="230"/>
      <c r="T347" s="230"/>
      <c r="U347" s="230"/>
      <c r="V347" s="230"/>
      <c r="W347" s="230"/>
      <c r="X347" s="230"/>
      <c r="Y347" s="210"/>
      <c r="Z347" s="210"/>
      <c r="AA347" s="210"/>
      <c r="AB347" s="210"/>
      <c r="AC347" s="210"/>
      <c r="AD347" s="210"/>
      <c r="AE347" s="210"/>
      <c r="AF347" s="210"/>
      <c r="AG347" s="210" t="s">
        <v>185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27"/>
      <c r="B348" s="228"/>
      <c r="C348" s="262" t="s">
        <v>518</v>
      </c>
      <c r="D348" s="232"/>
      <c r="E348" s="233">
        <v>8.1430000000000007</v>
      </c>
      <c r="F348" s="230"/>
      <c r="G348" s="230"/>
      <c r="H348" s="230"/>
      <c r="I348" s="230"/>
      <c r="J348" s="230"/>
      <c r="K348" s="230"/>
      <c r="L348" s="230"/>
      <c r="M348" s="230"/>
      <c r="N348" s="229"/>
      <c r="O348" s="229"/>
      <c r="P348" s="229"/>
      <c r="Q348" s="229"/>
      <c r="R348" s="230"/>
      <c r="S348" s="230"/>
      <c r="T348" s="230"/>
      <c r="U348" s="230"/>
      <c r="V348" s="230"/>
      <c r="W348" s="230"/>
      <c r="X348" s="230"/>
      <c r="Y348" s="210"/>
      <c r="Z348" s="210"/>
      <c r="AA348" s="210"/>
      <c r="AB348" s="210"/>
      <c r="AC348" s="210"/>
      <c r="AD348" s="210"/>
      <c r="AE348" s="210"/>
      <c r="AF348" s="210"/>
      <c r="AG348" s="210" t="s">
        <v>185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1" x14ac:dyDescent="0.2">
      <c r="A349" s="227"/>
      <c r="B349" s="228"/>
      <c r="C349" s="262" t="s">
        <v>519</v>
      </c>
      <c r="D349" s="232"/>
      <c r="E349" s="233">
        <v>2.5089999999999999</v>
      </c>
      <c r="F349" s="230"/>
      <c r="G349" s="230"/>
      <c r="H349" s="230"/>
      <c r="I349" s="230"/>
      <c r="J349" s="230"/>
      <c r="K349" s="230"/>
      <c r="L349" s="230"/>
      <c r="M349" s="230"/>
      <c r="N349" s="229"/>
      <c r="O349" s="229"/>
      <c r="P349" s="229"/>
      <c r="Q349" s="229"/>
      <c r="R349" s="230"/>
      <c r="S349" s="230"/>
      <c r="T349" s="230"/>
      <c r="U349" s="230"/>
      <c r="V349" s="230"/>
      <c r="W349" s="230"/>
      <c r="X349" s="230"/>
      <c r="Y349" s="210"/>
      <c r="Z349" s="210"/>
      <c r="AA349" s="210"/>
      <c r="AB349" s="210"/>
      <c r="AC349" s="210"/>
      <c r="AD349" s="210"/>
      <c r="AE349" s="210"/>
      <c r="AF349" s="210"/>
      <c r="AG349" s="210" t="s">
        <v>185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1" x14ac:dyDescent="0.2">
      <c r="A350" s="227"/>
      <c r="B350" s="228"/>
      <c r="C350" s="262" t="s">
        <v>520</v>
      </c>
      <c r="D350" s="232"/>
      <c r="E350" s="233">
        <v>0.68500000000000005</v>
      </c>
      <c r="F350" s="230"/>
      <c r="G350" s="230"/>
      <c r="H350" s="230"/>
      <c r="I350" s="230"/>
      <c r="J350" s="230"/>
      <c r="K350" s="230"/>
      <c r="L350" s="230"/>
      <c r="M350" s="230"/>
      <c r="N350" s="229"/>
      <c r="O350" s="229"/>
      <c r="P350" s="229"/>
      <c r="Q350" s="229"/>
      <c r="R350" s="230"/>
      <c r="S350" s="230"/>
      <c r="T350" s="230"/>
      <c r="U350" s="230"/>
      <c r="V350" s="230"/>
      <c r="W350" s="230"/>
      <c r="X350" s="230"/>
      <c r="Y350" s="210"/>
      <c r="Z350" s="210"/>
      <c r="AA350" s="210"/>
      <c r="AB350" s="210"/>
      <c r="AC350" s="210"/>
      <c r="AD350" s="210"/>
      <c r="AE350" s="210"/>
      <c r="AF350" s="210"/>
      <c r="AG350" s="210" t="s">
        <v>185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1" x14ac:dyDescent="0.2">
      <c r="A351" s="227"/>
      <c r="B351" s="228"/>
      <c r="C351" s="262" t="s">
        <v>521</v>
      </c>
      <c r="D351" s="232"/>
      <c r="E351" s="233">
        <v>0.71699999999999997</v>
      </c>
      <c r="F351" s="230"/>
      <c r="G351" s="230"/>
      <c r="H351" s="230"/>
      <c r="I351" s="230"/>
      <c r="J351" s="230"/>
      <c r="K351" s="230"/>
      <c r="L351" s="230"/>
      <c r="M351" s="230"/>
      <c r="N351" s="229"/>
      <c r="O351" s="229"/>
      <c r="P351" s="229"/>
      <c r="Q351" s="229"/>
      <c r="R351" s="230"/>
      <c r="S351" s="230"/>
      <c r="T351" s="230"/>
      <c r="U351" s="230"/>
      <c r="V351" s="230"/>
      <c r="W351" s="230"/>
      <c r="X351" s="230"/>
      <c r="Y351" s="210"/>
      <c r="Z351" s="210"/>
      <c r="AA351" s="210"/>
      <c r="AB351" s="210"/>
      <c r="AC351" s="210"/>
      <c r="AD351" s="210"/>
      <c r="AE351" s="210"/>
      <c r="AF351" s="210"/>
      <c r="AG351" s="210" t="s">
        <v>185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1" x14ac:dyDescent="0.2">
      <c r="A352" s="227"/>
      <c r="B352" s="228"/>
      <c r="C352" s="262" t="s">
        <v>522</v>
      </c>
      <c r="D352" s="232"/>
      <c r="E352" s="233">
        <v>1.653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10"/>
      <c r="Z352" s="210"/>
      <c r="AA352" s="210"/>
      <c r="AB352" s="210"/>
      <c r="AC352" s="210"/>
      <c r="AD352" s="210"/>
      <c r="AE352" s="210"/>
      <c r="AF352" s="210"/>
      <c r="AG352" s="210" t="s">
        <v>185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1" x14ac:dyDescent="0.2">
      <c r="A353" s="227"/>
      <c r="B353" s="228"/>
      <c r="C353" s="262" t="s">
        <v>523</v>
      </c>
      <c r="D353" s="232"/>
      <c r="E353" s="233">
        <v>1.51</v>
      </c>
      <c r="F353" s="230"/>
      <c r="G353" s="230"/>
      <c r="H353" s="230"/>
      <c r="I353" s="230"/>
      <c r="J353" s="230"/>
      <c r="K353" s="230"/>
      <c r="L353" s="230"/>
      <c r="M353" s="230"/>
      <c r="N353" s="229"/>
      <c r="O353" s="229"/>
      <c r="P353" s="229"/>
      <c r="Q353" s="229"/>
      <c r="R353" s="230"/>
      <c r="S353" s="230"/>
      <c r="T353" s="230"/>
      <c r="U353" s="230"/>
      <c r="V353" s="230"/>
      <c r="W353" s="230"/>
      <c r="X353" s="230"/>
      <c r="Y353" s="210"/>
      <c r="Z353" s="210"/>
      <c r="AA353" s="210"/>
      <c r="AB353" s="210"/>
      <c r="AC353" s="210"/>
      <c r="AD353" s="210"/>
      <c r="AE353" s="210"/>
      <c r="AF353" s="210"/>
      <c r="AG353" s="210" t="s">
        <v>185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2">
      <c r="A354" s="227"/>
      <c r="B354" s="228"/>
      <c r="C354" s="262" t="s">
        <v>524</v>
      </c>
      <c r="D354" s="232"/>
      <c r="E354" s="233">
        <v>10.315</v>
      </c>
      <c r="F354" s="230"/>
      <c r="G354" s="230"/>
      <c r="H354" s="230"/>
      <c r="I354" s="230"/>
      <c r="J354" s="230"/>
      <c r="K354" s="230"/>
      <c r="L354" s="230"/>
      <c r="M354" s="230"/>
      <c r="N354" s="229"/>
      <c r="O354" s="229"/>
      <c r="P354" s="229"/>
      <c r="Q354" s="229"/>
      <c r="R354" s="230"/>
      <c r="S354" s="230"/>
      <c r="T354" s="230"/>
      <c r="U354" s="230"/>
      <c r="V354" s="230"/>
      <c r="W354" s="230"/>
      <c r="X354" s="230"/>
      <c r="Y354" s="210"/>
      <c r="Z354" s="210"/>
      <c r="AA354" s="210"/>
      <c r="AB354" s="210"/>
      <c r="AC354" s="210"/>
      <c r="AD354" s="210"/>
      <c r="AE354" s="210"/>
      <c r="AF354" s="210"/>
      <c r="AG354" s="210" t="s">
        <v>185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1" x14ac:dyDescent="0.2">
      <c r="A355" s="227"/>
      <c r="B355" s="228"/>
      <c r="C355" s="262" t="s">
        <v>525</v>
      </c>
      <c r="D355" s="232"/>
      <c r="E355" s="233">
        <v>2.7879999999999998</v>
      </c>
      <c r="F355" s="230"/>
      <c r="G355" s="230"/>
      <c r="H355" s="230"/>
      <c r="I355" s="230"/>
      <c r="J355" s="230"/>
      <c r="K355" s="230"/>
      <c r="L355" s="230"/>
      <c r="M355" s="230"/>
      <c r="N355" s="229"/>
      <c r="O355" s="229"/>
      <c r="P355" s="229"/>
      <c r="Q355" s="229"/>
      <c r="R355" s="230"/>
      <c r="S355" s="230"/>
      <c r="T355" s="230"/>
      <c r="U355" s="230"/>
      <c r="V355" s="230"/>
      <c r="W355" s="230"/>
      <c r="X355" s="230"/>
      <c r="Y355" s="210"/>
      <c r="Z355" s="210"/>
      <c r="AA355" s="210"/>
      <c r="AB355" s="210"/>
      <c r="AC355" s="210"/>
      <c r="AD355" s="210"/>
      <c r="AE355" s="210"/>
      <c r="AF355" s="210"/>
      <c r="AG355" s="210" t="s">
        <v>185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1" x14ac:dyDescent="0.2">
      <c r="A356" s="227"/>
      <c r="B356" s="228"/>
      <c r="C356" s="262" t="s">
        <v>526</v>
      </c>
      <c r="D356" s="232"/>
      <c r="E356" s="233">
        <v>2.6850000000000001</v>
      </c>
      <c r="F356" s="230"/>
      <c r="G356" s="230"/>
      <c r="H356" s="230"/>
      <c r="I356" s="230"/>
      <c r="J356" s="230"/>
      <c r="K356" s="230"/>
      <c r="L356" s="230"/>
      <c r="M356" s="230"/>
      <c r="N356" s="229"/>
      <c r="O356" s="229"/>
      <c r="P356" s="229"/>
      <c r="Q356" s="229"/>
      <c r="R356" s="230"/>
      <c r="S356" s="230"/>
      <c r="T356" s="230"/>
      <c r="U356" s="230"/>
      <c r="V356" s="230"/>
      <c r="W356" s="230"/>
      <c r="X356" s="230"/>
      <c r="Y356" s="210"/>
      <c r="Z356" s="210"/>
      <c r="AA356" s="210"/>
      <c r="AB356" s="210"/>
      <c r="AC356" s="210"/>
      <c r="AD356" s="210"/>
      <c r="AE356" s="210"/>
      <c r="AF356" s="210"/>
      <c r="AG356" s="210" t="s">
        <v>185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1" x14ac:dyDescent="0.2">
      <c r="A357" s="227"/>
      <c r="B357" s="228"/>
      <c r="C357" s="262" t="s">
        <v>527</v>
      </c>
      <c r="D357" s="232"/>
      <c r="E357" s="233">
        <v>0.63200000000000001</v>
      </c>
      <c r="F357" s="230"/>
      <c r="G357" s="230"/>
      <c r="H357" s="230"/>
      <c r="I357" s="230"/>
      <c r="J357" s="230"/>
      <c r="K357" s="230"/>
      <c r="L357" s="230"/>
      <c r="M357" s="230"/>
      <c r="N357" s="229"/>
      <c r="O357" s="229"/>
      <c r="P357" s="229"/>
      <c r="Q357" s="229"/>
      <c r="R357" s="230"/>
      <c r="S357" s="230"/>
      <c r="T357" s="230"/>
      <c r="U357" s="230"/>
      <c r="V357" s="230"/>
      <c r="W357" s="230"/>
      <c r="X357" s="230"/>
      <c r="Y357" s="210"/>
      <c r="Z357" s="210"/>
      <c r="AA357" s="210"/>
      <c r="AB357" s="210"/>
      <c r="AC357" s="210"/>
      <c r="AD357" s="210"/>
      <c r="AE357" s="210"/>
      <c r="AF357" s="210"/>
      <c r="AG357" s="210" t="s">
        <v>185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1" x14ac:dyDescent="0.2">
      <c r="A358" s="227"/>
      <c r="B358" s="228"/>
      <c r="C358" s="262" t="s">
        <v>528</v>
      </c>
      <c r="D358" s="232"/>
      <c r="E358" s="233">
        <v>0.80200000000000005</v>
      </c>
      <c r="F358" s="230"/>
      <c r="G358" s="230"/>
      <c r="H358" s="230"/>
      <c r="I358" s="230"/>
      <c r="J358" s="230"/>
      <c r="K358" s="230"/>
      <c r="L358" s="230"/>
      <c r="M358" s="230"/>
      <c r="N358" s="229"/>
      <c r="O358" s="229"/>
      <c r="P358" s="229"/>
      <c r="Q358" s="229"/>
      <c r="R358" s="230"/>
      <c r="S358" s="230"/>
      <c r="T358" s="230"/>
      <c r="U358" s="230"/>
      <c r="V358" s="230"/>
      <c r="W358" s="230"/>
      <c r="X358" s="230"/>
      <c r="Y358" s="210"/>
      <c r="Z358" s="210"/>
      <c r="AA358" s="210"/>
      <c r="AB358" s="210"/>
      <c r="AC358" s="210"/>
      <c r="AD358" s="210"/>
      <c r="AE358" s="210"/>
      <c r="AF358" s="210"/>
      <c r="AG358" s="210" t="s">
        <v>185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ht="22.5" outlineLevel="1" x14ac:dyDescent="0.2">
      <c r="A359" s="244">
        <v>74</v>
      </c>
      <c r="B359" s="245" t="s">
        <v>529</v>
      </c>
      <c r="C359" s="261" t="s">
        <v>530</v>
      </c>
      <c r="D359" s="246" t="s">
        <v>180</v>
      </c>
      <c r="E359" s="247">
        <v>443.27</v>
      </c>
      <c r="F359" s="248"/>
      <c r="G359" s="249">
        <f>ROUND(E359*F359,2)</f>
        <v>0</v>
      </c>
      <c r="H359" s="231"/>
      <c r="I359" s="230">
        <f>ROUND(E359*H359,2)</f>
        <v>0</v>
      </c>
      <c r="J359" s="231"/>
      <c r="K359" s="230">
        <f>ROUND(E359*J359,2)</f>
        <v>0</v>
      </c>
      <c r="L359" s="230">
        <v>21</v>
      </c>
      <c r="M359" s="230">
        <f>G359*(1+L359/100)</f>
        <v>0</v>
      </c>
      <c r="N359" s="229">
        <v>0</v>
      </c>
      <c r="O359" s="229">
        <f>ROUND(E359*N359,2)</f>
        <v>0</v>
      </c>
      <c r="P359" s="229">
        <v>0.02</v>
      </c>
      <c r="Q359" s="229">
        <f>ROUND(E359*P359,2)</f>
        <v>8.8699999999999992</v>
      </c>
      <c r="R359" s="230"/>
      <c r="S359" s="230" t="s">
        <v>181</v>
      </c>
      <c r="T359" s="230" t="s">
        <v>181</v>
      </c>
      <c r="U359" s="230">
        <v>0.08</v>
      </c>
      <c r="V359" s="230">
        <f>ROUND(E359*U359,2)</f>
        <v>35.46</v>
      </c>
      <c r="W359" s="230"/>
      <c r="X359" s="230" t="s">
        <v>182</v>
      </c>
      <c r="Y359" s="210"/>
      <c r="Z359" s="210"/>
      <c r="AA359" s="210"/>
      <c r="AB359" s="210"/>
      <c r="AC359" s="210"/>
      <c r="AD359" s="210"/>
      <c r="AE359" s="210"/>
      <c r="AF359" s="210"/>
      <c r="AG359" s="210" t="s">
        <v>183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1" x14ac:dyDescent="0.2">
      <c r="A360" s="227"/>
      <c r="B360" s="228"/>
      <c r="C360" s="262" t="s">
        <v>531</v>
      </c>
      <c r="D360" s="232"/>
      <c r="E360" s="233">
        <v>15.42</v>
      </c>
      <c r="F360" s="230"/>
      <c r="G360" s="230"/>
      <c r="H360" s="230"/>
      <c r="I360" s="230"/>
      <c r="J360" s="230"/>
      <c r="K360" s="230"/>
      <c r="L360" s="230"/>
      <c r="M360" s="230"/>
      <c r="N360" s="229"/>
      <c r="O360" s="229"/>
      <c r="P360" s="229"/>
      <c r="Q360" s="229"/>
      <c r="R360" s="230"/>
      <c r="S360" s="230"/>
      <c r="T360" s="230"/>
      <c r="U360" s="230"/>
      <c r="V360" s="230"/>
      <c r="W360" s="230"/>
      <c r="X360" s="230"/>
      <c r="Y360" s="210"/>
      <c r="Z360" s="210"/>
      <c r="AA360" s="210"/>
      <c r="AB360" s="210"/>
      <c r="AC360" s="210"/>
      <c r="AD360" s="210"/>
      <c r="AE360" s="210"/>
      <c r="AF360" s="210"/>
      <c r="AG360" s="210" t="s">
        <v>185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1" x14ac:dyDescent="0.2">
      <c r="A361" s="227"/>
      <c r="B361" s="228"/>
      <c r="C361" s="262" t="s">
        <v>532</v>
      </c>
      <c r="D361" s="232"/>
      <c r="E361" s="233">
        <v>9.0299999999999994</v>
      </c>
      <c r="F361" s="230"/>
      <c r="G361" s="230"/>
      <c r="H361" s="230"/>
      <c r="I361" s="230"/>
      <c r="J361" s="230"/>
      <c r="K361" s="230"/>
      <c r="L361" s="230"/>
      <c r="M361" s="230"/>
      <c r="N361" s="229"/>
      <c r="O361" s="229"/>
      <c r="P361" s="229"/>
      <c r="Q361" s="229"/>
      <c r="R361" s="230"/>
      <c r="S361" s="230"/>
      <c r="T361" s="230"/>
      <c r="U361" s="230"/>
      <c r="V361" s="230"/>
      <c r="W361" s="230"/>
      <c r="X361" s="230"/>
      <c r="Y361" s="210"/>
      <c r="Z361" s="210"/>
      <c r="AA361" s="210"/>
      <c r="AB361" s="210"/>
      <c r="AC361" s="210"/>
      <c r="AD361" s="210"/>
      <c r="AE361" s="210"/>
      <c r="AF361" s="210"/>
      <c r="AG361" s="210" t="s">
        <v>185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1" x14ac:dyDescent="0.2">
      <c r="A362" s="227"/>
      <c r="B362" s="228"/>
      <c r="C362" s="262" t="s">
        <v>533</v>
      </c>
      <c r="D362" s="232"/>
      <c r="E362" s="233">
        <v>197.58</v>
      </c>
      <c r="F362" s="230"/>
      <c r="G362" s="230"/>
      <c r="H362" s="230"/>
      <c r="I362" s="230"/>
      <c r="J362" s="230"/>
      <c r="K362" s="230"/>
      <c r="L362" s="230"/>
      <c r="M362" s="230"/>
      <c r="N362" s="229"/>
      <c r="O362" s="229"/>
      <c r="P362" s="229"/>
      <c r="Q362" s="229"/>
      <c r="R362" s="230"/>
      <c r="S362" s="230"/>
      <c r="T362" s="230"/>
      <c r="U362" s="230"/>
      <c r="V362" s="230"/>
      <c r="W362" s="230"/>
      <c r="X362" s="230"/>
      <c r="Y362" s="210"/>
      <c r="Z362" s="210"/>
      <c r="AA362" s="210"/>
      <c r="AB362" s="210"/>
      <c r="AC362" s="210"/>
      <c r="AD362" s="210"/>
      <c r="AE362" s="210"/>
      <c r="AF362" s="210"/>
      <c r="AG362" s="210" t="s">
        <v>185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1" x14ac:dyDescent="0.2">
      <c r="A363" s="227"/>
      <c r="B363" s="228"/>
      <c r="C363" s="262" t="s">
        <v>534</v>
      </c>
      <c r="D363" s="232"/>
      <c r="E363" s="233">
        <v>81.430000000000007</v>
      </c>
      <c r="F363" s="230"/>
      <c r="G363" s="230"/>
      <c r="H363" s="230"/>
      <c r="I363" s="230"/>
      <c r="J363" s="230"/>
      <c r="K363" s="230"/>
      <c r="L363" s="230"/>
      <c r="M363" s="230"/>
      <c r="N363" s="229"/>
      <c r="O363" s="229"/>
      <c r="P363" s="229"/>
      <c r="Q363" s="229"/>
      <c r="R363" s="230"/>
      <c r="S363" s="230"/>
      <c r="T363" s="230"/>
      <c r="U363" s="230"/>
      <c r="V363" s="230"/>
      <c r="W363" s="230"/>
      <c r="X363" s="230"/>
      <c r="Y363" s="210"/>
      <c r="Z363" s="210"/>
      <c r="AA363" s="210"/>
      <c r="AB363" s="210"/>
      <c r="AC363" s="210"/>
      <c r="AD363" s="210"/>
      <c r="AE363" s="210"/>
      <c r="AF363" s="210"/>
      <c r="AG363" s="210" t="s">
        <v>185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1" x14ac:dyDescent="0.2">
      <c r="A364" s="227"/>
      <c r="B364" s="228"/>
      <c r="C364" s="262" t="s">
        <v>535</v>
      </c>
      <c r="D364" s="232"/>
      <c r="E364" s="233">
        <v>25.09</v>
      </c>
      <c r="F364" s="230"/>
      <c r="G364" s="230"/>
      <c r="H364" s="230"/>
      <c r="I364" s="230"/>
      <c r="J364" s="230"/>
      <c r="K364" s="230"/>
      <c r="L364" s="230"/>
      <c r="M364" s="230"/>
      <c r="N364" s="229"/>
      <c r="O364" s="229"/>
      <c r="P364" s="229"/>
      <c r="Q364" s="229"/>
      <c r="R364" s="230"/>
      <c r="S364" s="230"/>
      <c r="T364" s="230"/>
      <c r="U364" s="230"/>
      <c r="V364" s="230"/>
      <c r="W364" s="230"/>
      <c r="X364" s="230"/>
      <c r="Y364" s="210"/>
      <c r="Z364" s="210"/>
      <c r="AA364" s="210"/>
      <c r="AB364" s="210"/>
      <c r="AC364" s="210"/>
      <c r="AD364" s="210"/>
      <c r="AE364" s="210"/>
      <c r="AF364" s="210"/>
      <c r="AG364" s="210" t="s">
        <v>185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27"/>
      <c r="B365" s="228"/>
      <c r="C365" s="262" t="s">
        <v>536</v>
      </c>
      <c r="D365" s="232"/>
      <c r="E365" s="233">
        <v>6.85</v>
      </c>
      <c r="F365" s="230"/>
      <c r="G365" s="230"/>
      <c r="H365" s="230"/>
      <c r="I365" s="230"/>
      <c r="J365" s="230"/>
      <c r="K365" s="230"/>
      <c r="L365" s="230"/>
      <c r="M365" s="230"/>
      <c r="N365" s="229"/>
      <c r="O365" s="229"/>
      <c r="P365" s="229"/>
      <c r="Q365" s="229"/>
      <c r="R365" s="230"/>
      <c r="S365" s="230"/>
      <c r="T365" s="230"/>
      <c r="U365" s="230"/>
      <c r="V365" s="230"/>
      <c r="W365" s="230"/>
      <c r="X365" s="230"/>
      <c r="Y365" s="210"/>
      <c r="Z365" s="210"/>
      <c r="AA365" s="210"/>
      <c r="AB365" s="210"/>
      <c r="AC365" s="210"/>
      <c r="AD365" s="210"/>
      <c r="AE365" s="210"/>
      <c r="AF365" s="210"/>
      <c r="AG365" s="210" t="s">
        <v>185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1" x14ac:dyDescent="0.2">
      <c r="A366" s="227"/>
      <c r="B366" s="228"/>
      <c r="C366" s="262" t="s">
        <v>537</v>
      </c>
      <c r="D366" s="232"/>
      <c r="E366" s="233">
        <v>7.17</v>
      </c>
      <c r="F366" s="230"/>
      <c r="G366" s="230"/>
      <c r="H366" s="230"/>
      <c r="I366" s="230"/>
      <c r="J366" s="230"/>
      <c r="K366" s="230"/>
      <c r="L366" s="230"/>
      <c r="M366" s="230"/>
      <c r="N366" s="229"/>
      <c r="O366" s="229"/>
      <c r="P366" s="229"/>
      <c r="Q366" s="229"/>
      <c r="R366" s="230"/>
      <c r="S366" s="230"/>
      <c r="T366" s="230"/>
      <c r="U366" s="230"/>
      <c r="V366" s="230"/>
      <c r="W366" s="230"/>
      <c r="X366" s="230"/>
      <c r="Y366" s="210"/>
      <c r="Z366" s="210"/>
      <c r="AA366" s="210"/>
      <c r="AB366" s="210"/>
      <c r="AC366" s="210"/>
      <c r="AD366" s="210"/>
      <c r="AE366" s="210"/>
      <c r="AF366" s="210"/>
      <c r="AG366" s="210" t="s">
        <v>185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27"/>
      <c r="B367" s="228"/>
      <c r="C367" s="262" t="s">
        <v>538</v>
      </c>
      <c r="D367" s="232"/>
      <c r="E367" s="233">
        <v>16.53</v>
      </c>
      <c r="F367" s="230"/>
      <c r="G367" s="230"/>
      <c r="H367" s="230"/>
      <c r="I367" s="230"/>
      <c r="J367" s="230"/>
      <c r="K367" s="230"/>
      <c r="L367" s="230"/>
      <c r="M367" s="230"/>
      <c r="N367" s="229"/>
      <c r="O367" s="229"/>
      <c r="P367" s="229"/>
      <c r="Q367" s="229"/>
      <c r="R367" s="230"/>
      <c r="S367" s="230"/>
      <c r="T367" s="230"/>
      <c r="U367" s="230"/>
      <c r="V367" s="230"/>
      <c r="W367" s="230"/>
      <c r="X367" s="230"/>
      <c r="Y367" s="210"/>
      <c r="Z367" s="210"/>
      <c r="AA367" s="210"/>
      <c r="AB367" s="210"/>
      <c r="AC367" s="210"/>
      <c r="AD367" s="210"/>
      <c r="AE367" s="210"/>
      <c r="AF367" s="210"/>
      <c r="AG367" s="210" t="s">
        <v>185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27"/>
      <c r="B368" s="228"/>
      <c r="C368" s="262" t="s">
        <v>539</v>
      </c>
      <c r="D368" s="232"/>
      <c r="E368" s="233">
        <v>15.1</v>
      </c>
      <c r="F368" s="230"/>
      <c r="G368" s="230"/>
      <c r="H368" s="230"/>
      <c r="I368" s="230"/>
      <c r="J368" s="230"/>
      <c r="K368" s="230"/>
      <c r="L368" s="230"/>
      <c r="M368" s="230"/>
      <c r="N368" s="229"/>
      <c r="O368" s="229"/>
      <c r="P368" s="229"/>
      <c r="Q368" s="229"/>
      <c r="R368" s="230"/>
      <c r="S368" s="230"/>
      <c r="T368" s="230"/>
      <c r="U368" s="230"/>
      <c r="V368" s="230"/>
      <c r="W368" s="230"/>
      <c r="X368" s="230"/>
      <c r="Y368" s="210"/>
      <c r="Z368" s="210"/>
      <c r="AA368" s="210"/>
      <c r="AB368" s="210"/>
      <c r="AC368" s="210"/>
      <c r="AD368" s="210"/>
      <c r="AE368" s="210"/>
      <c r="AF368" s="210"/>
      <c r="AG368" s="210" t="s">
        <v>185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">
      <c r="A369" s="227"/>
      <c r="B369" s="228"/>
      <c r="C369" s="262" t="s">
        <v>540</v>
      </c>
      <c r="D369" s="232"/>
      <c r="E369" s="233">
        <v>27.88</v>
      </c>
      <c r="F369" s="230"/>
      <c r="G369" s="230"/>
      <c r="H369" s="230"/>
      <c r="I369" s="230"/>
      <c r="J369" s="230"/>
      <c r="K369" s="230"/>
      <c r="L369" s="230"/>
      <c r="M369" s="230"/>
      <c r="N369" s="229"/>
      <c r="O369" s="229"/>
      <c r="P369" s="229"/>
      <c r="Q369" s="229"/>
      <c r="R369" s="230"/>
      <c r="S369" s="230"/>
      <c r="T369" s="230"/>
      <c r="U369" s="230"/>
      <c r="V369" s="230"/>
      <c r="W369" s="230"/>
      <c r="X369" s="230"/>
      <c r="Y369" s="210"/>
      <c r="Z369" s="210"/>
      <c r="AA369" s="210"/>
      <c r="AB369" s="210"/>
      <c r="AC369" s="210"/>
      <c r="AD369" s="210"/>
      <c r="AE369" s="210"/>
      <c r="AF369" s="210"/>
      <c r="AG369" s="210" t="s">
        <v>185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1" x14ac:dyDescent="0.2">
      <c r="A370" s="227"/>
      <c r="B370" s="228"/>
      <c r="C370" s="262" t="s">
        <v>541</v>
      </c>
      <c r="D370" s="232"/>
      <c r="E370" s="233">
        <v>26.85</v>
      </c>
      <c r="F370" s="230"/>
      <c r="G370" s="230"/>
      <c r="H370" s="230"/>
      <c r="I370" s="230"/>
      <c r="J370" s="230"/>
      <c r="K370" s="230"/>
      <c r="L370" s="230"/>
      <c r="M370" s="230"/>
      <c r="N370" s="229"/>
      <c r="O370" s="229"/>
      <c r="P370" s="229"/>
      <c r="Q370" s="229"/>
      <c r="R370" s="230"/>
      <c r="S370" s="230"/>
      <c r="T370" s="230"/>
      <c r="U370" s="230"/>
      <c r="V370" s="230"/>
      <c r="W370" s="230"/>
      <c r="X370" s="230"/>
      <c r="Y370" s="210"/>
      <c r="Z370" s="210"/>
      <c r="AA370" s="210"/>
      <c r="AB370" s="210"/>
      <c r="AC370" s="210"/>
      <c r="AD370" s="210"/>
      <c r="AE370" s="210"/>
      <c r="AF370" s="210"/>
      <c r="AG370" s="210" t="s">
        <v>185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27"/>
      <c r="B371" s="228"/>
      <c r="C371" s="262" t="s">
        <v>542</v>
      </c>
      <c r="D371" s="232"/>
      <c r="E371" s="233">
        <v>6.32</v>
      </c>
      <c r="F371" s="230"/>
      <c r="G371" s="230"/>
      <c r="H371" s="230"/>
      <c r="I371" s="230"/>
      <c r="J371" s="230"/>
      <c r="K371" s="230"/>
      <c r="L371" s="230"/>
      <c r="M371" s="230"/>
      <c r="N371" s="229"/>
      <c r="O371" s="229"/>
      <c r="P371" s="229"/>
      <c r="Q371" s="229"/>
      <c r="R371" s="230"/>
      <c r="S371" s="230"/>
      <c r="T371" s="230"/>
      <c r="U371" s="230"/>
      <c r="V371" s="230"/>
      <c r="W371" s="230"/>
      <c r="X371" s="230"/>
      <c r="Y371" s="210"/>
      <c r="Z371" s="210"/>
      <c r="AA371" s="210"/>
      <c r="AB371" s="210"/>
      <c r="AC371" s="210"/>
      <c r="AD371" s="210"/>
      <c r="AE371" s="210"/>
      <c r="AF371" s="210"/>
      <c r="AG371" s="210" t="s">
        <v>185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">
      <c r="A372" s="227"/>
      <c r="B372" s="228"/>
      <c r="C372" s="262" t="s">
        <v>543</v>
      </c>
      <c r="D372" s="232"/>
      <c r="E372" s="233">
        <v>8.02</v>
      </c>
      <c r="F372" s="230"/>
      <c r="G372" s="230"/>
      <c r="H372" s="230"/>
      <c r="I372" s="230"/>
      <c r="J372" s="230"/>
      <c r="K372" s="230"/>
      <c r="L372" s="230"/>
      <c r="M372" s="230"/>
      <c r="N372" s="229"/>
      <c r="O372" s="229"/>
      <c r="P372" s="229"/>
      <c r="Q372" s="229"/>
      <c r="R372" s="230"/>
      <c r="S372" s="230"/>
      <c r="T372" s="230"/>
      <c r="U372" s="230"/>
      <c r="V372" s="230"/>
      <c r="W372" s="230"/>
      <c r="X372" s="230"/>
      <c r="Y372" s="210"/>
      <c r="Z372" s="210"/>
      <c r="AA372" s="210"/>
      <c r="AB372" s="210"/>
      <c r="AC372" s="210"/>
      <c r="AD372" s="210"/>
      <c r="AE372" s="210"/>
      <c r="AF372" s="210"/>
      <c r="AG372" s="210" t="s">
        <v>185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1" x14ac:dyDescent="0.2">
      <c r="A373" s="244">
        <v>75</v>
      </c>
      <c r="B373" s="245" t="s">
        <v>544</v>
      </c>
      <c r="C373" s="261" t="s">
        <v>545</v>
      </c>
      <c r="D373" s="246" t="s">
        <v>313</v>
      </c>
      <c r="E373" s="247">
        <v>14</v>
      </c>
      <c r="F373" s="248"/>
      <c r="G373" s="249">
        <f>ROUND(E373*F373,2)</f>
        <v>0</v>
      </c>
      <c r="H373" s="231"/>
      <c r="I373" s="230">
        <f>ROUND(E373*H373,2)</f>
        <v>0</v>
      </c>
      <c r="J373" s="231"/>
      <c r="K373" s="230">
        <f>ROUND(E373*J373,2)</f>
        <v>0</v>
      </c>
      <c r="L373" s="230">
        <v>21</v>
      </c>
      <c r="M373" s="230">
        <f>G373*(1+L373/100)</f>
        <v>0</v>
      </c>
      <c r="N373" s="229">
        <v>0</v>
      </c>
      <c r="O373" s="229">
        <f>ROUND(E373*N373,2)</f>
        <v>0</v>
      </c>
      <c r="P373" s="229">
        <v>0</v>
      </c>
      <c r="Q373" s="229">
        <f>ROUND(E373*P373,2)</f>
        <v>0</v>
      </c>
      <c r="R373" s="230"/>
      <c r="S373" s="230" t="s">
        <v>181</v>
      </c>
      <c r="T373" s="230" t="s">
        <v>181</v>
      </c>
      <c r="U373" s="230">
        <v>0.05</v>
      </c>
      <c r="V373" s="230">
        <f>ROUND(E373*U373,2)</f>
        <v>0.7</v>
      </c>
      <c r="W373" s="230"/>
      <c r="X373" s="230" t="s">
        <v>182</v>
      </c>
      <c r="Y373" s="210"/>
      <c r="Z373" s="210"/>
      <c r="AA373" s="210"/>
      <c r="AB373" s="210"/>
      <c r="AC373" s="210"/>
      <c r="AD373" s="210"/>
      <c r="AE373" s="210"/>
      <c r="AF373" s="210"/>
      <c r="AG373" s="210" t="s">
        <v>183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1" x14ac:dyDescent="0.2">
      <c r="A374" s="227"/>
      <c r="B374" s="228"/>
      <c r="C374" s="262" t="s">
        <v>546</v>
      </c>
      <c r="D374" s="232"/>
      <c r="E374" s="233">
        <v>14</v>
      </c>
      <c r="F374" s="230"/>
      <c r="G374" s="230"/>
      <c r="H374" s="230"/>
      <c r="I374" s="230"/>
      <c r="J374" s="230"/>
      <c r="K374" s="230"/>
      <c r="L374" s="230"/>
      <c r="M374" s="230"/>
      <c r="N374" s="229"/>
      <c r="O374" s="229"/>
      <c r="P374" s="229"/>
      <c r="Q374" s="229"/>
      <c r="R374" s="230"/>
      <c r="S374" s="230"/>
      <c r="T374" s="230"/>
      <c r="U374" s="230"/>
      <c r="V374" s="230"/>
      <c r="W374" s="230"/>
      <c r="X374" s="230"/>
      <c r="Y374" s="210"/>
      <c r="Z374" s="210"/>
      <c r="AA374" s="210"/>
      <c r="AB374" s="210"/>
      <c r="AC374" s="210"/>
      <c r="AD374" s="210"/>
      <c r="AE374" s="210"/>
      <c r="AF374" s="210"/>
      <c r="AG374" s="210" t="s">
        <v>185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1" x14ac:dyDescent="0.2">
      <c r="A375" s="244">
        <v>76</v>
      </c>
      <c r="B375" s="245" t="s">
        <v>547</v>
      </c>
      <c r="C375" s="261" t="s">
        <v>548</v>
      </c>
      <c r="D375" s="246" t="s">
        <v>180</v>
      </c>
      <c r="E375" s="247">
        <v>13.000999999999999</v>
      </c>
      <c r="F375" s="248"/>
      <c r="G375" s="249">
        <f>ROUND(E375*F375,2)</f>
        <v>0</v>
      </c>
      <c r="H375" s="231"/>
      <c r="I375" s="230">
        <f>ROUND(E375*H375,2)</f>
        <v>0</v>
      </c>
      <c r="J375" s="231"/>
      <c r="K375" s="230">
        <f>ROUND(E375*J375,2)</f>
        <v>0</v>
      </c>
      <c r="L375" s="230">
        <v>21</v>
      </c>
      <c r="M375" s="230">
        <f>G375*(1+L375/100)</f>
        <v>0</v>
      </c>
      <c r="N375" s="229">
        <v>1.17E-3</v>
      </c>
      <c r="O375" s="229">
        <f>ROUND(E375*N375,2)</f>
        <v>0.02</v>
      </c>
      <c r="P375" s="229">
        <v>7.5999999999999998E-2</v>
      </c>
      <c r="Q375" s="229">
        <f>ROUND(E375*P375,2)</f>
        <v>0.99</v>
      </c>
      <c r="R375" s="230"/>
      <c r="S375" s="230" t="s">
        <v>181</v>
      </c>
      <c r="T375" s="230" t="s">
        <v>181</v>
      </c>
      <c r="U375" s="230">
        <v>0.94</v>
      </c>
      <c r="V375" s="230">
        <f>ROUND(E375*U375,2)</f>
        <v>12.22</v>
      </c>
      <c r="W375" s="230"/>
      <c r="X375" s="230" t="s">
        <v>182</v>
      </c>
      <c r="Y375" s="210"/>
      <c r="Z375" s="210"/>
      <c r="AA375" s="210"/>
      <c r="AB375" s="210"/>
      <c r="AC375" s="210"/>
      <c r="AD375" s="210"/>
      <c r="AE375" s="210"/>
      <c r="AF375" s="210"/>
      <c r="AG375" s="210" t="s">
        <v>183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1" x14ac:dyDescent="0.2">
      <c r="A376" s="227"/>
      <c r="B376" s="228"/>
      <c r="C376" s="262" t="s">
        <v>549</v>
      </c>
      <c r="D376" s="232"/>
      <c r="E376" s="233">
        <v>13.000999999999999</v>
      </c>
      <c r="F376" s="230"/>
      <c r="G376" s="230"/>
      <c r="H376" s="230"/>
      <c r="I376" s="230"/>
      <c r="J376" s="230"/>
      <c r="K376" s="230"/>
      <c r="L376" s="230"/>
      <c r="M376" s="230"/>
      <c r="N376" s="229"/>
      <c r="O376" s="229"/>
      <c r="P376" s="229"/>
      <c r="Q376" s="229"/>
      <c r="R376" s="230"/>
      <c r="S376" s="230"/>
      <c r="T376" s="230"/>
      <c r="U376" s="230"/>
      <c r="V376" s="230"/>
      <c r="W376" s="230"/>
      <c r="X376" s="230"/>
      <c r="Y376" s="210"/>
      <c r="Z376" s="210"/>
      <c r="AA376" s="210"/>
      <c r="AB376" s="210"/>
      <c r="AC376" s="210"/>
      <c r="AD376" s="210"/>
      <c r="AE376" s="210"/>
      <c r="AF376" s="210"/>
      <c r="AG376" s="210" t="s">
        <v>185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1" x14ac:dyDescent="0.2">
      <c r="A377" s="244">
        <v>77</v>
      </c>
      <c r="B377" s="245" t="s">
        <v>550</v>
      </c>
      <c r="C377" s="261" t="s">
        <v>551</v>
      </c>
      <c r="D377" s="246" t="s">
        <v>180</v>
      </c>
      <c r="E377" s="247">
        <v>7.0369999999999999</v>
      </c>
      <c r="F377" s="248"/>
      <c r="G377" s="249">
        <f>ROUND(E377*F377,2)</f>
        <v>0</v>
      </c>
      <c r="H377" s="231"/>
      <c r="I377" s="230">
        <f>ROUND(E377*H377,2)</f>
        <v>0</v>
      </c>
      <c r="J377" s="231"/>
      <c r="K377" s="230">
        <f>ROUND(E377*J377,2)</f>
        <v>0</v>
      </c>
      <c r="L377" s="230">
        <v>21</v>
      </c>
      <c r="M377" s="230">
        <f>G377*(1+L377/100)</f>
        <v>0</v>
      </c>
      <c r="N377" s="229">
        <v>1E-3</v>
      </c>
      <c r="O377" s="229">
        <f>ROUND(E377*N377,2)</f>
        <v>0.01</v>
      </c>
      <c r="P377" s="229">
        <v>6.3E-2</v>
      </c>
      <c r="Q377" s="229">
        <f>ROUND(E377*P377,2)</f>
        <v>0.44</v>
      </c>
      <c r="R377" s="230"/>
      <c r="S377" s="230" t="s">
        <v>181</v>
      </c>
      <c r="T377" s="230" t="s">
        <v>181</v>
      </c>
      <c r="U377" s="230">
        <v>0.71799999999999997</v>
      </c>
      <c r="V377" s="230">
        <f>ROUND(E377*U377,2)</f>
        <v>5.05</v>
      </c>
      <c r="W377" s="230"/>
      <c r="X377" s="230" t="s">
        <v>182</v>
      </c>
      <c r="Y377" s="210"/>
      <c r="Z377" s="210"/>
      <c r="AA377" s="210"/>
      <c r="AB377" s="210"/>
      <c r="AC377" s="210"/>
      <c r="AD377" s="210"/>
      <c r="AE377" s="210"/>
      <c r="AF377" s="210"/>
      <c r="AG377" s="210" t="s">
        <v>183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">
      <c r="A378" s="227"/>
      <c r="B378" s="228"/>
      <c r="C378" s="262" t="s">
        <v>552</v>
      </c>
      <c r="D378" s="232"/>
      <c r="E378" s="233">
        <v>7.0369999999999999</v>
      </c>
      <c r="F378" s="230"/>
      <c r="G378" s="230"/>
      <c r="H378" s="230"/>
      <c r="I378" s="230"/>
      <c r="J378" s="230"/>
      <c r="K378" s="230"/>
      <c r="L378" s="230"/>
      <c r="M378" s="230"/>
      <c r="N378" s="229"/>
      <c r="O378" s="229"/>
      <c r="P378" s="229"/>
      <c r="Q378" s="229"/>
      <c r="R378" s="230"/>
      <c r="S378" s="230"/>
      <c r="T378" s="230"/>
      <c r="U378" s="230"/>
      <c r="V378" s="230"/>
      <c r="W378" s="230"/>
      <c r="X378" s="230"/>
      <c r="Y378" s="210"/>
      <c r="Z378" s="210"/>
      <c r="AA378" s="210"/>
      <c r="AB378" s="210"/>
      <c r="AC378" s="210"/>
      <c r="AD378" s="210"/>
      <c r="AE378" s="210"/>
      <c r="AF378" s="210"/>
      <c r="AG378" s="210" t="s">
        <v>185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1" x14ac:dyDescent="0.2">
      <c r="A379" s="244">
        <v>78</v>
      </c>
      <c r="B379" s="245" t="s">
        <v>553</v>
      </c>
      <c r="C379" s="261" t="s">
        <v>554</v>
      </c>
      <c r="D379" s="246" t="s">
        <v>180</v>
      </c>
      <c r="E379" s="247">
        <v>6.1959999999999997</v>
      </c>
      <c r="F379" s="248"/>
      <c r="G379" s="249">
        <f>ROUND(E379*F379,2)</f>
        <v>0</v>
      </c>
      <c r="H379" s="231"/>
      <c r="I379" s="230">
        <f>ROUND(E379*H379,2)</f>
        <v>0</v>
      </c>
      <c r="J379" s="231"/>
      <c r="K379" s="230">
        <f>ROUND(E379*J379,2)</f>
        <v>0</v>
      </c>
      <c r="L379" s="230">
        <v>21</v>
      </c>
      <c r="M379" s="230">
        <f>G379*(1+L379/100)</f>
        <v>0</v>
      </c>
      <c r="N379" s="229">
        <v>5.4000000000000001E-4</v>
      </c>
      <c r="O379" s="229">
        <f>ROUND(E379*N379,2)</f>
        <v>0</v>
      </c>
      <c r="P379" s="229">
        <v>0.27</v>
      </c>
      <c r="Q379" s="229">
        <f>ROUND(E379*P379,2)</f>
        <v>1.67</v>
      </c>
      <c r="R379" s="230"/>
      <c r="S379" s="230" t="s">
        <v>181</v>
      </c>
      <c r="T379" s="230" t="s">
        <v>181</v>
      </c>
      <c r="U379" s="230">
        <v>0.43</v>
      </c>
      <c r="V379" s="230">
        <f>ROUND(E379*U379,2)</f>
        <v>2.66</v>
      </c>
      <c r="W379" s="230"/>
      <c r="X379" s="230" t="s">
        <v>182</v>
      </c>
      <c r="Y379" s="210"/>
      <c r="Z379" s="210"/>
      <c r="AA379" s="210"/>
      <c r="AB379" s="210"/>
      <c r="AC379" s="210"/>
      <c r="AD379" s="210"/>
      <c r="AE379" s="210"/>
      <c r="AF379" s="210"/>
      <c r="AG379" s="210" t="s">
        <v>183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1" x14ac:dyDescent="0.2">
      <c r="A380" s="227"/>
      <c r="B380" s="228"/>
      <c r="C380" s="264" t="s">
        <v>555</v>
      </c>
      <c r="D380" s="250"/>
      <c r="E380" s="250"/>
      <c r="F380" s="250"/>
      <c r="G380" s="250"/>
      <c r="H380" s="230"/>
      <c r="I380" s="230"/>
      <c r="J380" s="230"/>
      <c r="K380" s="230"/>
      <c r="L380" s="230"/>
      <c r="M380" s="230"/>
      <c r="N380" s="229"/>
      <c r="O380" s="229"/>
      <c r="P380" s="229"/>
      <c r="Q380" s="229"/>
      <c r="R380" s="230"/>
      <c r="S380" s="230"/>
      <c r="T380" s="230"/>
      <c r="U380" s="230"/>
      <c r="V380" s="230"/>
      <c r="W380" s="230"/>
      <c r="X380" s="230"/>
      <c r="Y380" s="210"/>
      <c r="Z380" s="210"/>
      <c r="AA380" s="210"/>
      <c r="AB380" s="210"/>
      <c r="AC380" s="210"/>
      <c r="AD380" s="210"/>
      <c r="AE380" s="210"/>
      <c r="AF380" s="210"/>
      <c r="AG380" s="210" t="s">
        <v>229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1" x14ac:dyDescent="0.2">
      <c r="A381" s="227"/>
      <c r="B381" s="228"/>
      <c r="C381" s="262" t="s">
        <v>556</v>
      </c>
      <c r="D381" s="232"/>
      <c r="E381" s="233">
        <v>6.1959999999999997</v>
      </c>
      <c r="F381" s="230"/>
      <c r="G381" s="230"/>
      <c r="H381" s="230"/>
      <c r="I381" s="230"/>
      <c r="J381" s="230"/>
      <c r="K381" s="230"/>
      <c r="L381" s="230"/>
      <c r="M381" s="230"/>
      <c r="N381" s="229"/>
      <c r="O381" s="229"/>
      <c r="P381" s="229"/>
      <c r="Q381" s="229"/>
      <c r="R381" s="230"/>
      <c r="S381" s="230"/>
      <c r="T381" s="230"/>
      <c r="U381" s="230"/>
      <c r="V381" s="230"/>
      <c r="W381" s="230"/>
      <c r="X381" s="230"/>
      <c r="Y381" s="210"/>
      <c r="Z381" s="210"/>
      <c r="AA381" s="210"/>
      <c r="AB381" s="210"/>
      <c r="AC381" s="210"/>
      <c r="AD381" s="210"/>
      <c r="AE381" s="210"/>
      <c r="AF381" s="210"/>
      <c r="AG381" s="210" t="s">
        <v>185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44">
        <v>79</v>
      </c>
      <c r="B382" s="245" t="s">
        <v>557</v>
      </c>
      <c r="C382" s="261" t="s">
        <v>558</v>
      </c>
      <c r="D382" s="246" t="s">
        <v>188</v>
      </c>
      <c r="E382" s="247">
        <v>17.176880000000001</v>
      </c>
      <c r="F382" s="248"/>
      <c r="G382" s="249">
        <f>ROUND(E382*F382,2)</f>
        <v>0</v>
      </c>
      <c r="H382" s="231"/>
      <c r="I382" s="230">
        <f>ROUND(E382*H382,2)</f>
        <v>0</v>
      </c>
      <c r="J382" s="231"/>
      <c r="K382" s="230">
        <f>ROUND(E382*J382,2)</f>
        <v>0</v>
      </c>
      <c r="L382" s="230">
        <v>21</v>
      </c>
      <c r="M382" s="230">
        <f>G382*(1+L382/100)</f>
        <v>0</v>
      </c>
      <c r="N382" s="229">
        <v>1.82E-3</v>
      </c>
      <c r="O382" s="229">
        <f>ROUND(E382*N382,2)</f>
        <v>0.03</v>
      </c>
      <c r="P382" s="229">
        <v>1.8</v>
      </c>
      <c r="Q382" s="229">
        <f>ROUND(E382*P382,2)</f>
        <v>30.92</v>
      </c>
      <c r="R382" s="230"/>
      <c r="S382" s="230" t="s">
        <v>181</v>
      </c>
      <c r="T382" s="230" t="s">
        <v>181</v>
      </c>
      <c r="U382" s="230">
        <v>3.61</v>
      </c>
      <c r="V382" s="230">
        <f>ROUND(E382*U382,2)</f>
        <v>62.01</v>
      </c>
      <c r="W382" s="230"/>
      <c r="X382" s="230" t="s">
        <v>182</v>
      </c>
      <c r="Y382" s="210"/>
      <c r="Z382" s="210"/>
      <c r="AA382" s="210"/>
      <c r="AB382" s="210"/>
      <c r="AC382" s="210"/>
      <c r="AD382" s="210"/>
      <c r="AE382" s="210"/>
      <c r="AF382" s="210"/>
      <c r="AG382" s="210" t="s">
        <v>183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1" x14ac:dyDescent="0.2">
      <c r="A383" s="227"/>
      <c r="B383" s="228"/>
      <c r="C383" s="264" t="s">
        <v>555</v>
      </c>
      <c r="D383" s="250"/>
      <c r="E383" s="250"/>
      <c r="F383" s="250"/>
      <c r="G383" s="250"/>
      <c r="H383" s="230"/>
      <c r="I383" s="230"/>
      <c r="J383" s="230"/>
      <c r="K383" s="230"/>
      <c r="L383" s="230"/>
      <c r="M383" s="230"/>
      <c r="N383" s="229"/>
      <c r="O383" s="229"/>
      <c r="P383" s="229"/>
      <c r="Q383" s="229"/>
      <c r="R383" s="230"/>
      <c r="S383" s="230"/>
      <c r="T383" s="230"/>
      <c r="U383" s="230"/>
      <c r="V383" s="230"/>
      <c r="W383" s="230"/>
      <c r="X383" s="230"/>
      <c r="Y383" s="210"/>
      <c r="Z383" s="210"/>
      <c r="AA383" s="210"/>
      <c r="AB383" s="210"/>
      <c r="AC383" s="210"/>
      <c r="AD383" s="210"/>
      <c r="AE383" s="210"/>
      <c r="AF383" s="210"/>
      <c r="AG383" s="210" t="s">
        <v>229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ht="22.5" outlineLevel="1" x14ac:dyDescent="0.2">
      <c r="A384" s="227"/>
      <c r="B384" s="228"/>
      <c r="C384" s="262" t="s">
        <v>559</v>
      </c>
      <c r="D384" s="232"/>
      <c r="E384" s="233">
        <v>17.176880000000001</v>
      </c>
      <c r="F384" s="230"/>
      <c r="G384" s="230"/>
      <c r="H384" s="230"/>
      <c r="I384" s="230"/>
      <c r="J384" s="230"/>
      <c r="K384" s="230"/>
      <c r="L384" s="230"/>
      <c r="M384" s="230"/>
      <c r="N384" s="229"/>
      <c r="O384" s="229"/>
      <c r="P384" s="229"/>
      <c r="Q384" s="229"/>
      <c r="R384" s="230"/>
      <c r="S384" s="230"/>
      <c r="T384" s="230"/>
      <c r="U384" s="230"/>
      <c r="V384" s="230"/>
      <c r="W384" s="230"/>
      <c r="X384" s="230"/>
      <c r="Y384" s="210"/>
      <c r="Z384" s="210"/>
      <c r="AA384" s="210"/>
      <c r="AB384" s="210"/>
      <c r="AC384" s="210"/>
      <c r="AD384" s="210"/>
      <c r="AE384" s="210"/>
      <c r="AF384" s="210"/>
      <c r="AG384" s="210" t="s">
        <v>185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1" x14ac:dyDescent="0.2">
      <c r="A385" s="244">
        <v>80</v>
      </c>
      <c r="B385" s="245" t="s">
        <v>560</v>
      </c>
      <c r="C385" s="261" t="s">
        <v>561</v>
      </c>
      <c r="D385" s="246" t="s">
        <v>313</v>
      </c>
      <c r="E385" s="247">
        <v>26</v>
      </c>
      <c r="F385" s="248"/>
      <c r="G385" s="249">
        <f>ROUND(E385*F385,2)</f>
        <v>0</v>
      </c>
      <c r="H385" s="231"/>
      <c r="I385" s="230">
        <f>ROUND(E385*H385,2)</f>
        <v>0</v>
      </c>
      <c r="J385" s="231"/>
      <c r="K385" s="230">
        <f>ROUND(E385*J385,2)</f>
        <v>0</v>
      </c>
      <c r="L385" s="230">
        <v>21</v>
      </c>
      <c r="M385" s="230">
        <f>G385*(1+L385/100)</f>
        <v>0</v>
      </c>
      <c r="N385" s="229">
        <v>4.8999999999999998E-4</v>
      </c>
      <c r="O385" s="229">
        <f>ROUND(E385*N385,2)</f>
        <v>0.01</v>
      </c>
      <c r="P385" s="229">
        <v>3.1E-2</v>
      </c>
      <c r="Q385" s="229">
        <f>ROUND(E385*P385,2)</f>
        <v>0.81</v>
      </c>
      <c r="R385" s="230"/>
      <c r="S385" s="230" t="s">
        <v>181</v>
      </c>
      <c r="T385" s="230" t="s">
        <v>181</v>
      </c>
      <c r="U385" s="230">
        <v>0.77200000000000002</v>
      </c>
      <c r="V385" s="230">
        <f>ROUND(E385*U385,2)</f>
        <v>20.07</v>
      </c>
      <c r="W385" s="230"/>
      <c r="X385" s="230" t="s">
        <v>182</v>
      </c>
      <c r="Y385" s="210"/>
      <c r="Z385" s="210"/>
      <c r="AA385" s="210"/>
      <c r="AB385" s="210"/>
      <c r="AC385" s="210"/>
      <c r="AD385" s="210"/>
      <c r="AE385" s="210"/>
      <c r="AF385" s="210"/>
      <c r="AG385" s="210" t="s">
        <v>183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27"/>
      <c r="B386" s="228"/>
      <c r="C386" s="264" t="s">
        <v>555</v>
      </c>
      <c r="D386" s="250"/>
      <c r="E386" s="250"/>
      <c r="F386" s="250"/>
      <c r="G386" s="250"/>
      <c r="H386" s="230"/>
      <c r="I386" s="230"/>
      <c r="J386" s="230"/>
      <c r="K386" s="230"/>
      <c r="L386" s="230"/>
      <c r="M386" s="230"/>
      <c r="N386" s="229"/>
      <c r="O386" s="229"/>
      <c r="P386" s="229"/>
      <c r="Q386" s="229"/>
      <c r="R386" s="230"/>
      <c r="S386" s="230"/>
      <c r="T386" s="230"/>
      <c r="U386" s="230"/>
      <c r="V386" s="230"/>
      <c r="W386" s="230"/>
      <c r="X386" s="230"/>
      <c r="Y386" s="210"/>
      <c r="Z386" s="210"/>
      <c r="AA386" s="210"/>
      <c r="AB386" s="210"/>
      <c r="AC386" s="210"/>
      <c r="AD386" s="210"/>
      <c r="AE386" s="210"/>
      <c r="AF386" s="210"/>
      <c r="AG386" s="210" t="s">
        <v>229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1" x14ac:dyDescent="0.2">
      <c r="A387" s="244">
        <v>81</v>
      </c>
      <c r="B387" s="245" t="s">
        <v>562</v>
      </c>
      <c r="C387" s="261" t="s">
        <v>563</v>
      </c>
      <c r="D387" s="246" t="s">
        <v>180</v>
      </c>
      <c r="E387" s="247">
        <v>51.8</v>
      </c>
      <c r="F387" s="248"/>
      <c r="G387" s="249">
        <f>ROUND(E387*F387,2)</f>
        <v>0</v>
      </c>
      <c r="H387" s="231"/>
      <c r="I387" s="230">
        <f>ROUND(E387*H387,2)</f>
        <v>0</v>
      </c>
      <c r="J387" s="231"/>
      <c r="K387" s="230">
        <f>ROUND(E387*J387,2)</f>
        <v>0</v>
      </c>
      <c r="L387" s="230">
        <v>21</v>
      </c>
      <c r="M387" s="230">
        <f>G387*(1+L387/100)</f>
        <v>0</v>
      </c>
      <c r="N387" s="229">
        <v>0</v>
      </c>
      <c r="O387" s="229">
        <f>ROUND(E387*N387,2)</f>
        <v>0</v>
      </c>
      <c r="P387" s="229">
        <v>6.8000000000000005E-2</v>
      </c>
      <c r="Q387" s="229">
        <f>ROUND(E387*P387,2)</f>
        <v>3.52</v>
      </c>
      <c r="R387" s="230"/>
      <c r="S387" s="230" t="s">
        <v>181</v>
      </c>
      <c r="T387" s="230" t="s">
        <v>181</v>
      </c>
      <c r="U387" s="230">
        <v>0.3</v>
      </c>
      <c r="V387" s="230">
        <f>ROUND(E387*U387,2)</f>
        <v>15.54</v>
      </c>
      <c r="W387" s="230"/>
      <c r="X387" s="230" t="s">
        <v>182</v>
      </c>
      <c r="Y387" s="210"/>
      <c r="Z387" s="210"/>
      <c r="AA387" s="210"/>
      <c r="AB387" s="210"/>
      <c r="AC387" s="210"/>
      <c r="AD387" s="210"/>
      <c r="AE387" s="210"/>
      <c r="AF387" s="210"/>
      <c r="AG387" s="210" t="s">
        <v>183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ht="22.5" outlineLevel="1" x14ac:dyDescent="0.2">
      <c r="A388" s="227"/>
      <c r="B388" s="228"/>
      <c r="C388" s="262" t="s">
        <v>564</v>
      </c>
      <c r="D388" s="232"/>
      <c r="E388" s="233">
        <v>51.8</v>
      </c>
      <c r="F388" s="230"/>
      <c r="G388" s="230"/>
      <c r="H388" s="230"/>
      <c r="I388" s="230"/>
      <c r="J388" s="230"/>
      <c r="K388" s="230"/>
      <c r="L388" s="230"/>
      <c r="M388" s="230"/>
      <c r="N388" s="229"/>
      <c r="O388" s="229"/>
      <c r="P388" s="229"/>
      <c r="Q388" s="229"/>
      <c r="R388" s="230"/>
      <c r="S388" s="230"/>
      <c r="T388" s="230"/>
      <c r="U388" s="230"/>
      <c r="V388" s="230"/>
      <c r="W388" s="230"/>
      <c r="X388" s="230"/>
      <c r="Y388" s="210"/>
      <c r="Z388" s="210"/>
      <c r="AA388" s="210"/>
      <c r="AB388" s="210"/>
      <c r="AC388" s="210"/>
      <c r="AD388" s="210"/>
      <c r="AE388" s="210"/>
      <c r="AF388" s="210"/>
      <c r="AG388" s="210" t="s">
        <v>185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ht="22.5" outlineLevel="1" x14ac:dyDescent="0.2">
      <c r="A389" s="251">
        <v>82</v>
      </c>
      <c r="B389" s="252" t="s">
        <v>565</v>
      </c>
      <c r="C389" s="265" t="s">
        <v>566</v>
      </c>
      <c r="D389" s="253" t="s">
        <v>484</v>
      </c>
      <c r="E389" s="254">
        <v>4</v>
      </c>
      <c r="F389" s="255"/>
      <c r="G389" s="256">
        <f>ROUND(E389*F389,2)</f>
        <v>0</v>
      </c>
      <c r="H389" s="231"/>
      <c r="I389" s="230">
        <f>ROUND(E389*H389,2)</f>
        <v>0</v>
      </c>
      <c r="J389" s="231"/>
      <c r="K389" s="230">
        <f>ROUND(E389*J389,2)</f>
        <v>0</v>
      </c>
      <c r="L389" s="230">
        <v>21</v>
      </c>
      <c r="M389" s="230">
        <f>G389*(1+L389/100)</f>
        <v>0</v>
      </c>
      <c r="N389" s="229">
        <v>0</v>
      </c>
      <c r="O389" s="229">
        <f>ROUND(E389*N389,2)</f>
        <v>0</v>
      </c>
      <c r="P389" s="229">
        <v>0</v>
      </c>
      <c r="Q389" s="229">
        <f>ROUND(E389*P389,2)</f>
        <v>0</v>
      </c>
      <c r="R389" s="230"/>
      <c r="S389" s="230" t="s">
        <v>344</v>
      </c>
      <c r="T389" s="230" t="s">
        <v>485</v>
      </c>
      <c r="U389" s="230">
        <v>0</v>
      </c>
      <c r="V389" s="230">
        <f>ROUND(E389*U389,2)</f>
        <v>0</v>
      </c>
      <c r="W389" s="230"/>
      <c r="X389" s="230" t="s">
        <v>182</v>
      </c>
      <c r="Y389" s="210"/>
      <c r="Z389" s="210"/>
      <c r="AA389" s="210"/>
      <c r="AB389" s="210"/>
      <c r="AC389" s="210"/>
      <c r="AD389" s="210"/>
      <c r="AE389" s="210"/>
      <c r="AF389" s="210"/>
      <c r="AG389" s="210" t="s">
        <v>183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1" x14ac:dyDescent="0.2">
      <c r="A390" s="251">
        <v>83</v>
      </c>
      <c r="B390" s="252" t="s">
        <v>567</v>
      </c>
      <c r="C390" s="265" t="s">
        <v>568</v>
      </c>
      <c r="D390" s="253" t="s">
        <v>569</v>
      </c>
      <c r="E390" s="254">
        <v>1</v>
      </c>
      <c r="F390" s="255"/>
      <c r="G390" s="256">
        <f>ROUND(E390*F390,2)</f>
        <v>0</v>
      </c>
      <c r="H390" s="231"/>
      <c r="I390" s="230">
        <f>ROUND(E390*H390,2)</f>
        <v>0</v>
      </c>
      <c r="J390" s="231"/>
      <c r="K390" s="230">
        <f>ROUND(E390*J390,2)</f>
        <v>0</v>
      </c>
      <c r="L390" s="230">
        <v>21</v>
      </c>
      <c r="M390" s="230">
        <f>G390*(1+L390/100)</f>
        <v>0</v>
      </c>
      <c r="N390" s="229">
        <v>0</v>
      </c>
      <c r="O390" s="229">
        <f>ROUND(E390*N390,2)</f>
        <v>0</v>
      </c>
      <c r="P390" s="229">
        <v>0</v>
      </c>
      <c r="Q390" s="229">
        <f>ROUND(E390*P390,2)</f>
        <v>0</v>
      </c>
      <c r="R390" s="230"/>
      <c r="S390" s="230" t="s">
        <v>344</v>
      </c>
      <c r="T390" s="230" t="s">
        <v>485</v>
      </c>
      <c r="U390" s="230">
        <v>0</v>
      </c>
      <c r="V390" s="230">
        <f>ROUND(E390*U390,2)</f>
        <v>0</v>
      </c>
      <c r="W390" s="230"/>
      <c r="X390" s="230" t="s">
        <v>182</v>
      </c>
      <c r="Y390" s="210"/>
      <c r="Z390" s="210"/>
      <c r="AA390" s="210"/>
      <c r="AB390" s="210"/>
      <c r="AC390" s="210"/>
      <c r="AD390" s="210"/>
      <c r="AE390" s="210"/>
      <c r="AF390" s="210"/>
      <c r="AG390" s="210" t="s">
        <v>183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ht="22.5" outlineLevel="1" x14ac:dyDescent="0.2">
      <c r="A391" s="251">
        <v>84</v>
      </c>
      <c r="B391" s="252" t="s">
        <v>570</v>
      </c>
      <c r="C391" s="265" t="s">
        <v>571</v>
      </c>
      <c r="D391" s="253" t="s">
        <v>569</v>
      </c>
      <c r="E391" s="254">
        <v>1</v>
      </c>
      <c r="F391" s="255"/>
      <c r="G391" s="256">
        <f>ROUND(E391*F391,2)</f>
        <v>0</v>
      </c>
      <c r="H391" s="231"/>
      <c r="I391" s="230">
        <f>ROUND(E391*H391,2)</f>
        <v>0</v>
      </c>
      <c r="J391" s="231"/>
      <c r="K391" s="230">
        <f>ROUND(E391*J391,2)</f>
        <v>0</v>
      </c>
      <c r="L391" s="230">
        <v>21</v>
      </c>
      <c r="M391" s="230">
        <f>G391*(1+L391/100)</f>
        <v>0</v>
      </c>
      <c r="N391" s="229">
        <v>0</v>
      </c>
      <c r="O391" s="229">
        <f>ROUND(E391*N391,2)</f>
        <v>0</v>
      </c>
      <c r="P391" s="229">
        <v>0</v>
      </c>
      <c r="Q391" s="229">
        <f>ROUND(E391*P391,2)</f>
        <v>0</v>
      </c>
      <c r="R391" s="230"/>
      <c r="S391" s="230" t="s">
        <v>344</v>
      </c>
      <c r="T391" s="230" t="s">
        <v>485</v>
      </c>
      <c r="U391" s="230">
        <v>0</v>
      </c>
      <c r="V391" s="230">
        <f>ROUND(E391*U391,2)</f>
        <v>0</v>
      </c>
      <c r="W391" s="230"/>
      <c r="X391" s="230" t="s">
        <v>182</v>
      </c>
      <c r="Y391" s="210"/>
      <c r="Z391" s="210"/>
      <c r="AA391" s="210"/>
      <c r="AB391" s="210"/>
      <c r="AC391" s="210"/>
      <c r="AD391" s="210"/>
      <c r="AE391" s="210"/>
      <c r="AF391" s="210"/>
      <c r="AG391" s="210" t="s">
        <v>183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x14ac:dyDescent="0.2">
      <c r="A392" s="238" t="s">
        <v>176</v>
      </c>
      <c r="B392" s="239" t="s">
        <v>102</v>
      </c>
      <c r="C392" s="260" t="s">
        <v>103</v>
      </c>
      <c r="D392" s="240"/>
      <c r="E392" s="241"/>
      <c r="F392" s="242"/>
      <c r="G392" s="243">
        <f>SUMIF(AG393:AG393,"&lt;&gt;NOR",G393:G393)</f>
        <v>0</v>
      </c>
      <c r="H392" s="237"/>
      <c r="I392" s="237">
        <f>SUM(I393:I393)</f>
        <v>0</v>
      </c>
      <c r="J392" s="237"/>
      <c r="K392" s="237">
        <f>SUM(K393:K393)</f>
        <v>0</v>
      </c>
      <c r="L392" s="237"/>
      <c r="M392" s="237">
        <f>SUM(M393:M393)</f>
        <v>0</v>
      </c>
      <c r="N392" s="236"/>
      <c r="O392" s="236">
        <f>SUM(O393:O393)</f>
        <v>0</v>
      </c>
      <c r="P392" s="236"/>
      <c r="Q392" s="236">
        <f>SUM(Q393:Q393)</f>
        <v>0</v>
      </c>
      <c r="R392" s="237"/>
      <c r="S392" s="237"/>
      <c r="T392" s="237"/>
      <c r="U392" s="237"/>
      <c r="V392" s="237">
        <f>SUM(V393:V393)</f>
        <v>431.5</v>
      </c>
      <c r="W392" s="237"/>
      <c r="X392" s="237"/>
      <c r="AG392" t="s">
        <v>177</v>
      </c>
    </row>
    <row r="393" spans="1:60" outlineLevel="1" x14ac:dyDescent="0.2">
      <c r="A393" s="251">
        <v>85</v>
      </c>
      <c r="B393" s="252" t="s">
        <v>572</v>
      </c>
      <c r="C393" s="265" t="s">
        <v>573</v>
      </c>
      <c r="D393" s="253" t="s">
        <v>273</v>
      </c>
      <c r="E393" s="254">
        <v>459.77972999999997</v>
      </c>
      <c r="F393" s="255"/>
      <c r="G393" s="256">
        <f>ROUND(E393*F393,2)</f>
        <v>0</v>
      </c>
      <c r="H393" s="231"/>
      <c r="I393" s="230">
        <f>ROUND(E393*H393,2)</f>
        <v>0</v>
      </c>
      <c r="J393" s="231"/>
      <c r="K393" s="230">
        <f>ROUND(E393*J393,2)</f>
        <v>0</v>
      </c>
      <c r="L393" s="230">
        <v>21</v>
      </c>
      <c r="M393" s="230">
        <f>G393*(1+L393/100)</f>
        <v>0</v>
      </c>
      <c r="N393" s="229">
        <v>0</v>
      </c>
      <c r="O393" s="229">
        <f>ROUND(E393*N393,2)</f>
        <v>0</v>
      </c>
      <c r="P393" s="229">
        <v>0</v>
      </c>
      <c r="Q393" s="229">
        <f>ROUND(E393*P393,2)</f>
        <v>0</v>
      </c>
      <c r="R393" s="230"/>
      <c r="S393" s="230" t="s">
        <v>181</v>
      </c>
      <c r="T393" s="230" t="s">
        <v>181</v>
      </c>
      <c r="U393" s="230">
        <v>0.9385</v>
      </c>
      <c r="V393" s="230">
        <f>ROUND(E393*U393,2)</f>
        <v>431.5</v>
      </c>
      <c r="W393" s="230"/>
      <c r="X393" s="230" t="s">
        <v>574</v>
      </c>
      <c r="Y393" s="210"/>
      <c r="Z393" s="210"/>
      <c r="AA393" s="210"/>
      <c r="AB393" s="210"/>
      <c r="AC393" s="210"/>
      <c r="AD393" s="210"/>
      <c r="AE393" s="210"/>
      <c r="AF393" s="210"/>
      <c r="AG393" s="210" t="s">
        <v>575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x14ac:dyDescent="0.2">
      <c r="A394" s="238" t="s">
        <v>176</v>
      </c>
      <c r="B394" s="239" t="s">
        <v>104</v>
      </c>
      <c r="C394" s="260" t="s">
        <v>105</v>
      </c>
      <c r="D394" s="240"/>
      <c r="E394" s="241"/>
      <c r="F394" s="242"/>
      <c r="G394" s="243">
        <f>SUMIF(AG395:AG429,"&lt;&gt;NOR",G395:G429)</f>
        <v>0</v>
      </c>
      <c r="H394" s="237"/>
      <c r="I394" s="237">
        <f>SUM(I395:I429)</f>
        <v>0</v>
      </c>
      <c r="J394" s="237"/>
      <c r="K394" s="237">
        <f>SUM(K395:K429)</f>
        <v>0</v>
      </c>
      <c r="L394" s="237"/>
      <c r="M394" s="237">
        <f>SUM(M395:M429)</f>
        <v>0</v>
      </c>
      <c r="N394" s="236"/>
      <c r="O394" s="236">
        <f>SUM(O395:O429)</f>
        <v>5.54</v>
      </c>
      <c r="P394" s="236"/>
      <c r="Q394" s="236">
        <f>SUM(Q395:Q429)</f>
        <v>0</v>
      </c>
      <c r="R394" s="237"/>
      <c r="S394" s="237"/>
      <c r="T394" s="237"/>
      <c r="U394" s="237"/>
      <c r="V394" s="237">
        <f>SUM(V395:V429)</f>
        <v>276.73</v>
      </c>
      <c r="W394" s="237"/>
      <c r="X394" s="237"/>
      <c r="AG394" t="s">
        <v>177</v>
      </c>
    </row>
    <row r="395" spans="1:60" ht="22.5" outlineLevel="1" x14ac:dyDescent="0.2">
      <c r="A395" s="244">
        <v>86</v>
      </c>
      <c r="B395" s="245" t="s">
        <v>576</v>
      </c>
      <c r="C395" s="261" t="s">
        <v>577</v>
      </c>
      <c r="D395" s="246" t="s">
        <v>180</v>
      </c>
      <c r="E395" s="247">
        <v>550.04999999999995</v>
      </c>
      <c r="F395" s="248"/>
      <c r="G395" s="249">
        <f>ROUND(E395*F395,2)</f>
        <v>0</v>
      </c>
      <c r="H395" s="231"/>
      <c r="I395" s="230">
        <f>ROUND(E395*H395,2)</f>
        <v>0</v>
      </c>
      <c r="J395" s="231"/>
      <c r="K395" s="230">
        <f>ROUND(E395*J395,2)</f>
        <v>0</v>
      </c>
      <c r="L395" s="230">
        <v>21</v>
      </c>
      <c r="M395" s="230">
        <f>G395*(1+L395/100)</f>
        <v>0</v>
      </c>
      <c r="N395" s="229">
        <v>3.3E-4</v>
      </c>
      <c r="O395" s="229">
        <f>ROUND(E395*N395,2)</f>
        <v>0.18</v>
      </c>
      <c r="P395" s="229">
        <v>0</v>
      </c>
      <c r="Q395" s="229">
        <f>ROUND(E395*P395,2)</f>
        <v>0</v>
      </c>
      <c r="R395" s="230"/>
      <c r="S395" s="230" t="s">
        <v>181</v>
      </c>
      <c r="T395" s="230" t="s">
        <v>181</v>
      </c>
      <c r="U395" s="230">
        <v>2.75E-2</v>
      </c>
      <c r="V395" s="230">
        <f>ROUND(E395*U395,2)</f>
        <v>15.13</v>
      </c>
      <c r="W395" s="230"/>
      <c r="X395" s="230" t="s">
        <v>182</v>
      </c>
      <c r="Y395" s="210"/>
      <c r="Z395" s="210"/>
      <c r="AA395" s="210"/>
      <c r="AB395" s="210"/>
      <c r="AC395" s="210"/>
      <c r="AD395" s="210"/>
      <c r="AE395" s="210"/>
      <c r="AF395" s="210"/>
      <c r="AG395" s="210" t="s">
        <v>183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1" x14ac:dyDescent="0.2">
      <c r="A396" s="227"/>
      <c r="B396" s="228"/>
      <c r="C396" s="262" t="s">
        <v>235</v>
      </c>
      <c r="D396" s="232"/>
      <c r="E396" s="233">
        <v>3.91</v>
      </c>
      <c r="F396" s="230"/>
      <c r="G396" s="230"/>
      <c r="H396" s="230"/>
      <c r="I396" s="230"/>
      <c r="J396" s="230"/>
      <c r="K396" s="230"/>
      <c r="L396" s="230"/>
      <c r="M396" s="230"/>
      <c r="N396" s="229"/>
      <c r="O396" s="229"/>
      <c r="P396" s="229"/>
      <c r="Q396" s="229"/>
      <c r="R396" s="230"/>
      <c r="S396" s="230"/>
      <c r="T396" s="230"/>
      <c r="U396" s="230"/>
      <c r="V396" s="230"/>
      <c r="W396" s="230"/>
      <c r="X396" s="230"/>
      <c r="Y396" s="210"/>
      <c r="Z396" s="210"/>
      <c r="AA396" s="210"/>
      <c r="AB396" s="210"/>
      <c r="AC396" s="210"/>
      <c r="AD396" s="210"/>
      <c r="AE396" s="210"/>
      <c r="AF396" s="210"/>
      <c r="AG396" s="210" t="s">
        <v>185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1" x14ac:dyDescent="0.2">
      <c r="A397" s="227"/>
      <c r="B397" s="228"/>
      <c r="C397" s="262" t="s">
        <v>236</v>
      </c>
      <c r="D397" s="232"/>
      <c r="E397" s="233">
        <v>10.49</v>
      </c>
      <c r="F397" s="230"/>
      <c r="G397" s="230"/>
      <c r="H397" s="230"/>
      <c r="I397" s="230"/>
      <c r="J397" s="230"/>
      <c r="K397" s="230"/>
      <c r="L397" s="230"/>
      <c r="M397" s="230"/>
      <c r="N397" s="229"/>
      <c r="O397" s="229"/>
      <c r="P397" s="229"/>
      <c r="Q397" s="229"/>
      <c r="R397" s="230"/>
      <c r="S397" s="230"/>
      <c r="T397" s="230"/>
      <c r="U397" s="230"/>
      <c r="V397" s="230"/>
      <c r="W397" s="230"/>
      <c r="X397" s="230"/>
      <c r="Y397" s="210"/>
      <c r="Z397" s="210"/>
      <c r="AA397" s="210"/>
      <c r="AB397" s="210"/>
      <c r="AC397" s="210"/>
      <c r="AD397" s="210"/>
      <c r="AE397" s="210"/>
      <c r="AF397" s="210"/>
      <c r="AG397" s="210" t="s">
        <v>185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1" x14ac:dyDescent="0.2">
      <c r="A398" s="227"/>
      <c r="B398" s="228"/>
      <c r="C398" s="262" t="s">
        <v>237</v>
      </c>
      <c r="D398" s="232"/>
      <c r="E398" s="233">
        <v>8.02</v>
      </c>
      <c r="F398" s="230"/>
      <c r="G398" s="230"/>
      <c r="H398" s="230"/>
      <c r="I398" s="230"/>
      <c r="J398" s="230"/>
      <c r="K398" s="230"/>
      <c r="L398" s="230"/>
      <c r="M398" s="230"/>
      <c r="N398" s="229"/>
      <c r="O398" s="229"/>
      <c r="P398" s="229"/>
      <c r="Q398" s="229"/>
      <c r="R398" s="230"/>
      <c r="S398" s="230"/>
      <c r="T398" s="230"/>
      <c r="U398" s="230"/>
      <c r="V398" s="230"/>
      <c r="W398" s="230"/>
      <c r="X398" s="230"/>
      <c r="Y398" s="210"/>
      <c r="Z398" s="210"/>
      <c r="AA398" s="210"/>
      <c r="AB398" s="210"/>
      <c r="AC398" s="210"/>
      <c r="AD398" s="210"/>
      <c r="AE398" s="210"/>
      <c r="AF398" s="210"/>
      <c r="AG398" s="210" t="s">
        <v>185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">
      <c r="A399" s="227"/>
      <c r="B399" s="228"/>
      <c r="C399" s="262" t="s">
        <v>238</v>
      </c>
      <c r="D399" s="232"/>
      <c r="E399" s="233">
        <v>6.32</v>
      </c>
      <c r="F399" s="230"/>
      <c r="G399" s="230"/>
      <c r="H399" s="230"/>
      <c r="I399" s="230"/>
      <c r="J399" s="230"/>
      <c r="K399" s="230"/>
      <c r="L399" s="230"/>
      <c r="M399" s="230"/>
      <c r="N399" s="229"/>
      <c r="O399" s="229"/>
      <c r="P399" s="229"/>
      <c r="Q399" s="229"/>
      <c r="R399" s="230"/>
      <c r="S399" s="230"/>
      <c r="T399" s="230"/>
      <c r="U399" s="230"/>
      <c r="V399" s="230"/>
      <c r="W399" s="230"/>
      <c r="X399" s="230"/>
      <c r="Y399" s="210"/>
      <c r="Z399" s="210"/>
      <c r="AA399" s="210"/>
      <c r="AB399" s="210"/>
      <c r="AC399" s="210"/>
      <c r="AD399" s="210"/>
      <c r="AE399" s="210"/>
      <c r="AF399" s="210"/>
      <c r="AG399" s="210" t="s">
        <v>185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2">
      <c r="A400" s="227"/>
      <c r="B400" s="228"/>
      <c r="C400" s="262" t="s">
        <v>239</v>
      </c>
      <c r="D400" s="232"/>
      <c r="E400" s="233">
        <v>6.32</v>
      </c>
      <c r="F400" s="230"/>
      <c r="G400" s="230"/>
      <c r="H400" s="230"/>
      <c r="I400" s="230"/>
      <c r="J400" s="230"/>
      <c r="K400" s="230"/>
      <c r="L400" s="230"/>
      <c r="M400" s="230"/>
      <c r="N400" s="229"/>
      <c r="O400" s="229"/>
      <c r="P400" s="229"/>
      <c r="Q400" s="229"/>
      <c r="R400" s="230"/>
      <c r="S400" s="230"/>
      <c r="T400" s="230"/>
      <c r="U400" s="230"/>
      <c r="V400" s="230"/>
      <c r="W400" s="230"/>
      <c r="X400" s="230"/>
      <c r="Y400" s="210"/>
      <c r="Z400" s="210"/>
      <c r="AA400" s="210"/>
      <c r="AB400" s="210"/>
      <c r="AC400" s="210"/>
      <c r="AD400" s="210"/>
      <c r="AE400" s="210"/>
      <c r="AF400" s="210"/>
      <c r="AG400" s="210" t="s">
        <v>185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27"/>
      <c r="B401" s="228"/>
      <c r="C401" s="262" t="s">
        <v>240</v>
      </c>
      <c r="D401" s="232"/>
      <c r="E401" s="233">
        <v>120.31</v>
      </c>
      <c r="F401" s="230"/>
      <c r="G401" s="230"/>
      <c r="H401" s="230"/>
      <c r="I401" s="230"/>
      <c r="J401" s="230"/>
      <c r="K401" s="230"/>
      <c r="L401" s="230"/>
      <c r="M401" s="230"/>
      <c r="N401" s="229"/>
      <c r="O401" s="229"/>
      <c r="P401" s="229"/>
      <c r="Q401" s="229"/>
      <c r="R401" s="230"/>
      <c r="S401" s="230"/>
      <c r="T401" s="230"/>
      <c r="U401" s="230"/>
      <c r="V401" s="230"/>
      <c r="W401" s="230"/>
      <c r="X401" s="230"/>
      <c r="Y401" s="210"/>
      <c r="Z401" s="210"/>
      <c r="AA401" s="210"/>
      <c r="AB401" s="210"/>
      <c r="AC401" s="210"/>
      <c r="AD401" s="210"/>
      <c r="AE401" s="210"/>
      <c r="AF401" s="210"/>
      <c r="AG401" s="210" t="s">
        <v>185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1" x14ac:dyDescent="0.2">
      <c r="A402" s="227"/>
      <c r="B402" s="228"/>
      <c r="C402" s="262" t="s">
        <v>241</v>
      </c>
      <c r="D402" s="232"/>
      <c r="E402" s="233">
        <v>16.510000000000002</v>
      </c>
      <c r="F402" s="230"/>
      <c r="G402" s="230"/>
      <c r="H402" s="230"/>
      <c r="I402" s="230"/>
      <c r="J402" s="230"/>
      <c r="K402" s="230"/>
      <c r="L402" s="230"/>
      <c r="M402" s="230"/>
      <c r="N402" s="229"/>
      <c r="O402" s="229"/>
      <c r="P402" s="229"/>
      <c r="Q402" s="229"/>
      <c r="R402" s="230"/>
      <c r="S402" s="230"/>
      <c r="T402" s="230"/>
      <c r="U402" s="230"/>
      <c r="V402" s="230"/>
      <c r="W402" s="230"/>
      <c r="X402" s="230"/>
      <c r="Y402" s="210"/>
      <c r="Z402" s="210"/>
      <c r="AA402" s="210"/>
      <c r="AB402" s="210"/>
      <c r="AC402" s="210"/>
      <c r="AD402" s="210"/>
      <c r="AE402" s="210"/>
      <c r="AF402" s="210"/>
      <c r="AG402" s="210" t="s">
        <v>185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27"/>
      <c r="B403" s="228"/>
      <c r="C403" s="262" t="s">
        <v>242</v>
      </c>
      <c r="D403" s="232"/>
      <c r="E403" s="233">
        <v>29.66</v>
      </c>
      <c r="F403" s="230"/>
      <c r="G403" s="230"/>
      <c r="H403" s="230"/>
      <c r="I403" s="230"/>
      <c r="J403" s="230"/>
      <c r="K403" s="230"/>
      <c r="L403" s="230"/>
      <c r="M403" s="230"/>
      <c r="N403" s="229"/>
      <c r="O403" s="229"/>
      <c r="P403" s="229"/>
      <c r="Q403" s="229"/>
      <c r="R403" s="230"/>
      <c r="S403" s="230"/>
      <c r="T403" s="230"/>
      <c r="U403" s="230"/>
      <c r="V403" s="230"/>
      <c r="W403" s="230"/>
      <c r="X403" s="230"/>
      <c r="Y403" s="210"/>
      <c r="Z403" s="210"/>
      <c r="AA403" s="210"/>
      <c r="AB403" s="210"/>
      <c r="AC403" s="210"/>
      <c r="AD403" s="210"/>
      <c r="AE403" s="210"/>
      <c r="AF403" s="210"/>
      <c r="AG403" s="210" t="s">
        <v>185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1" x14ac:dyDescent="0.2">
      <c r="A404" s="227"/>
      <c r="B404" s="228"/>
      <c r="C404" s="262" t="s">
        <v>243</v>
      </c>
      <c r="D404" s="232"/>
      <c r="E404" s="233">
        <v>13.81</v>
      </c>
      <c r="F404" s="230"/>
      <c r="G404" s="230"/>
      <c r="H404" s="230"/>
      <c r="I404" s="230"/>
      <c r="J404" s="230"/>
      <c r="K404" s="230"/>
      <c r="L404" s="230"/>
      <c r="M404" s="230"/>
      <c r="N404" s="229"/>
      <c r="O404" s="229"/>
      <c r="P404" s="229"/>
      <c r="Q404" s="229"/>
      <c r="R404" s="230"/>
      <c r="S404" s="230"/>
      <c r="T404" s="230"/>
      <c r="U404" s="230"/>
      <c r="V404" s="230"/>
      <c r="W404" s="230"/>
      <c r="X404" s="230"/>
      <c r="Y404" s="210"/>
      <c r="Z404" s="210"/>
      <c r="AA404" s="210"/>
      <c r="AB404" s="210"/>
      <c r="AC404" s="210"/>
      <c r="AD404" s="210"/>
      <c r="AE404" s="210"/>
      <c r="AF404" s="210"/>
      <c r="AG404" s="210" t="s">
        <v>185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1" x14ac:dyDescent="0.2">
      <c r="A405" s="227"/>
      <c r="B405" s="228"/>
      <c r="C405" s="262" t="s">
        <v>244</v>
      </c>
      <c r="D405" s="232"/>
      <c r="E405" s="233">
        <v>9.33</v>
      </c>
      <c r="F405" s="230"/>
      <c r="G405" s="230"/>
      <c r="H405" s="230"/>
      <c r="I405" s="230"/>
      <c r="J405" s="230"/>
      <c r="K405" s="230"/>
      <c r="L405" s="230"/>
      <c r="M405" s="230"/>
      <c r="N405" s="229"/>
      <c r="O405" s="229"/>
      <c r="P405" s="229"/>
      <c r="Q405" s="229"/>
      <c r="R405" s="230"/>
      <c r="S405" s="230"/>
      <c r="T405" s="230"/>
      <c r="U405" s="230"/>
      <c r="V405" s="230"/>
      <c r="W405" s="230"/>
      <c r="X405" s="230"/>
      <c r="Y405" s="210"/>
      <c r="Z405" s="210"/>
      <c r="AA405" s="210"/>
      <c r="AB405" s="210"/>
      <c r="AC405" s="210"/>
      <c r="AD405" s="210"/>
      <c r="AE405" s="210"/>
      <c r="AF405" s="210"/>
      <c r="AG405" s="210" t="s">
        <v>185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1" x14ac:dyDescent="0.2">
      <c r="A406" s="227"/>
      <c r="B406" s="228"/>
      <c r="C406" s="262" t="s">
        <v>245</v>
      </c>
      <c r="D406" s="232"/>
      <c r="E406" s="233">
        <v>279.52999999999997</v>
      </c>
      <c r="F406" s="230"/>
      <c r="G406" s="230"/>
      <c r="H406" s="230"/>
      <c r="I406" s="230"/>
      <c r="J406" s="230"/>
      <c r="K406" s="230"/>
      <c r="L406" s="230"/>
      <c r="M406" s="230"/>
      <c r="N406" s="229"/>
      <c r="O406" s="229"/>
      <c r="P406" s="229"/>
      <c r="Q406" s="229"/>
      <c r="R406" s="230"/>
      <c r="S406" s="230"/>
      <c r="T406" s="230"/>
      <c r="U406" s="230"/>
      <c r="V406" s="230"/>
      <c r="W406" s="230"/>
      <c r="X406" s="230"/>
      <c r="Y406" s="210"/>
      <c r="Z406" s="210"/>
      <c r="AA406" s="210"/>
      <c r="AB406" s="210"/>
      <c r="AC406" s="210"/>
      <c r="AD406" s="210"/>
      <c r="AE406" s="210"/>
      <c r="AF406" s="210"/>
      <c r="AG406" s="210" t="s">
        <v>185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27"/>
      <c r="B407" s="228"/>
      <c r="C407" s="262" t="s">
        <v>246</v>
      </c>
      <c r="D407" s="232"/>
      <c r="E407" s="233">
        <v>4.8</v>
      </c>
      <c r="F407" s="230"/>
      <c r="G407" s="230"/>
      <c r="H407" s="230"/>
      <c r="I407" s="230"/>
      <c r="J407" s="230"/>
      <c r="K407" s="230"/>
      <c r="L407" s="230"/>
      <c r="M407" s="230"/>
      <c r="N407" s="229"/>
      <c r="O407" s="229"/>
      <c r="P407" s="229"/>
      <c r="Q407" s="229"/>
      <c r="R407" s="230"/>
      <c r="S407" s="230"/>
      <c r="T407" s="230"/>
      <c r="U407" s="230"/>
      <c r="V407" s="230"/>
      <c r="W407" s="230"/>
      <c r="X407" s="230"/>
      <c r="Y407" s="210"/>
      <c r="Z407" s="210"/>
      <c r="AA407" s="210"/>
      <c r="AB407" s="210"/>
      <c r="AC407" s="210"/>
      <c r="AD407" s="210"/>
      <c r="AE407" s="210"/>
      <c r="AF407" s="210"/>
      <c r="AG407" s="210" t="s">
        <v>185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1" x14ac:dyDescent="0.2">
      <c r="A408" s="227"/>
      <c r="B408" s="228"/>
      <c r="C408" s="262" t="s">
        <v>247</v>
      </c>
      <c r="D408" s="232"/>
      <c r="E408" s="233">
        <v>3.24</v>
      </c>
      <c r="F408" s="230"/>
      <c r="G408" s="230"/>
      <c r="H408" s="230"/>
      <c r="I408" s="230"/>
      <c r="J408" s="230"/>
      <c r="K408" s="230"/>
      <c r="L408" s="230"/>
      <c r="M408" s="230"/>
      <c r="N408" s="229"/>
      <c r="O408" s="229"/>
      <c r="P408" s="229"/>
      <c r="Q408" s="229"/>
      <c r="R408" s="230"/>
      <c r="S408" s="230"/>
      <c r="T408" s="230"/>
      <c r="U408" s="230"/>
      <c r="V408" s="230"/>
      <c r="W408" s="230"/>
      <c r="X408" s="230"/>
      <c r="Y408" s="210"/>
      <c r="Z408" s="210"/>
      <c r="AA408" s="210"/>
      <c r="AB408" s="210"/>
      <c r="AC408" s="210"/>
      <c r="AD408" s="210"/>
      <c r="AE408" s="210"/>
      <c r="AF408" s="210"/>
      <c r="AG408" s="210" t="s">
        <v>185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27"/>
      <c r="B409" s="228"/>
      <c r="C409" s="262" t="s">
        <v>248</v>
      </c>
      <c r="D409" s="232"/>
      <c r="E409" s="233">
        <v>14.16</v>
      </c>
      <c r="F409" s="230"/>
      <c r="G409" s="230"/>
      <c r="H409" s="230"/>
      <c r="I409" s="230"/>
      <c r="J409" s="230"/>
      <c r="K409" s="230"/>
      <c r="L409" s="230"/>
      <c r="M409" s="230"/>
      <c r="N409" s="229"/>
      <c r="O409" s="229"/>
      <c r="P409" s="229"/>
      <c r="Q409" s="229"/>
      <c r="R409" s="230"/>
      <c r="S409" s="230"/>
      <c r="T409" s="230"/>
      <c r="U409" s="230"/>
      <c r="V409" s="230"/>
      <c r="W409" s="230"/>
      <c r="X409" s="230"/>
      <c r="Y409" s="210"/>
      <c r="Z409" s="210"/>
      <c r="AA409" s="210"/>
      <c r="AB409" s="210"/>
      <c r="AC409" s="210"/>
      <c r="AD409" s="210"/>
      <c r="AE409" s="210"/>
      <c r="AF409" s="210"/>
      <c r="AG409" s="210" t="s">
        <v>185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1" x14ac:dyDescent="0.2">
      <c r="A410" s="227"/>
      <c r="B410" s="228"/>
      <c r="C410" s="262" t="s">
        <v>249</v>
      </c>
      <c r="D410" s="232"/>
      <c r="E410" s="233">
        <v>8.61</v>
      </c>
      <c r="F410" s="230"/>
      <c r="G410" s="230"/>
      <c r="H410" s="230"/>
      <c r="I410" s="230"/>
      <c r="J410" s="230"/>
      <c r="K410" s="230"/>
      <c r="L410" s="230"/>
      <c r="M410" s="230"/>
      <c r="N410" s="229"/>
      <c r="O410" s="229"/>
      <c r="P410" s="229"/>
      <c r="Q410" s="229"/>
      <c r="R410" s="230"/>
      <c r="S410" s="230"/>
      <c r="T410" s="230"/>
      <c r="U410" s="230"/>
      <c r="V410" s="230"/>
      <c r="W410" s="230"/>
      <c r="X410" s="230"/>
      <c r="Y410" s="210"/>
      <c r="Z410" s="210"/>
      <c r="AA410" s="210"/>
      <c r="AB410" s="210"/>
      <c r="AC410" s="210"/>
      <c r="AD410" s="210"/>
      <c r="AE410" s="210"/>
      <c r="AF410" s="210"/>
      <c r="AG410" s="210" t="s">
        <v>185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27"/>
      <c r="B411" s="228"/>
      <c r="C411" s="262" t="s">
        <v>250</v>
      </c>
      <c r="D411" s="232"/>
      <c r="E411" s="233">
        <v>15.03</v>
      </c>
      <c r="F411" s="230"/>
      <c r="G411" s="230"/>
      <c r="H411" s="230"/>
      <c r="I411" s="230"/>
      <c r="J411" s="230"/>
      <c r="K411" s="230"/>
      <c r="L411" s="230"/>
      <c r="M411" s="230"/>
      <c r="N411" s="229"/>
      <c r="O411" s="229"/>
      <c r="P411" s="229"/>
      <c r="Q411" s="229"/>
      <c r="R411" s="230"/>
      <c r="S411" s="230"/>
      <c r="T411" s="230"/>
      <c r="U411" s="230"/>
      <c r="V411" s="230"/>
      <c r="W411" s="230"/>
      <c r="X411" s="230"/>
      <c r="Y411" s="210"/>
      <c r="Z411" s="210"/>
      <c r="AA411" s="210"/>
      <c r="AB411" s="210"/>
      <c r="AC411" s="210"/>
      <c r="AD411" s="210"/>
      <c r="AE411" s="210"/>
      <c r="AF411" s="210"/>
      <c r="AG411" s="210" t="s">
        <v>185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ht="22.5" outlineLevel="1" x14ac:dyDescent="0.2">
      <c r="A412" s="244">
        <v>87</v>
      </c>
      <c r="B412" s="245" t="s">
        <v>578</v>
      </c>
      <c r="C412" s="261" t="s">
        <v>579</v>
      </c>
      <c r="D412" s="246" t="s">
        <v>180</v>
      </c>
      <c r="E412" s="247">
        <v>550.04999999999995</v>
      </c>
      <c r="F412" s="248"/>
      <c r="G412" s="249">
        <f>ROUND(E412*F412,2)</f>
        <v>0</v>
      </c>
      <c r="H412" s="231"/>
      <c r="I412" s="230">
        <f>ROUND(E412*H412,2)</f>
        <v>0</v>
      </c>
      <c r="J412" s="231"/>
      <c r="K412" s="230">
        <f>ROUND(E412*J412,2)</f>
        <v>0</v>
      </c>
      <c r="L412" s="230">
        <v>21</v>
      </c>
      <c r="M412" s="230">
        <f>G412*(1+L412/100)</f>
        <v>0</v>
      </c>
      <c r="N412" s="229">
        <v>9.7400000000000004E-3</v>
      </c>
      <c r="O412" s="229">
        <f>ROUND(E412*N412,2)</f>
        <v>5.36</v>
      </c>
      <c r="P412" s="229">
        <v>0</v>
      </c>
      <c r="Q412" s="229">
        <f>ROUND(E412*P412,2)</f>
        <v>0</v>
      </c>
      <c r="R412" s="230"/>
      <c r="S412" s="230" t="s">
        <v>181</v>
      </c>
      <c r="T412" s="230" t="s">
        <v>181</v>
      </c>
      <c r="U412" s="230">
        <v>0.45982000000000001</v>
      </c>
      <c r="V412" s="230">
        <f>ROUND(E412*U412,2)</f>
        <v>252.92</v>
      </c>
      <c r="W412" s="230"/>
      <c r="X412" s="230" t="s">
        <v>182</v>
      </c>
      <c r="Y412" s="210"/>
      <c r="Z412" s="210"/>
      <c r="AA412" s="210"/>
      <c r="AB412" s="210"/>
      <c r="AC412" s="210"/>
      <c r="AD412" s="210"/>
      <c r="AE412" s="210"/>
      <c r="AF412" s="210"/>
      <c r="AG412" s="210" t="s">
        <v>183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27"/>
      <c r="B413" s="228"/>
      <c r="C413" s="262" t="s">
        <v>235</v>
      </c>
      <c r="D413" s="232"/>
      <c r="E413" s="233">
        <v>3.91</v>
      </c>
      <c r="F413" s="230"/>
      <c r="G413" s="230"/>
      <c r="H413" s="230"/>
      <c r="I413" s="230"/>
      <c r="J413" s="230"/>
      <c r="K413" s="230"/>
      <c r="L413" s="230"/>
      <c r="M413" s="230"/>
      <c r="N413" s="229"/>
      <c r="O413" s="229"/>
      <c r="P413" s="229"/>
      <c r="Q413" s="229"/>
      <c r="R413" s="230"/>
      <c r="S413" s="230"/>
      <c r="T413" s="230"/>
      <c r="U413" s="230"/>
      <c r="V413" s="230"/>
      <c r="W413" s="230"/>
      <c r="X413" s="230"/>
      <c r="Y413" s="210"/>
      <c r="Z413" s="210"/>
      <c r="AA413" s="210"/>
      <c r="AB413" s="210"/>
      <c r="AC413" s="210"/>
      <c r="AD413" s="210"/>
      <c r="AE413" s="210"/>
      <c r="AF413" s="210"/>
      <c r="AG413" s="210" t="s">
        <v>185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1" x14ac:dyDescent="0.2">
      <c r="A414" s="227"/>
      <c r="B414" s="228"/>
      <c r="C414" s="262" t="s">
        <v>236</v>
      </c>
      <c r="D414" s="232"/>
      <c r="E414" s="233">
        <v>10.49</v>
      </c>
      <c r="F414" s="230"/>
      <c r="G414" s="230"/>
      <c r="H414" s="230"/>
      <c r="I414" s="230"/>
      <c r="J414" s="230"/>
      <c r="K414" s="230"/>
      <c r="L414" s="230"/>
      <c r="M414" s="230"/>
      <c r="N414" s="229"/>
      <c r="O414" s="229"/>
      <c r="P414" s="229"/>
      <c r="Q414" s="229"/>
      <c r="R414" s="230"/>
      <c r="S414" s="230"/>
      <c r="T414" s="230"/>
      <c r="U414" s="230"/>
      <c r="V414" s="230"/>
      <c r="W414" s="230"/>
      <c r="X414" s="230"/>
      <c r="Y414" s="210"/>
      <c r="Z414" s="210"/>
      <c r="AA414" s="210"/>
      <c r="AB414" s="210"/>
      <c r="AC414" s="210"/>
      <c r="AD414" s="210"/>
      <c r="AE414" s="210"/>
      <c r="AF414" s="210"/>
      <c r="AG414" s="210" t="s">
        <v>185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1" x14ac:dyDescent="0.2">
      <c r="A415" s="227"/>
      <c r="B415" s="228"/>
      <c r="C415" s="262" t="s">
        <v>237</v>
      </c>
      <c r="D415" s="232"/>
      <c r="E415" s="233">
        <v>8.02</v>
      </c>
      <c r="F415" s="230"/>
      <c r="G415" s="230"/>
      <c r="H415" s="230"/>
      <c r="I415" s="230"/>
      <c r="J415" s="230"/>
      <c r="K415" s="230"/>
      <c r="L415" s="230"/>
      <c r="M415" s="230"/>
      <c r="N415" s="229"/>
      <c r="O415" s="229"/>
      <c r="P415" s="229"/>
      <c r="Q415" s="229"/>
      <c r="R415" s="230"/>
      <c r="S415" s="230"/>
      <c r="T415" s="230"/>
      <c r="U415" s="230"/>
      <c r="V415" s="230"/>
      <c r="W415" s="230"/>
      <c r="X415" s="230"/>
      <c r="Y415" s="210"/>
      <c r="Z415" s="210"/>
      <c r="AA415" s="210"/>
      <c r="AB415" s="210"/>
      <c r="AC415" s="210"/>
      <c r="AD415" s="210"/>
      <c r="AE415" s="210"/>
      <c r="AF415" s="210"/>
      <c r="AG415" s="210" t="s">
        <v>185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2">
      <c r="A416" s="227"/>
      <c r="B416" s="228"/>
      <c r="C416" s="262" t="s">
        <v>238</v>
      </c>
      <c r="D416" s="232"/>
      <c r="E416" s="233">
        <v>6.32</v>
      </c>
      <c r="F416" s="230"/>
      <c r="G416" s="230"/>
      <c r="H416" s="230"/>
      <c r="I416" s="230"/>
      <c r="J416" s="230"/>
      <c r="K416" s="230"/>
      <c r="L416" s="230"/>
      <c r="M416" s="230"/>
      <c r="N416" s="229"/>
      <c r="O416" s="229"/>
      <c r="P416" s="229"/>
      <c r="Q416" s="229"/>
      <c r="R416" s="230"/>
      <c r="S416" s="230"/>
      <c r="T416" s="230"/>
      <c r="U416" s="230"/>
      <c r="V416" s="230"/>
      <c r="W416" s="230"/>
      <c r="X416" s="230"/>
      <c r="Y416" s="210"/>
      <c r="Z416" s="210"/>
      <c r="AA416" s="210"/>
      <c r="AB416" s="210"/>
      <c r="AC416" s="210"/>
      <c r="AD416" s="210"/>
      <c r="AE416" s="210"/>
      <c r="AF416" s="210"/>
      <c r="AG416" s="210" t="s">
        <v>185</v>
      </c>
      <c r="AH416" s="210">
        <v>0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1" x14ac:dyDescent="0.2">
      <c r="A417" s="227"/>
      <c r="B417" s="228"/>
      <c r="C417" s="262" t="s">
        <v>239</v>
      </c>
      <c r="D417" s="232"/>
      <c r="E417" s="233">
        <v>6.32</v>
      </c>
      <c r="F417" s="230"/>
      <c r="G417" s="230"/>
      <c r="H417" s="230"/>
      <c r="I417" s="230"/>
      <c r="J417" s="230"/>
      <c r="K417" s="230"/>
      <c r="L417" s="230"/>
      <c r="M417" s="230"/>
      <c r="N417" s="229"/>
      <c r="O417" s="229"/>
      <c r="P417" s="229"/>
      <c r="Q417" s="229"/>
      <c r="R417" s="230"/>
      <c r="S417" s="230"/>
      <c r="T417" s="230"/>
      <c r="U417" s="230"/>
      <c r="V417" s="230"/>
      <c r="W417" s="230"/>
      <c r="X417" s="230"/>
      <c r="Y417" s="210"/>
      <c r="Z417" s="210"/>
      <c r="AA417" s="210"/>
      <c r="AB417" s="210"/>
      <c r="AC417" s="210"/>
      <c r="AD417" s="210"/>
      <c r="AE417" s="210"/>
      <c r="AF417" s="210"/>
      <c r="AG417" s="210" t="s">
        <v>185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1" x14ac:dyDescent="0.2">
      <c r="A418" s="227"/>
      <c r="B418" s="228"/>
      <c r="C418" s="262" t="s">
        <v>240</v>
      </c>
      <c r="D418" s="232"/>
      <c r="E418" s="233">
        <v>120.31</v>
      </c>
      <c r="F418" s="230"/>
      <c r="G418" s="230"/>
      <c r="H418" s="230"/>
      <c r="I418" s="230"/>
      <c r="J418" s="230"/>
      <c r="K418" s="230"/>
      <c r="L418" s="230"/>
      <c r="M418" s="230"/>
      <c r="N418" s="229"/>
      <c r="O418" s="229"/>
      <c r="P418" s="229"/>
      <c r="Q418" s="229"/>
      <c r="R418" s="230"/>
      <c r="S418" s="230"/>
      <c r="T418" s="230"/>
      <c r="U418" s="230"/>
      <c r="V418" s="230"/>
      <c r="W418" s="230"/>
      <c r="X418" s="230"/>
      <c r="Y418" s="210"/>
      <c r="Z418" s="210"/>
      <c r="AA418" s="210"/>
      <c r="AB418" s="210"/>
      <c r="AC418" s="210"/>
      <c r="AD418" s="210"/>
      <c r="AE418" s="210"/>
      <c r="AF418" s="210"/>
      <c r="AG418" s="210" t="s">
        <v>185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1" x14ac:dyDescent="0.2">
      <c r="A419" s="227"/>
      <c r="B419" s="228"/>
      <c r="C419" s="262" t="s">
        <v>241</v>
      </c>
      <c r="D419" s="232"/>
      <c r="E419" s="233">
        <v>16.510000000000002</v>
      </c>
      <c r="F419" s="230"/>
      <c r="G419" s="230"/>
      <c r="H419" s="230"/>
      <c r="I419" s="230"/>
      <c r="J419" s="230"/>
      <c r="K419" s="230"/>
      <c r="L419" s="230"/>
      <c r="M419" s="230"/>
      <c r="N419" s="229"/>
      <c r="O419" s="229"/>
      <c r="P419" s="229"/>
      <c r="Q419" s="229"/>
      <c r="R419" s="230"/>
      <c r="S419" s="230"/>
      <c r="T419" s="230"/>
      <c r="U419" s="230"/>
      <c r="V419" s="230"/>
      <c r="W419" s="230"/>
      <c r="X419" s="230"/>
      <c r="Y419" s="210"/>
      <c r="Z419" s="210"/>
      <c r="AA419" s="210"/>
      <c r="AB419" s="210"/>
      <c r="AC419" s="210"/>
      <c r="AD419" s="210"/>
      <c r="AE419" s="210"/>
      <c r="AF419" s="210"/>
      <c r="AG419" s="210" t="s">
        <v>185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1" x14ac:dyDescent="0.2">
      <c r="A420" s="227"/>
      <c r="B420" s="228"/>
      <c r="C420" s="262" t="s">
        <v>242</v>
      </c>
      <c r="D420" s="232"/>
      <c r="E420" s="233">
        <v>29.66</v>
      </c>
      <c r="F420" s="230"/>
      <c r="G420" s="230"/>
      <c r="H420" s="230"/>
      <c r="I420" s="230"/>
      <c r="J420" s="230"/>
      <c r="K420" s="230"/>
      <c r="L420" s="230"/>
      <c r="M420" s="230"/>
      <c r="N420" s="229"/>
      <c r="O420" s="229"/>
      <c r="P420" s="229"/>
      <c r="Q420" s="229"/>
      <c r="R420" s="230"/>
      <c r="S420" s="230"/>
      <c r="T420" s="230"/>
      <c r="U420" s="230"/>
      <c r="V420" s="230"/>
      <c r="W420" s="230"/>
      <c r="X420" s="230"/>
      <c r="Y420" s="210"/>
      <c r="Z420" s="210"/>
      <c r="AA420" s="210"/>
      <c r="AB420" s="210"/>
      <c r="AC420" s="210"/>
      <c r="AD420" s="210"/>
      <c r="AE420" s="210"/>
      <c r="AF420" s="210"/>
      <c r="AG420" s="210" t="s">
        <v>185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">
      <c r="A421" s="227"/>
      <c r="B421" s="228"/>
      <c r="C421" s="262" t="s">
        <v>243</v>
      </c>
      <c r="D421" s="232"/>
      <c r="E421" s="233">
        <v>13.81</v>
      </c>
      <c r="F421" s="230"/>
      <c r="G421" s="230"/>
      <c r="H421" s="230"/>
      <c r="I421" s="230"/>
      <c r="J421" s="230"/>
      <c r="K421" s="230"/>
      <c r="L421" s="230"/>
      <c r="M421" s="230"/>
      <c r="N421" s="229"/>
      <c r="O421" s="229"/>
      <c r="P421" s="229"/>
      <c r="Q421" s="229"/>
      <c r="R421" s="230"/>
      <c r="S421" s="230"/>
      <c r="T421" s="230"/>
      <c r="U421" s="230"/>
      <c r="V421" s="230"/>
      <c r="W421" s="230"/>
      <c r="X421" s="230"/>
      <c r="Y421" s="210"/>
      <c r="Z421" s="210"/>
      <c r="AA421" s="210"/>
      <c r="AB421" s="210"/>
      <c r="AC421" s="210"/>
      <c r="AD421" s="210"/>
      <c r="AE421" s="210"/>
      <c r="AF421" s="210"/>
      <c r="AG421" s="210" t="s">
        <v>185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1" x14ac:dyDescent="0.2">
      <c r="A422" s="227"/>
      <c r="B422" s="228"/>
      <c r="C422" s="262" t="s">
        <v>244</v>
      </c>
      <c r="D422" s="232"/>
      <c r="E422" s="233">
        <v>9.33</v>
      </c>
      <c r="F422" s="230"/>
      <c r="G422" s="230"/>
      <c r="H422" s="230"/>
      <c r="I422" s="230"/>
      <c r="J422" s="230"/>
      <c r="K422" s="230"/>
      <c r="L422" s="230"/>
      <c r="M422" s="230"/>
      <c r="N422" s="229"/>
      <c r="O422" s="229"/>
      <c r="P422" s="229"/>
      <c r="Q422" s="229"/>
      <c r="R422" s="230"/>
      <c r="S422" s="230"/>
      <c r="T422" s="230"/>
      <c r="U422" s="230"/>
      <c r="V422" s="230"/>
      <c r="W422" s="230"/>
      <c r="X422" s="230"/>
      <c r="Y422" s="210"/>
      <c r="Z422" s="210"/>
      <c r="AA422" s="210"/>
      <c r="AB422" s="210"/>
      <c r="AC422" s="210"/>
      <c r="AD422" s="210"/>
      <c r="AE422" s="210"/>
      <c r="AF422" s="210"/>
      <c r="AG422" s="210" t="s">
        <v>185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">
      <c r="A423" s="227"/>
      <c r="B423" s="228"/>
      <c r="C423" s="262" t="s">
        <v>245</v>
      </c>
      <c r="D423" s="232"/>
      <c r="E423" s="233">
        <v>279.52999999999997</v>
      </c>
      <c r="F423" s="230"/>
      <c r="G423" s="230"/>
      <c r="H423" s="230"/>
      <c r="I423" s="230"/>
      <c r="J423" s="230"/>
      <c r="K423" s="230"/>
      <c r="L423" s="230"/>
      <c r="M423" s="230"/>
      <c r="N423" s="229"/>
      <c r="O423" s="229"/>
      <c r="P423" s="229"/>
      <c r="Q423" s="229"/>
      <c r="R423" s="230"/>
      <c r="S423" s="230"/>
      <c r="T423" s="230"/>
      <c r="U423" s="230"/>
      <c r="V423" s="230"/>
      <c r="W423" s="230"/>
      <c r="X423" s="230"/>
      <c r="Y423" s="210"/>
      <c r="Z423" s="210"/>
      <c r="AA423" s="210"/>
      <c r="AB423" s="210"/>
      <c r="AC423" s="210"/>
      <c r="AD423" s="210"/>
      <c r="AE423" s="210"/>
      <c r="AF423" s="210"/>
      <c r="AG423" s="210" t="s">
        <v>185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1" x14ac:dyDescent="0.2">
      <c r="A424" s="227"/>
      <c r="B424" s="228"/>
      <c r="C424" s="262" t="s">
        <v>246</v>
      </c>
      <c r="D424" s="232"/>
      <c r="E424" s="233">
        <v>4.8</v>
      </c>
      <c r="F424" s="230"/>
      <c r="G424" s="230"/>
      <c r="H424" s="230"/>
      <c r="I424" s="230"/>
      <c r="J424" s="230"/>
      <c r="K424" s="230"/>
      <c r="L424" s="230"/>
      <c r="M424" s="230"/>
      <c r="N424" s="229"/>
      <c r="O424" s="229"/>
      <c r="P424" s="229"/>
      <c r="Q424" s="229"/>
      <c r="R424" s="230"/>
      <c r="S424" s="230"/>
      <c r="T424" s="230"/>
      <c r="U424" s="230"/>
      <c r="V424" s="230"/>
      <c r="W424" s="230"/>
      <c r="X424" s="230"/>
      <c r="Y424" s="210"/>
      <c r="Z424" s="210"/>
      <c r="AA424" s="210"/>
      <c r="AB424" s="210"/>
      <c r="AC424" s="210"/>
      <c r="AD424" s="210"/>
      <c r="AE424" s="210"/>
      <c r="AF424" s="210"/>
      <c r="AG424" s="210" t="s">
        <v>185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1" x14ac:dyDescent="0.2">
      <c r="A425" s="227"/>
      <c r="B425" s="228"/>
      <c r="C425" s="262" t="s">
        <v>247</v>
      </c>
      <c r="D425" s="232"/>
      <c r="E425" s="233">
        <v>3.24</v>
      </c>
      <c r="F425" s="230"/>
      <c r="G425" s="230"/>
      <c r="H425" s="230"/>
      <c r="I425" s="230"/>
      <c r="J425" s="230"/>
      <c r="K425" s="230"/>
      <c r="L425" s="230"/>
      <c r="M425" s="230"/>
      <c r="N425" s="229"/>
      <c r="O425" s="229"/>
      <c r="P425" s="229"/>
      <c r="Q425" s="229"/>
      <c r="R425" s="230"/>
      <c r="S425" s="230"/>
      <c r="T425" s="230"/>
      <c r="U425" s="230"/>
      <c r="V425" s="230"/>
      <c r="W425" s="230"/>
      <c r="X425" s="230"/>
      <c r="Y425" s="210"/>
      <c r="Z425" s="210"/>
      <c r="AA425" s="210"/>
      <c r="AB425" s="210"/>
      <c r="AC425" s="210"/>
      <c r="AD425" s="210"/>
      <c r="AE425" s="210"/>
      <c r="AF425" s="210"/>
      <c r="AG425" s="210" t="s">
        <v>185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1" x14ac:dyDescent="0.2">
      <c r="A426" s="227"/>
      <c r="B426" s="228"/>
      <c r="C426" s="262" t="s">
        <v>248</v>
      </c>
      <c r="D426" s="232"/>
      <c r="E426" s="233">
        <v>14.16</v>
      </c>
      <c r="F426" s="230"/>
      <c r="G426" s="230"/>
      <c r="H426" s="230"/>
      <c r="I426" s="230"/>
      <c r="J426" s="230"/>
      <c r="K426" s="230"/>
      <c r="L426" s="230"/>
      <c r="M426" s="230"/>
      <c r="N426" s="229"/>
      <c r="O426" s="229"/>
      <c r="P426" s="229"/>
      <c r="Q426" s="229"/>
      <c r="R426" s="230"/>
      <c r="S426" s="230"/>
      <c r="T426" s="230"/>
      <c r="U426" s="230"/>
      <c r="V426" s="230"/>
      <c r="W426" s="230"/>
      <c r="X426" s="230"/>
      <c r="Y426" s="210"/>
      <c r="Z426" s="210"/>
      <c r="AA426" s="210"/>
      <c r="AB426" s="210"/>
      <c r="AC426" s="210"/>
      <c r="AD426" s="210"/>
      <c r="AE426" s="210"/>
      <c r="AF426" s="210"/>
      <c r="AG426" s="210" t="s">
        <v>185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1" x14ac:dyDescent="0.2">
      <c r="A427" s="227"/>
      <c r="B427" s="228"/>
      <c r="C427" s="262" t="s">
        <v>249</v>
      </c>
      <c r="D427" s="232"/>
      <c r="E427" s="233">
        <v>8.61</v>
      </c>
      <c r="F427" s="230"/>
      <c r="G427" s="230"/>
      <c r="H427" s="230"/>
      <c r="I427" s="230"/>
      <c r="J427" s="230"/>
      <c r="K427" s="230"/>
      <c r="L427" s="230"/>
      <c r="M427" s="230"/>
      <c r="N427" s="229"/>
      <c r="O427" s="229"/>
      <c r="P427" s="229"/>
      <c r="Q427" s="229"/>
      <c r="R427" s="230"/>
      <c r="S427" s="230"/>
      <c r="T427" s="230"/>
      <c r="U427" s="230"/>
      <c r="V427" s="230"/>
      <c r="W427" s="230"/>
      <c r="X427" s="230"/>
      <c r="Y427" s="210"/>
      <c r="Z427" s="210"/>
      <c r="AA427" s="210"/>
      <c r="AB427" s="210"/>
      <c r="AC427" s="210"/>
      <c r="AD427" s="210"/>
      <c r="AE427" s="210"/>
      <c r="AF427" s="210"/>
      <c r="AG427" s="210" t="s">
        <v>185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1" x14ac:dyDescent="0.2">
      <c r="A428" s="227"/>
      <c r="B428" s="228"/>
      <c r="C428" s="262" t="s">
        <v>250</v>
      </c>
      <c r="D428" s="232"/>
      <c r="E428" s="233">
        <v>15.03</v>
      </c>
      <c r="F428" s="230"/>
      <c r="G428" s="230"/>
      <c r="H428" s="230"/>
      <c r="I428" s="230"/>
      <c r="J428" s="230"/>
      <c r="K428" s="230"/>
      <c r="L428" s="230"/>
      <c r="M428" s="230"/>
      <c r="N428" s="229"/>
      <c r="O428" s="229"/>
      <c r="P428" s="229"/>
      <c r="Q428" s="229"/>
      <c r="R428" s="230"/>
      <c r="S428" s="230"/>
      <c r="T428" s="230"/>
      <c r="U428" s="230"/>
      <c r="V428" s="230"/>
      <c r="W428" s="230"/>
      <c r="X428" s="230"/>
      <c r="Y428" s="210"/>
      <c r="Z428" s="210"/>
      <c r="AA428" s="210"/>
      <c r="AB428" s="210"/>
      <c r="AC428" s="210"/>
      <c r="AD428" s="210"/>
      <c r="AE428" s="210"/>
      <c r="AF428" s="210"/>
      <c r="AG428" s="210" t="s">
        <v>185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1" x14ac:dyDescent="0.2">
      <c r="A429" s="251">
        <v>88</v>
      </c>
      <c r="B429" s="252" t="s">
        <v>580</v>
      </c>
      <c r="C429" s="265" t="s">
        <v>581</v>
      </c>
      <c r="D429" s="253" t="s">
        <v>273</v>
      </c>
      <c r="E429" s="254">
        <v>5.5389999999999997</v>
      </c>
      <c r="F429" s="255"/>
      <c r="G429" s="256">
        <f>ROUND(E429*F429,2)</f>
        <v>0</v>
      </c>
      <c r="H429" s="231"/>
      <c r="I429" s="230">
        <f>ROUND(E429*H429,2)</f>
        <v>0</v>
      </c>
      <c r="J429" s="231"/>
      <c r="K429" s="230">
        <f>ROUND(E429*J429,2)</f>
        <v>0</v>
      </c>
      <c r="L429" s="230">
        <v>21</v>
      </c>
      <c r="M429" s="230">
        <f>G429*(1+L429/100)</f>
        <v>0</v>
      </c>
      <c r="N429" s="229">
        <v>0</v>
      </c>
      <c r="O429" s="229">
        <f>ROUND(E429*N429,2)</f>
        <v>0</v>
      </c>
      <c r="P429" s="229">
        <v>0</v>
      </c>
      <c r="Q429" s="229">
        <f>ROUND(E429*P429,2)</f>
        <v>0</v>
      </c>
      <c r="R429" s="230"/>
      <c r="S429" s="230" t="s">
        <v>181</v>
      </c>
      <c r="T429" s="230" t="s">
        <v>181</v>
      </c>
      <c r="U429" s="230">
        <v>1.5669999999999999</v>
      </c>
      <c r="V429" s="230">
        <f>ROUND(E429*U429,2)</f>
        <v>8.68</v>
      </c>
      <c r="W429" s="230"/>
      <c r="X429" s="230" t="s">
        <v>574</v>
      </c>
      <c r="Y429" s="210"/>
      <c r="Z429" s="210"/>
      <c r="AA429" s="210"/>
      <c r="AB429" s="210"/>
      <c r="AC429" s="210"/>
      <c r="AD429" s="210"/>
      <c r="AE429" s="210"/>
      <c r="AF429" s="210"/>
      <c r="AG429" s="210" t="s">
        <v>575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x14ac:dyDescent="0.2">
      <c r="A430" s="238" t="s">
        <v>176</v>
      </c>
      <c r="B430" s="239" t="s">
        <v>106</v>
      </c>
      <c r="C430" s="260" t="s">
        <v>107</v>
      </c>
      <c r="D430" s="240"/>
      <c r="E430" s="241"/>
      <c r="F430" s="242"/>
      <c r="G430" s="243">
        <f>SUMIF(AG431:AG524,"&lt;&gt;NOR",G431:G524)</f>
        <v>0</v>
      </c>
      <c r="H430" s="237"/>
      <c r="I430" s="237">
        <f>SUM(I431:I524)</f>
        <v>0</v>
      </c>
      <c r="J430" s="237"/>
      <c r="K430" s="237">
        <f>SUM(K431:K524)</f>
        <v>0</v>
      </c>
      <c r="L430" s="237"/>
      <c r="M430" s="237">
        <f>SUM(M431:M524)</f>
        <v>0</v>
      </c>
      <c r="N430" s="236"/>
      <c r="O430" s="236">
        <f>SUM(O431:O524)</f>
        <v>4.49</v>
      </c>
      <c r="P430" s="236"/>
      <c r="Q430" s="236">
        <f>SUM(Q431:Q524)</f>
        <v>0</v>
      </c>
      <c r="R430" s="237"/>
      <c r="S430" s="237"/>
      <c r="T430" s="237"/>
      <c r="U430" s="237"/>
      <c r="V430" s="237">
        <f>SUM(V431:V524)</f>
        <v>431.09</v>
      </c>
      <c r="W430" s="237"/>
      <c r="X430" s="237"/>
      <c r="AG430" t="s">
        <v>177</v>
      </c>
    </row>
    <row r="431" spans="1:60" ht="22.5" outlineLevel="1" x14ac:dyDescent="0.2">
      <c r="A431" s="244">
        <v>89</v>
      </c>
      <c r="B431" s="245" t="s">
        <v>582</v>
      </c>
      <c r="C431" s="261" t="s">
        <v>583</v>
      </c>
      <c r="D431" s="246" t="s">
        <v>180</v>
      </c>
      <c r="E431" s="247">
        <v>463.39</v>
      </c>
      <c r="F431" s="248"/>
      <c r="G431" s="249">
        <f>ROUND(E431*F431,2)</f>
        <v>0</v>
      </c>
      <c r="H431" s="231"/>
      <c r="I431" s="230">
        <f>ROUND(E431*H431,2)</f>
        <v>0</v>
      </c>
      <c r="J431" s="231"/>
      <c r="K431" s="230">
        <f>ROUND(E431*J431,2)</f>
        <v>0</v>
      </c>
      <c r="L431" s="230">
        <v>21</v>
      </c>
      <c r="M431" s="230">
        <f>G431*(1+L431/100)</f>
        <v>0</v>
      </c>
      <c r="N431" s="229">
        <v>8.3000000000000001E-4</v>
      </c>
      <c r="O431" s="229">
        <f>ROUND(E431*N431,2)</f>
        <v>0.38</v>
      </c>
      <c r="P431" s="229">
        <v>0</v>
      </c>
      <c r="Q431" s="229">
        <f>ROUND(E431*P431,2)</f>
        <v>0</v>
      </c>
      <c r="R431" s="230"/>
      <c r="S431" s="230" t="s">
        <v>181</v>
      </c>
      <c r="T431" s="230" t="s">
        <v>181</v>
      </c>
      <c r="U431" s="230">
        <v>0.46</v>
      </c>
      <c r="V431" s="230">
        <f>ROUND(E431*U431,2)</f>
        <v>213.16</v>
      </c>
      <c r="W431" s="230"/>
      <c r="X431" s="230" t="s">
        <v>182</v>
      </c>
      <c r="Y431" s="210"/>
      <c r="Z431" s="210"/>
      <c r="AA431" s="210"/>
      <c r="AB431" s="210"/>
      <c r="AC431" s="210"/>
      <c r="AD431" s="210"/>
      <c r="AE431" s="210"/>
      <c r="AF431" s="210"/>
      <c r="AG431" s="210" t="s">
        <v>183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1" x14ac:dyDescent="0.2">
      <c r="A432" s="227"/>
      <c r="B432" s="228"/>
      <c r="C432" s="262" t="s">
        <v>235</v>
      </c>
      <c r="D432" s="232"/>
      <c r="E432" s="233">
        <v>3.91</v>
      </c>
      <c r="F432" s="230"/>
      <c r="G432" s="230"/>
      <c r="H432" s="230"/>
      <c r="I432" s="230"/>
      <c r="J432" s="230"/>
      <c r="K432" s="230"/>
      <c r="L432" s="230"/>
      <c r="M432" s="230"/>
      <c r="N432" s="229"/>
      <c r="O432" s="229"/>
      <c r="P432" s="229"/>
      <c r="Q432" s="229"/>
      <c r="R432" s="230"/>
      <c r="S432" s="230"/>
      <c r="T432" s="230"/>
      <c r="U432" s="230"/>
      <c r="V432" s="230"/>
      <c r="W432" s="230"/>
      <c r="X432" s="230"/>
      <c r="Y432" s="210"/>
      <c r="Z432" s="210"/>
      <c r="AA432" s="210"/>
      <c r="AB432" s="210"/>
      <c r="AC432" s="210"/>
      <c r="AD432" s="210"/>
      <c r="AE432" s="210"/>
      <c r="AF432" s="210"/>
      <c r="AG432" s="210" t="s">
        <v>185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27"/>
      <c r="B433" s="228"/>
      <c r="C433" s="262" t="s">
        <v>236</v>
      </c>
      <c r="D433" s="232"/>
      <c r="E433" s="233">
        <v>10.49</v>
      </c>
      <c r="F433" s="230"/>
      <c r="G433" s="230"/>
      <c r="H433" s="230"/>
      <c r="I433" s="230"/>
      <c r="J433" s="230"/>
      <c r="K433" s="230"/>
      <c r="L433" s="230"/>
      <c r="M433" s="230"/>
      <c r="N433" s="229"/>
      <c r="O433" s="229"/>
      <c r="P433" s="229"/>
      <c r="Q433" s="229"/>
      <c r="R433" s="230"/>
      <c r="S433" s="230"/>
      <c r="T433" s="230"/>
      <c r="U433" s="230"/>
      <c r="V433" s="230"/>
      <c r="W433" s="230"/>
      <c r="X433" s="230"/>
      <c r="Y433" s="210"/>
      <c r="Z433" s="210"/>
      <c r="AA433" s="210"/>
      <c r="AB433" s="210"/>
      <c r="AC433" s="210"/>
      <c r="AD433" s="210"/>
      <c r="AE433" s="210"/>
      <c r="AF433" s="210"/>
      <c r="AG433" s="210" t="s">
        <v>185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1" x14ac:dyDescent="0.2">
      <c r="A434" s="227"/>
      <c r="B434" s="228"/>
      <c r="C434" s="262" t="s">
        <v>237</v>
      </c>
      <c r="D434" s="232"/>
      <c r="E434" s="233">
        <v>8.02</v>
      </c>
      <c r="F434" s="230"/>
      <c r="G434" s="230"/>
      <c r="H434" s="230"/>
      <c r="I434" s="230"/>
      <c r="J434" s="230"/>
      <c r="K434" s="230"/>
      <c r="L434" s="230"/>
      <c r="M434" s="230"/>
      <c r="N434" s="229"/>
      <c r="O434" s="229"/>
      <c r="P434" s="229"/>
      <c r="Q434" s="229"/>
      <c r="R434" s="230"/>
      <c r="S434" s="230"/>
      <c r="T434" s="230"/>
      <c r="U434" s="230"/>
      <c r="V434" s="230"/>
      <c r="W434" s="230"/>
      <c r="X434" s="230"/>
      <c r="Y434" s="210"/>
      <c r="Z434" s="210"/>
      <c r="AA434" s="210"/>
      <c r="AB434" s="210"/>
      <c r="AC434" s="210"/>
      <c r="AD434" s="210"/>
      <c r="AE434" s="210"/>
      <c r="AF434" s="210"/>
      <c r="AG434" s="210" t="s">
        <v>185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1" x14ac:dyDescent="0.2">
      <c r="A435" s="227"/>
      <c r="B435" s="228"/>
      <c r="C435" s="262" t="s">
        <v>238</v>
      </c>
      <c r="D435" s="232"/>
      <c r="E435" s="233">
        <v>6.32</v>
      </c>
      <c r="F435" s="230"/>
      <c r="G435" s="230"/>
      <c r="H435" s="230"/>
      <c r="I435" s="230"/>
      <c r="J435" s="230"/>
      <c r="K435" s="230"/>
      <c r="L435" s="230"/>
      <c r="M435" s="230"/>
      <c r="N435" s="229"/>
      <c r="O435" s="229"/>
      <c r="P435" s="229"/>
      <c r="Q435" s="229"/>
      <c r="R435" s="230"/>
      <c r="S435" s="230"/>
      <c r="T435" s="230"/>
      <c r="U435" s="230"/>
      <c r="V435" s="230"/>
      <c r="W435" s="230"/>
      <c r="X435" s="230"/>
      <c r="Y435" s="210"/>
      <c r="Z435" s="210"/>
      <c r="AA435" s="210"/>
      <c r="AB435" s="210"/>
      <c r="AC435" s="210"/>
      <c r="AD435" s="210"/>
      <c r="AE435" s="210"/>
      <c r="AF435" s="210"/>
      <c r="AG435" s="210" t="s">
        <v>185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1" x14ac:dyDescent="0.2">
      <c r="A436" s="227"/>
      <c r="B436" s="228"/>
      <c r="C436" s="262" t="s">
        <v>239</v>
      </c>
      <c r="D436" s="232"/>
      <c r="E436" s="233">
        <v>6.32</v>
      </c>
      <c r="F436" s="230"/>
      <c r="G436" s="230"/>
      <c r="H436" s="230"/>
      <c r="I436" s="230"/>
      <c r="J436" s="230"/>
      <c r="K436" s="230"/>
      <c r="L436" s="230"/>
      <c r="M436" s="230"/>
      <c r="N436" s="229"/>
      <c r="O436" s="229"/>
      <c r="P436" s="229"/>
      <c r="Q436" s="229"/>
      <c r="R436" s="230"/>
      <c r="S436" s="230"/>
      <c r="T436" s="230"/>
      <c r="U436" s="230"/>
      <c r="V436" s="230"/>
      <c r="W436" s="230"/>
      <c r="X436" s="230"/>
      <c r="Y436" s="210"/>
      <c r="Z436" s="210"/>
      <c r="AA436" s="210"/>
      <c r="AB436" s="210"/>
      <c r="AC436" s="210"/>
      <c r="AD436" s="210"/>
      <c r="AE436" s="210"/>
      <c r="AF436" s="210"/>
      <c r="AG436" s="210" t="s">
        <v>185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1" x14ac:dyDescent="0.2">
      <c r="A437" s="227"/>
      <c r="B437" s="228"/>
      <c r="C437" s="262" t="s">
        <v>240</v>
      </c>
      <c r="D437" s="232"/>
      <c r="E437" s="233">
        <v>120.31</v>
      </c>
      <c r="F437" s="230"/>
      <c r="G437" s="230"/>
      <c r="H437" s="230"/>
      <c r="I437" s="230"/>
      <c r="J437" s="230"/>
      <c r="K437" s="230"/>
      <c r="L437" s="230"/>
      <c r="M437" s="230"/>
      <c r="N437" s="229"/>
      <c r="O437" s="229"/>
      <c r="P437" s="229"/>
      <c r="Q437" s="229"/>
      <c r="R437" s="230"/>
      <c r="S437" s="230"/>
      <c r="T437" s="230"/>
      <c r="U437" s="230"/>
      <c r="V437" s="230"/>
      <c r="W437" s="230"/>
      <c r="X437" s="230"/>
      <c r="Y437" s="210"/>
      <c r="Z437" s="210"/>
      <c r="AA437" s="210"/>
      <c r="AB437" s="210"/>
      <c r="AC437" s="210"/>
      <c r="AD437" s="210"/>
      <c r="AE437" s="210"/>
      <c r="AF437" s="210"/>
      <c r="AG437" s="210" t="s">
        <v>185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1" x14ac:dyDescent="0.2">
      <c r="A438" s="227"/>
      <c r="B438" s="228"/>
      <c r="C438" s="262" t="s">
        <v>241</v>
      </c>
      <c r="D438" s="232"/>
      <c r="E438" s="233">
        <v>16.510000000000002</v>
      </c>
      <c r="F438" s="230"/>
      <c r="G438" s="230"/>
      <c r="H438" s="230"/>
      <c r="I438" s="230"/>
      <c r="J438" s="230"/>
      <c r="K438" s="230"/>
      <c r="L438" s="230"/>
      <c r="M438" s="230"/>
      <c r="N438" s="229"/>
      <c r="O438" s="229"/>
      <c r="P438" s="229"/>
      <c r="Q438" s="229"/>
      <c r="R438" s="230"/>
      <c r="S438" s="230"/>
      <c r="T438" s="230"/>
      <c r="U438" s="230"/>
      <c r="V438" s="230"/>
      <c r="W438" s="230"/>
      <c r="X438" s="230"/>
      <c r="Y438" s="210"/>
      <c r="Z438" s="210"/>
      <c r="AA438" s="210"/>
      <c r="AB438" s="210"/>
      <c r="AC438" s="210"/>
      <c r="AD438" s="210"/>
      <c r="AE438" s="210"/>
      <c r="AF438" s="210"/>
      <c r="AG438" s="210" t="s">
        <v>185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1" x14ac:dyDescent="0.2">
      <c r="A439" s="227"/>
      <c r="B439" s="228"/>
      <c r="C439" s="262" t="s">
        <v>242</v>
      </c>
      <c r="D439" s="232"/>
      <c r="E439" s="233">
        <v>29.66</v>
      </c>
      <c r="F439" s="230"/>
      <c r="G439" s="230"/>
      <c r="H439" s="230"/>
      <c r="I439" s="230"/>
      <c r="J439" s="230"/>
      <c r="K439" s="230"/>
      <c r="L439" s="230"/>
      <c r="M439" s="230"/>
      <c r="N439" s="229"/>
      <c r="O439" s="229"/>
      <c r="P439" s="229"/>
      <c r="Q439" s="229"/>
      <c r="R439" s="230"/>
      <c r="S439" s="230"/>
      <c r="T439" s="230"/>
      <c r="U439" s="230"/>
      <c r="V439" s="230"/>
      <c r="W439" s="230"/>
      <c r="X439" s="230"/>
      <c r="Y439" s="210"/>
      <c r="Z439" s="210"/>
      <c r="AA439" s="210"/>
      <c r="AB439" s="210"/>
      <c r="AC439" s="210"/>
      <c r="AD439" s="210"/>
      <c r="AE439" s="210"/>
      <c r="AF439" s="210"/>
      <c r="AG439" s="210" t="s">
        <v>185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1" x14ac:dyDescent="0.2">
      <c r="A440" s="227"/>
      <c r="B440" s="228"/>
      <c r="C440" s="262" t="s">
        <v>243</v>
      </c>
      <c r="D440" s="232"/>
      <c r="E440" s="233">
        <v>13.81</v>
      </c>
      <c r="F440" s="230"/>
      <c r="G440" s="230"/>
      <c r="H440" s="230"/>
      <c r="I440" s="230"/>
      <c r="J440" s="230"/>
      <c r="K440" s="230"/>
      <c r="L440" s="230"/>
      <c r="M440" s="230"/>
      <c r="N440" s="229"/>
      <c r="O440" s="229"/>
      <c r="P440" s="229"/>
      <c r="Q440" s="229"/>
      <c r="R440" s="230"/>
      <c r="S440" s="230"/>
      <c r="T440" s="230"/>
      <c r="U440" s="230"/>
      <c r="V440" s="230"/>
      <c r="W440" s="230"/>
      <c r="X440" s="230"/>
      <c r="Y440" s="210"/>
      <c r="Z440" s="210"/>
      <c r="AA440" s="210"/>
      <c r="AB440" s="210"/>
      <c r="AC440" s="210"/>
      <c r="AD440" s="210"/>
      <c r="AE440" s="210"/>
      <c r="AF440" s="210"/>
      <c r="AG440" s="210" t="s">
        <v>185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1" x14ac:dyDescent="0.2">
      <c r="A441" s="227"/>
      <c r="B441" s="228"/>
      <c r="C441" s="262" t="s">
        <v>244</v>
      </c>
      <c r="D441" s="232"/>
      <c r="E441" s="233">
        <v>9.33</v>
      </c>
      <c r="F441" s="230"/>
      <c r="G441" s="230"/>
      <c r="H441" s="230"/>
      <c r="I441" s="230"/>
      <c r="J441" s="230"/>
      <c r="K441" s="230"/>
      <c r="L441" s="230"/>
      <c r="M441" s="230"/>
      <c r="N441" s="229"/>
      <c r="O441" s="229"/>
      <c r="P441" s="229"/>
      <c r="Q441" s="229"/>
      <c r="R441" s="230"/>
      <c r="S441" s="230"/>
      <c r="T441" s="230"/>
      <c r="U441" s="230"/>
      <c r="V441" s="230"/>
      <c r="W441" s="230"/>
      <c r="X441" s="230"/>
      <c r="Y441" s="210"/>
      <c r="Z441" s="210"/>
      <c r="AA441" s="210"/>
      <c r="AB441" s="210"/>
      <c r="AC441" s="210"/>
      <c r="AD441" s="210"/>
      <c r="AE441" s="210"/>
      <c r="AF441" s="210"/>
      <c r="AG441" s="210" t="s">
        <v>185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1" x14ac:dyDescent="0.2">
      <c r="A442" s="227"/>
      <c r="B442" s="228"/>
      <c r="C442" s="262" t="s">
        <v>376</v>
      </c>
      <c r="D442" s="232"/>
      <c r="E442" s="233">
        <v>207.03</v>
      </c>
      <c r="F442" s="230"/>
      <c r="G442" s="230"/>
      <c r="H442" s="230"/>
      <c r="I442" s="230"/>
      <c r="J442" s="230"/>
      <c r="K442" s="230"/>
      <c r="L442" s="230"/>
      <c r="M442" s="230"/>
      <c r="N442" s="229"/>
      <c r="O442" s="229"/>
      <c r="P442" s="229"/>
      <c r="Q442" s="229"/>
      <c r="R442" s="230"/>
      <c r="S442" s="230"/>
      <c r="T442" s="230"/>
      <c r="U442" s="230"/>
      <c r="V442" s="230"/>
      <c r="W442" s="230"/>
      <c r="X442" s="230"/>
      <c r="Y442" s="210"/>
      <c r="Z442" s="210"/>
      <c r="AA442" s="210"/>
      <c r="AB442" s="210"/>
      <c r="AC442" s="210"/>
      <c r="AD442" s="210"/>
      <c r="AE442" s="210"/>
      <c r="AF442" s="210"/>
      <c r="AG442" s="210" t="s">
        <v>185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1" x14ac:dyDescent="0.2">
      <c r="A443" s="227"/>
      <c r="B443" s="228"/>
      <c r="C443" s="262" t="s">
        <v>246</v>
      </c>
      <c r="D443" s="232"/>
      <c r="E443" s="233">
        <v>4.8</v>
      </c>
      <c r="F443" s="230"/>
      <c r="G443" s="230"/>
      <c r="H443" s="230"/>
      <c r="I443" s="230"/>
      <c r="J443" s="230"/>
      <c r="K443" s="230"/>
      <c r="L443" s="230"/>
      <c r="M443" s="230"/>
      <c r="N443" s="229"/>
      <c r="O443" s="229"/>
      <c r="P443" s="229"/>
      <c r="Q443" s="229"/>
      <c r="R443" s="230"/>
      <c r="S443" s="230"/>
      <c r="T443" s="230"/>
      <c r="U443" s="230"/>
      <c r="V443" s="230"/>
      <c r="W443" s="230"/>
      <c r="X443" s="230"/>
      <c r="Y443" s="210"/>
      <c r="Z443" s="210"/>
      <c r="AA443" s="210"/>
      <c r="AB443" s="210"/>
      <c r="AC443" s="210"/>
      <c r="AD443" s="210"/>
      <c r="AE443" s="210"/>
      <c r="AF443" s="210"/>
      <c r="AG443" s="210" t="s">
        <v>185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27"/>
      <c r="B444" s="228"/>
      <c r="C444" s="262" t="s">
        <v>247</v>
      </c>
      <c r="D444" s="232"/>
      <c r="E444" s="233">
        <v>3.24</v>
      </c>
      <c r="F444" s="230"/>
      <c r="G444" s="230"/>
      <c r="H444" s="230"/>
      <c r="I444" s="230"/>
      <c r="J444" s="230"/>
      <c r="K444" s="230"/>
      <c r="L444" s="230"/>
      <c r="M444" s="230"/>
      <c r="N444" s="229"/>
      <c r="O444" s="229"/>
      <c r="P444" s="229"/>
      <c r="Q444" s="229"/>
      <c r="R444" s="230"/>
      <c r="S444" s="230"/>
      <c r="T444" s="230"/>
      <c r="U444" s="230"/>
      <c r="V444" s="230"/>
      <c r="W444" s="230"/>
      <c r="X444" s="230"/>
      <c r="Y444" s="210"/>
      <c r="Z444" s="210"/>
      <c r="AA444" s="210"/>
      <c r="AB444" s="210"/>
      <c r="AC444" s="210"/>
      <c r="AD444" s="210"/>
      <c r="AE444" s="210"/>
      <c r="AF444" s="210"/>
      <c r="AG444" s="210" t="s">
        <v>185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1" x14ac:dyDescent="0.2">
      <c r="A445" s="227"/>
      <c r="B445" s="228"/>
      <c r="C445" s="262" t="s">
        <v>249</v>
      </c>
      <c r="D445" s="232"/>
      <c r="E445" s="233">
        <v>8.61</v>
      </c>
      <c r="F445" s="230"/>
      <c r="G445" s="230"/>
      <c r="H445" s="230"/>
      <c r="I445" s="230"/>
      <c r="J445" s="230"/>
      <c r="K445" s="230"/>
      <c r="L445" s="230"/>
      <c r="M445" s="230"/>
      <c r="N445" s="229"/>
      <c r="O445" s="229"/>
      <c r="P445" s="229"/>
      <c r="Q445" s="229"/>
      <c r="R445" s="230"/>
      <c r="S445" s="230"/>
      <c r="T445" s="230"/>
      <c r="U445" s="230"/>
      <c r="V445" s="230"/>
      <c r="W445" s="230"/>
      <c r="X445" s="230"/>
      <c r="Y445" s="210"/>
      <c r="Z445" s="210"/>
      <c r="AA445" s="210"/>
      <c r="AB445" s="210"/>
      <c r="AC445" s="210"/>
      <c r="AD445" s="210"/>
      <c r="AE445" s="210"/>
      <c r="AF445" s="210"/>
      <c r="AG445" s="210" t="s">
        <v>185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1" x14ac:dyDescent="0.2">
      <c r="A446" s="227"/>
      <c r="B446" s="228"/>
      <c r="C446" s="262" t="s">
        <v>250</v>
      </c>
      <c r="D446" s="232"/>
      <c r="E446" s="233">
        <v>15.03</v>
      </c>
      <c r="F446" s="230"/>
      <c r="G446" s="230"/>
      <c r="H446" s="230"/>
      <c r="I446" s="230"/>
      <c r="J446" s="230"/>
      <c r="K446" s="230"/>
      <c r="L446" s="230"/>
      <c r="M446" s="230"/>
      <c r="N446" s="229"/>
      <c r="O446" s="229"/>
      <c r="P446" s="229"/>
      <c r="Q446" s="229"/>
      <c r="R446" s="230"/>
      <c r="S446" s="230"/>
      <c r="T446" s="230"/>
      <c r="U446" s="230"/>
      <c r="V446" s="230"/>
      <c r="W446" s="230"/>
      <c r="X446" s="230"/>
      <c r="Y446" s="210"/>
      <c r="Z446" s="210"/>
      <c r="AA446" s="210"/>
      <c r="AB446" s="210"/>
      <c r="AC446" s="210"/>
      <c r="AD446" s="210"/>
      <c r="AE446" s="210"/>
      <c r="AF446" s="210"/>
      <c r="AG446" s="210" t="s">
        <v>185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ht="22.5" outlineLevel="1" x14ac:dyDescent="0.2">
      <c r="A447" s="244">
        <v>90</v>
      </c>
      <c r="B447" s="245" t="s">
        <v>584</v>
      </c>
      <c r="C447" s="261" t="s">
        <v>585</v>
      </c>
      <c r="D447" s="246" t="s">
        <v>180</v>
      </c>
      <c r="E447" s="247">
        <v>463.39</v>
      </c>
      <c r="F447" s="248"/>
      <c r="G447" s="249">
        <f>ROUND(E447*F447,2)</f>
        <v>0</v>
      </c>
      <c r="H447" s="231"/>
      <c r="I447" s="230">
        <f>ROUND(E447*H447,2)</f>
        <v>0</v>
      </c>
      <c r="J447" s="231"/>
      <c r="K447" s="230">
        <f>ROUND(E447*J447,2)</f>
        <v>0</v>
      </c>
      <c r="L447" s="230">
        <v>21</v>
      </c>
      <c r="M447" s="230">
        <f>G447*(1+L447/100)</f>
        <v>0</v>
      </c>
      <c r="N447" s="229">
        <v>1.9000000000000001E-4</v>
      </c>
      <c r="O447" s="229">
        <f>ROUND(E447*N447,2)</f>
        <v>0.09</v>
      </c>
      <c r="P447" s="229">
        <v>0</v>
      </c>
      <c r="Q447" s="229">
        <f>ROUND(E447*P447,2)</f>
        <v>0</v>
      </c>
      <c r="R447" s="230"/>
      <c r="S447" s="230" t="s">
        <v>181</v>
      </c>
      <c r="T447" s="230" t="s">
        <v>181</v>
      </c>
      <c r="U447" s="230">
        <v>0.16</v>
      </c>
      <c r="V447" s="230">
        <f>ROUND(E447*U447,2)</f>
        <v>74.14</v>
      </c>
      <c r="W447" s="230"/>
      <c r="X447" s="230" t="s">
        <v>182</v>
      </c>
      <c r="Y447" s="210"/>
      <c r="Z447" s="210"/>
      <c r="AA447" s="210"/>
      <c r="AB447" s="210"/>
      <c r="AC447" s="210"/>
      <c r="AD447" s="210"/>
      <c r="AE447" s="210"/>
      <c r="AF447" s="210"/>
      <c r="AG447" s="210" t="s">
        <v>183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1" x14ac:dyDescent="0.2">
      <c r="A448" s="227"/>
      <c r="B448" s="228"/>
      <c r="C448" s="264" t="s">
        <v>586</v>
      </c>
      <c r="D448" s="250"/>
      <c r="E448" s="250"/>
      <c r="F448" s="250"/>
      <c r="G448" s="250"/>
      <c r="H448" s="230"/>
      <c r="I448" s="230"/>
      <c r="J448" s="230"/>
      <c r="K448" s="230"/>
      <c r="L448" s="230"/>
      <c r="M448" s="230"/>
      <c r="N448" s="229"/>
      <c r="O448" s="229"/>
      <c r="P448" s="229"/>
      <c r="Q448" s="229"/>
      <c r="R448" s="230"/>
      <c r="S448" s="230"/>
      <c r="T448" s="230"/>
      <c r="U448" s="230"/>
      <c r="V448" s="230"/>
      <c r="W448" s="230"/>
      <c r="X448" s="230"/>
      <c r="Y448" s="210"/>
      <c r="Z448" s="210"/>
      <c r="AA448" s="210"/>
      <c r="AB448" s="210"/>
      <c r="AC448" s="210"/>
      <c r="AD448" s="210"/>
      <c r="AE448" s="210"/>
      <c r="AF448" s="210"/>
      <c r="AG448" s="210" t="s">
        <v>229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1" x14ac:dyDescent="0.2">
      <c r="A449" s="227"/>
      <c r="B449" s="228"/>
      <c r="C449" s="262" t="s">
        <v>587</v>
      </c>
      <c r="D449" s="232"/>
      <c r="E449" s="233">
        <v>463.39</v>
      </c>
      <c r="F449" s="230"/>
      <c r="G449" s="230"/>
      <c r="H449" s="230"/>
      <c r="I449" s="230"/>
      <c r="J449" s="230"/>
      <c r="K449" s="230"/>
      <c r="L449" s="230"/>
      <c r="M449" s="230"/>
      <c r="N449" s="229"/>
      <c r="O449" s="229"/>
      <c r="P449" s="229"/>
      <c r="Q449" s="229"/>
      <c r="R449" s="230"/>
      <c r="S449" s="230"/>
      <c r="T449" s="230"/>
      <c r="U449" s="230"/>
      <c r="V449" s="230"/>
      <c r="W449" s="230"/>
      <c r="X449" s="230"/>
      <c r="Y449" s="210"/>
      <c r="Z449" s="210"/>
      <c r="AA449" s="210"/>
      <c r="AB449" s="210"/>
      <c r="AC449" s="210"/>
      <c r="AD449" s="210"/>
      <c r="AE449" s="210"/>
      <c r="AF449" s="210"/>
      <c r="AG449" s="210" t="s">
        <v>185</v>
      </c>
      <c r="AH449" s="210">
        <v>5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1" x14ac:dyDescent="0.2">
      <c r="A450" s="244">
        <v>91</v>
      </c>
      <c r="B450" s="245" t="s">
        <v>588</v>
      </c>
      <c r="C450" s="261" t="s">
        <v>589</v>
      </c>
      <c r="D450" s="246" t="s">
        <v>180</v>
      </c>
      <c r="E450" s="247">
        <v>550.04999999999995</v>
      </c>
      <c r="F450" s="248"/>
      <c r="G450" s="249">
        <f>ROUND(E450*F450,2)</f>
        <v>0</v>
      </c>
      <c r="H450" s="231"/>
      <c r="I450" s="230">
        <f>ROUND(E450*H450,2)</f>
        <v>0</v>
      </c>
      <c r="J450" s="231"/>
      <c r="K450" s="230">
        <f>ROUND(E450*J450,2)</f>
        <v>0</v>
      </c>
      <c r="L450" s="230">
        <v>21</v>
      </c>
      <c r="M450" s="230">
        <f>G450*(1+L450/100)</f>
        <v>0</v>
      </c>
      <c r="N450" s="229">
        <v>0</v>
      </c>
      <c r="O450" s="229">
        <f>ROUND(E450*N450,2)</f>
        <v>0</v>
      </c>
      <c r="P450" s="229">
        <v>0</v>
      </c>
      <c r="Q450" s="229">
        <f>ROUND(E450*P450,2)</f>
        <v>0</v>
      </c>
      <c r="R450" s="230"/>
      <c r="S450" s="230" t="s">
        <v>181</v>
      </c>
      <c r="T450" s="230" t="s">
        <v>181</v>
      </c>
      <c r="U450" s="230">
        <v>0.15</v>
      </c>
      <c r="V450" s="230">
        <f>ROUND(E450*U450,2)</f>
        <v>82.51</v>
      </c>
      <c r="W450" s="230"/>
      <c r="X450" s="230" t="s">
        <v>182</v>
      </c>
      <c r="Y450" s="210"/>
      <c r="Z450" s="210"/>
      <c r="AA450" s="210"/>
      <c r="AB450" s="210"/>
      <c r="AC450" s="210"/>
      <c r="AD450" s="210"/>
      <c r="AE450" s="210"/>
      <c r="AF450" s="210"/>
      <c r="AG450" s="210" t="s">
        <v>183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1" x14ac:dyDescent="0.2">
      <c r="A451" s="227"/>
      <c r="B451" s="228"/>
      <c r="C451" s="262" t="s">
        <v>235</v>
      </c>
      <c r="D451" s="232"/>
      <c r="E451" s="233">
        <v>3.91</v>
      </c>
      <c r="F451" s="230"/>
      <c r="G451" s="230"/>
      <c r="H451" s="230"/>
      <c r="I451" s="230"/>
      <c r="J451" s="230"/>
      <c r="K451" s="230"/>
      <c r="L451" s="230"/>
      <c r="M451" s="230"/>
      <c r="N451" s="229"/>
      <c r="O451" s="229"/>
      <c r="P451" s="229"/>
      <c r="Q451" s="229"/>
      <c r="R451" s="230"/>
      <c r="S451" s="230"/>
      <c r="T451" s="230"/>
      <c r="U451" s="230"/>
      <c r="V451" s="230"/>
      <c r="W451" s="230"/>
      <c r="X451" s="230"/>
      <c r="Y451" s="210"/>
      <c r="Z451" s="210"/>
      <c r="AA451" s="210"/>
      <c r="AB451" s="210"/>
      <c r="AC451" s="210"/>
      <c r="AD451" s="210"/>
      <c r="AE451" s="210"/>
      <c r="AF451" s="210"/>
      <c r="AG451" s="210" t="s">
        <v>185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1" x14ac:dyDescent="0.2">
      <c r="A452" s="227"/>
      <c r="B452" s="228"/>
      <c r="C452" s="262" t="s">
        <v>236</v>
      </c>
      <c r="D452" s="232"/>
      <c r="E452" s="233">
        <v>10.49</v>
      </c>
      <c r="F452" s="230"/>
      <c r="G452" s="230"/>
      <c r="H452" s="230"/>
      <c r="I452" s="230"/>
      <c r="J452" s="230"/>
      <c r="K452" s="230"/>
      <c r="L452" s="230"/>
      <c r="M452" s="230"/>
      <c r="N452" s="229"/>
      <c r="O452" s="229"/>
      <c r="P452" s="229"/>
      <c r="Q452" s="229"/>
      <c r="R452" s="230"/>
      <c r="S452" s="230"/>
      <c r="T452" s="230"/>
      <c r="U452" s="230"/>
      <c r="V452" s="230"/>
      <c r="W452" s="230"/>
      <c r="X452" s="230"/>
      <c r="Y452" s="210"/>
      <c r="Z452" s="210"/>
      <c r="AA452" s="210"/>
      <c r="AB452" s="210"/>
      <c r="AC452" s="210"/>
      <c r="AD452" s="210"/>
      <c r="AE452" s="210"/>
      <c r="AF452" s="210"/>
      <c r="AG452" s="210" t="s">
        <v>185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1" x14ac:dyDescent="0.2">
      <c r="A453" s="227"/>
      <c r="B453" s="228"/>
      <c r="C453" s="262" t="s">
        <v>237</v>
      </c>
      <c r="D453" s="232"/>
      <c r="E453" s="233">
        <v>8.02</v>
      </c>
      <c r="F453" s="230"/>
      <c r="G453" s="230"/>
      <c r="H453" s="230"/>
      <c r="I453" s="230"/>
      <c r="J453" s="230"/>
      <c r="K453" s="230"/>
      <c r="L453" s="230"/>
      <c r="M453" s="230"/>
      <c r="N453" s="229"/>
      <c r="O453" s="229"/>
      <c r="P453" s="229"/>
      <c r="Q453" s="229"/>
      <c r="R453" s="230"/>
      <c r="S453" s="230"/>
      <c r="T453" s="230"/>
      <c r="U453" s="230"/>
      <c r="V453" s="230"/>
      <c r="W453" s="230"/>
      <c r="X453" s="230"/>
      <c r="Y453" s="210"/>
      <c r="Z453" s="210"/>
      <c r="AA453" s="210"/>
      <c r="AB453" s="210"/>
      <c r="AC453" s="210"/>
      <c r="AD453" s="210"/>
      <c r="AE453" s="210"/>
      <c r="AF453" s="210"/>
      <c r="AG453" s="210" t="s">
        <v>185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27"/>
      <c r="B454" s="228"/>
      <c r="C454" s="262" t="s">
        <v>238</v>
      </c>
      <c r="D454" s="232"/>
      <c r="E454" s="233">
        <v>6.32</v>
      </c>
      <c r="F454" s="230"/>
      <c r="G454" s="230"/>
      <c r="H454" s="230"/>
      <c r="I454" s="230"/>
      <c r="J454" s="230"/>
      <c r="K454" s="230"/>
      <c r="L454" s="230"/>
      <c r="M454" s="230"/>
      <c r="N454" s="229"/>
      <c r="O454" s="229"/>
      <c r="P454" s="229"/>
      <c r="Q454" s="229"/>
      <c r="R454" s="230"/>
      <c r="S454" s="230"/>
      <c r="T454" s="230"/>
      <c r="U454" s="230"/>
      <c r="V454" s="230"/>
      <c r="W454" s="230"/>
      <c r="X454" s="230"/>
      <c r="Y454" s="210"/>
      <c r="Z454" s="210"/>
      <c r="AA454" s="210"/>
      <c r="AB454" s="210"/>
      <c r="AC454" s="210"/>
      <c r="AD454" s="210"/>
      <c r="AE454" s="210"/>
      <c r="AF454" s="210"/>
      <c r="AG454" s="210" t="s">
        <v>185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1" x14ac:dyDescent="0.2">
      <c r="A455" s="227"/>
      <c r="B455" s="228"/>
      <c r="C455" s="262" t="s">
        <v>239</v>
      </c>
      <c r="D455" s="232"/>
      <c r="E455" s="233">
        <v>6.32</v>
      </c>
      <c r="F455" s="230"/>
      <c r="G455" s="230"/>
      <c r="H455" s="230"/>
      <c r="I455" s="230"/>
      <c r="J455" s="230"/>
      <c r="K455" s="230"/>
      <c r="L455" s="230"/>
      <c r="M455" s="230"/>
      <c r="N455" s="229"/>
      <c r="O455" s="229"/>
      <c r="P455" s="229"/>
      <c r="Q455" s="229"/>
      <c r="R455" s="230"/>
      <c r="S455" s="230"/>
      <c r="T455" s="230"/>
      <c r="U455" s="230"/>
      <c r="V455" s="230"/>
      <c r="W455" s="230"/>
      <c r="X455" s="230"/>
      <c r="Y455" s="210"/>
      <c r="Z455" s="210"/>
      <c r="AA455" s="210"/>
      <c r="AB455" s="210"/>
      <c r="AC455" s="210"/>
      <c r="AD455" s="210"/>
      <c r="AE455" s="210"/>
      <c r="AF455" s="210"/>
      <c r="AG455" s="210" t="s">
        <v>185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">
      <c r="A456" s="227"/>
      <c r="B456" s="228"/>
      <c r="C456" s="262" t="s">
        <v>240</v>
      </c>
      <c r="D456" s="232"/>
      <c r="E456" s="233">
        <v>120.31</v>
      </c>
      <c r="F456" s="230"/>
      <c r="G456" s="230"/>
      <c r="H456" s="230"/>
      <c r="I456" s="230"/>
      <c r="J456" s="230"/>
      <c r="K456" s="230"/>
      <c r="L456" s="230"/>
      <c r="M456" s="230"/>
      <c r="N456" s="229"/>
      <c r="O456" s="229"/>
      <c r="P456" s="229"/>
      <c r="Q456" s="229"/>
      <c r="R456" s="230"/>
      <c r="S456" s="230"/>
      <c r="T456" s="230"/>
      <c r="U456" s="230"/>
      <c r="V456" s="230"/>
      <c r="W456" s="230"/>
      <c r="X456" s="230"/>
      <c r="Y456" s="210"/>
      <c r="Z456" s="210"/>
      <c r="AA456" s="210"/>
      <c r="AB456" s="210"/>
      <c r="AC456" s="210"/>
      <c r="AD456" s="210"/>
      <c r="AE456" s="210"/>
      <c r="AF456" s="210"/>
      <c r="AG456" s="210" t="s">
        <v>185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1" x14ac:dyDescent="0.2">
      <c r="A457" s="227"/>
      <c r="B457" s="228"/>
      <c r="C457" s="262" t="s">
        <v>241</v>
      </c>
      <c r="D457" s="232"/>
      <c r="E457" s="233">
        <v>16.510000000000002</v>
      </c>
      <c r="F457" s="230"/>
      <c r="G457" s="230"/>
      <c r="H457" s="230"/>
      <c r="I457" s="230"/>
      <c r="J457" s="230"/>
      <c r="K457" s="230"/>
      <c r="L457" s="230"/>
      <c r="M457" s="230"/>
      <c r="N457" s="229"/>
      <c r="O457" s="229"/>
      <c r="P457" s="229"/>
      <c r="Q457" s="229"/>
      <c r="R457" s="230"/>
      <c r="S457" s="230"/>
      <c r="T457" s="230"/>
      <c r="U457" s="230"/>
      <c r="V457" s="230"/>
      <c r="W457" s="230"/>
      <c r="X457" s="230"/>
      <c r="Y457" s="210"/>
      <c r="Z457" s="210"/>
      <c r="AA457" s="210"/>
      <c r="AB457" s="210"/>
      <c r="AC457" s="210"/>
      <c r="AD457" s="210"/>
      <c r="AE457" s="210"/>
      <c r="AF457" s="210"/>
      <c r="AG457" s="210" t="s">
        <v>185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1" x14ac:dyDescent="0.2">
      <c r="A458" s="227"/>
      <c r="B458" s="228"/>
      <c r="C458" s="262" t="s">
        <v>242</v>
      </c>
      <c r="D458" s="232"/>
      <c r="E458" s="233">
        <v>29.66</v>
      </c>
      <c r="F458" s="230"/>
      <c r="G458" s="230"/>
      <c r="H458" s="230"/>
      <c r="I458" s="230"/>
      <c r="J458" s="230"/>
      <c r="K458" s="230"/>
      <c r="L458" s="230"/>
      <c r="M458" s="230"/>
      <c r="N458" s="229"/>
      <c r="O458" s="229"/>
      <c r="P458" s="229"/>
      <c r="Q458" s="229"/>
      <c r="R458" s="230"/>
      <c r="S458" s="230"/>
      <c r="T458" s="230"/>
      <c r="U458" s="230"/>
      <c r="V458" s="230"/>
      <c r="W458" s="230"/>
      <c r="X458" s="230"/>
      <c r="Y458" s="210"/>
      <c r="Z458" s="210"/>
      <c r="AA458" s="210"/>
      <c r="AB458" s="210"/>
      <c r="AC458" s="210"/>
      <c r="AD458" s="210"/>
      <c r="AE458" s="210"/>
      <c r="AF458" s="210"/>
      <c r="AG458" s="210" t="s">
        <v>185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1" x14ac:dyDescent="0.2">
      <c r="A459" s="227"/>
      <c r="B459" s="228"/>
      <c r="C459" s="262" t="s">
        <v>243</v>
      </c>
      <c r="D459" s="232"/>
      <c r="E459" s="233">
        <v>13.81</v>
      </c>
      <c r="F459" s="230"/>
      <c r="G459" s="230"/>
      <c r="H459" s="230"/>
      <c r="I459" s="230"/>
      <c r="J459" s="230"/>
      <c r="K459" s="230"/>
      <c r="L459" s="230"/>
      <c r="M459" s="230"/>
      <c r="N459" s="229"/>
      <c r="O459" s="229"/>
      <c r="P459" s="229"/>
      <c r="Q459" s="229"/>
      <c r="R459" s="230"/>
      <c r="S459" s="230"/>
      <c r="T459" s="230"/>
      <c r="U459" s="230"/>
      <c r="V459" s="230"/>
      <c r="W459" s="230"/>
      <c r="X459" s="230"/>
      <c r="Y459" s="210"/>
      <c r="Z459" s="210"/>
      <c r="AA459" s="210"/>
      <c r="AB459" s="210"/>
      <c r="AC459" s="210"/>
      <c r="AD459" s="210"/>
      <c r="AE459" s="210"/>
      <c r="AF459" s="210"/>
      <c r="AG459" s="210" t="s">
        <v>185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1" x14ac:dyDescent="0.2">
      <c r="A460" s="227"/>
      <c r="B460" s="228"/>
      <c r="C460" s="262" t="s">
        <v>244</v>
      </c>
      <c r="D460" s="232"/>
      <c r="E460" s="233">
        <v>9.33</v>
      </c>
      <c r="F460" s="230"/>
      <c r="G460" s="230"/>
      <c r="H460" s="230"/>
      <c r="I460" s="230"/>
      <c r="J460" s="230"/>
      <c r="K460" s="230"/>
      <c r="L460" s="230"/>
      <c r="M460" s="230"/>
      <c r="N460" s="229"/>
      <c r="O460" s="229"/>
      <c r="P460" s="229"/>
      <c r="Q460" s="229"/>
      <c r="R460" s="230"/>
      <c r="S460" s="230"/>
      <c r="T460" s="230"/>
      <c r="U460" s="230"/>
      <c r="V460" s="230"/>
      <c r="W460" s="230"/>
      <c r="X460" s="230"/>
      <c r="Y460" s="210"/>
      <c r="Z460" s="210"/>
      <c r="AA460" s="210"/>
      <c r="AB460" s="210"/>
      <c r="AC460" s="210"/>
      <c r="AD460" s="210"/>
      <c r="AE460" s="210"/>
      <c r="AF460" s="210"/>
      <c r="AG460" s="210" t="s">
        <v>185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1" x14ac:dyDescent="0.2">
      <c r="A461" s="227"/>
      <c r="B461" s="228"/>
      <c r="C461" s="262" t="s">
        <v>245</v>
      </c>
      <c r="D461" s="232"/>
      <c r="E461" s="233">
        <v>279.52999999999997</v>
      </c>
      <c r="F461" s="230"/>
      <c r="G461" s="230"/>
      <c r="H461" s="230"/>
      <c r="I461" s="230"/>
      <c r="J461" s="230"/>
      <c r="K461" s="230"/>
      <c r="L461" s="230"/>
      <c r="M461" s="230"/>
      <c r="N461" s="229"/>
      <c r="O461" s="229"/>
      <c r="P461" s="229"/>
      <c r="Q461" s="229"/>
      <c r="R461" s="230"/>
      <c r="S461" s="230"/>
      <c r="T461" s="230"/>
      <c r="U461" s="230"/>
      <c r="V461" s="230"/>
      <c r="W461" s="230"/>
      <c r="X461" s="230"/>
      <c r="Y461" s="210"/>
      <c r="Z461" s="210"/>
      <c r="AA461" s="210"/>
      <c r="AB461" s="210"/>
      <c r="AC461" s="210"/>
      <c r="AD461" s="210"/>
      <c r="AE461" s="210"/>
      <c r="AF461" s="210"/>
      <c r="AG461" s="210" t="s">
        <v>185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">
      <c r="A462" s="227"/>
      <c r="B462" s="228"/>
      <c r="C462" s="262" t="s">
        <v>246</v>
      </c>
      <c r="D462" s="232"/>
      <c r="E462" s="233">
        <v>4.8</v>
      </c>
      <c r="F462" s="230"/>
      <c r="G462" s="230"/>
      <c r="H462" s="230"/>
      <c r="I462" s="230"/>
      <c r="J462" s="230"/>
      <c r="K462" s="230"/>
      <c r="L462" s="230"/>
      <c r="M462" s="230"/>
      <c r="N462" s="229"/>
      <c r="O462" s="229"/>
      <c r="P462" s="229"/>
      <c r="Q462" s="229"/>
      <c r="R462" s="230"/>
      <c r="S462" s="230"/>
      <c r="T462" s="230"/>
      <c r="U462" s="230"/>
      <c r="V462" s="230"/>
      <c r="W462" s="230"/>
      <c r="X462" s="230"/>
      <c r="Y462" s="210"/>
      <c r="Z462" s="210"/>
      <c r="AA462" s="210"/>
      <c r="AB462" s="210"/>
      <c r="AC462" s="210"/>
      <c r="AD462" s="210"/>
      <c r="AE462" s="210"/>
      <c r="AF462" s="210"/>
      <c r="AG462" s="210" t="s">
        <v>185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1" x14ac:dyDescent="0.2">
      <c r="A463" s="227"/>
      <c r="B463" s="228"/>
      <c r="C463" s="262" t="s">
        <v>247</v>
      </c>
      <c r="D463" s="232"/>
      <c r="E463" s="233">
        <v>3.24</v>
      </c>
      <c r="F463" s="230"/>
      <c r="G463" s="230"/>
      <c r="H463" s="230"/>
      <c r="I463" s="230"/>
      <c r="J463" s="230"/>
      <c r="K463" s="230"/>
      <c r="L463" s="230"/>
      <c r="M463" s="230"/>
      <c r="N463" s="229"/>
      <c r="O463" s="229"/>
      <c r="P463" s="229"/>
      <c r="Q463" s="229"/>
      <c r="R463" s="230"/>
      <c r="S463" s="230"/>
      <c r="T463" s="230"/>
      <c r="U463" s="230"/>
      <c r="V463" s="230"/>
      <c r="W463" s="230"/>
      <c r="X463" s="230"/>
      <c r="Y463" s="210"/>
      <c r="Z463" s="210"/>
      <c r="AA463" s="210"/>
      <c r="AB463" s="210"/>
      <c r="AC463" s="210"/>
      <c r="AD463" s="210"/>
      <c r="AE463" s="210"/>
      <c r="AF463" s="210"/>
      <c r="AG463" s="210" t="s">
        <v>185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1" x14ac:dyDescent="0.2">
      <c r="A464" s="227"/>
      <c r="B464" s="228"/>
      <c r="C464" s="262" t="s">
        <v>248</v>
      </c>
      <c r="D464" s="232"/>
      <c r="E464" s="233">
        <v>14.16</v>
      </c>
      <c r="F464" s="230"/>
      <c r="G464" s="230"/>
      <c r="H464" s="230"/>
      <c r="I464" s="230"/>
      <c r="J464" s="230"/>
      <c r="K464" s="230"/>
      <c r="L464" s="230"/>
      <c r="M464" s="230"/>
      <c r="N464" s="229"/>
      <c r="O464" s="229"/>
      <c r="P464" s="229"/>
      <c r="Q464" s="229"/>
      <c r="R464" s="230"/>
      <c r="S464" s="230"/>
      <c r="T464" s="230"/>
      <c r="U464" s="230"/>
      <c r="V464" s="230"/>
      <c r="W464" s="230"/>
      <c r="X464" s="230"/>
      <c r="Y464" s="210"/>
      <c r="Z464" s="210"/>
      <c r="AA464" s="210"/>
      <c r="AB464" s="210"/>
      <c r="AC464" s="210"/>
      <c r="AD464" s="210"/>
      <c r="AE464" s="210"/>
      <c r="AF464" s="210"/>
      <c r="AG464" s="210" t="s">
        <v>185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1" x14ac:dyDescent="0.2">
      <c r="A465" s="227"/>
      <c r="B465" s="228"/>
      <c r="C465" s="262" t="s">
        <v>249</v>
      </c>
      <c r="D465" s="232"/>
      <c r="E465" s="233">
        <v>8.61</v>
      </c>
      <c r="F465" s="230"/>
      <c r="G465" s="230"/>
      <c r="H465" s="230"/>
      <c r="I465" s="230"/>
      <c r="J465" s="230"/>
      <c r="K465" s="230"/>
      <c r="L465" s="230"/>
      <c r="M465" s="230"/>
      <c r="N465" s="229"/>
      <c r="O465" s="229"/>
      <c r="P465" s="229"/>
      <c r="Q465" s="229"/>
      <c r="R465" s="230"/>
      <c r="S465" s="230"/>
      <c r="T465" s="230"/>
      <c r="U465" s="230"/>
      <c r="V465" s="230"/>
      <c r="W465" s="230"/>
      <c r="X465" s="230"/>
      <c r="Y465" s="210"/>
      <c r="Z465" s="210"/>
      <c r="AA465" s="210"/>
      <c r="AB465" s="210"/>
      <c r="AC465" s="210"/>
      <c r="AD465" s="210"/>
      <c r="AE465" s="210"/>
      <c r="AF465" s="210"/>
      <c r="AG465" s="210" t="s">
        <v>185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1" x14ac:dyDescent="0.2">
      <c r="A466" s="227"/>
      <c r="B466" s="228"/>
      <c r="C466" s="262" t="s">
        <v>250</v>
      </c>
      <c r="D466" s="232"/>
      <c r="E466" s="233">
        <v>15.03</v>
      </c>
      <c r="F466" s="230"/>
      <c r="G466" s="230"/>
      <c r="H466" s="230"/>
      <c r="I466" s="230"/>
      <c r="J466" s="230"/>
      <c r="K466" s="230"/>
      <c r="L466" s="230"/>
      <c r="M466" s="230"/>
      <c r="N466" s="229"/>
      <c r="O466" s="229"/>
      <c r="P466" s="229"/>
      <c r="Q466" s="229"/>
      <c r="R466" s="230"/>
      <c r="S466" s="230"/>
      <c r="T466" s="230"/>
      <c r="U466" s="230"/>
      <c r="V466" s="230"/>
      <c r="W466" s="230"/>
      <c r="X466" s="230"/>
      <c r="Y466" s="210"/>
      <c r="Z466" s="210"/>
      <c r="AA466" s="210"/>
      <c r="AB466" s="210"/>
      <c r="AC466" s="210"/>
      <c r="AD466" s="210"/>
      <c r="AE466" s="210"/>
      <c r="AF466" s="210"/>
      <c r="AG466" s="210" t="s">
        <v>185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1" x14ac:dyDescent="0.2">
      <c r="A467" s="244">
        <v>92</v>
      </c>
      <c r="B467" s="245" t="s">
        <v>590</v>
      </c>
      <c r="C467" s="261" t="s">
        <v>591</v>
      </c>
      <c r="D467" s="246" t="s">
        <v>180</v>
      </c>
      <c r="E467" s="247">
        <v>550.04999999999995</v>
      </c>
      <c r="F467" s="248"/>
      <c r="G467" s="249">
        <f>ROUND(E467*F467,2)</f>
        <v>0</v>
      </c>
      <c r="H467" s="231"/>
      <c r="I467" s="230">
        <f>ROUND(E467*H467,2)</f>
        <v>0</v>
      </c>
      <c r="J467" s="231"/>
      <c r="K467" s="230">
        <f>ROUND(E467*J467,2)</f>
        <v>0</v>
      </c>
      <c r="L467" s="230">
        <v>21</v>
      </c>
      <c r="M467" s="230">
        <f>G467*(1+L467/100)</f>
        <v>0</v>
      </c>
      <c r="N467" s="229">
        <v>1.0000000000000001E-5</v>
      </c>
      <c r="O467" s="229">
        <f>ROUND(E467*N467,2)</f>
        <v>0.01</v>
      </c>
      <c r="P467" s="229">
        <v>0</v>
      </c>
      <c r="Q467" s="229">
        <f>ROUND(E467*P467,2)</f>
        <v>0</v>
      </c>
      <c r="R467" s="230"/>
      <c r="S467" s="230" t="s">
        <v>181</v>
      </c>
      <c r="T467" s="230" t="s">
        <v>181</v>
      </c>
      <c r="U467" s="230">
        <v>7.0000000000000007E-2</v>
      </c>
      <c r="V467" s="230">
        <f>ROUND(E467*U467,2)</f>
        <v>38.5</v>
      </c>
      <c r="W467" s="230"/>
      <c r="X467" s="230" t="s">
        <v>182</v>
      </c>
      <c r="Y467" s="210"/>
      <c r="Z467" s="210"/>
      <c r="AA467" s="210"/>
      <c r="AB467" s="210"/>
      <c r="AC467" s="210"/>
      <c r="AD467" s="210"/>
      <c r="AE467" s="210"/>
      <c r="AF467" s="210"/>
      <c r="AG467" s="210" t="s">
        <v>183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1" x14ac:dyDescent="0.2">
      <c r="A468" s="227"/>
      <c r="B468" s="228"/>
      <c r="C468" s="262" t="s">
        <v>235</v>
      </c>
      <c r="D468" s="232"/>
      <c r="E468" s="233">
        <v>3.91</v>
      </c>
      <c r="F468" s="230"/>
      <c r="G468" s="230"/>
      <c r="H468" s="230"/>
      <c r="I468" s="230"/>
      <c r="J468" s="230"/>
      <c r="K468" s="230"/>
      <c r="L468" s="230"/>
      <c r="M468" s="230"/>
      <c r="N468" s="229"/>
      <c r="O468" s="229"/>
      <c r="P468" s="229"/>
      <c r="Q468" s="229"/>
      <c r="R468" s="230"/>
      <c r="S468" s="230"/>
      <c r="T468" s="230"/>
      <c r="U468" s="230"/>
      <c r="V468" s="230"/>
      <c r="W468" s="230"/>
      <c r="X468" s="230"/>
      <c r="Y468" s="210"/>
      <c r="Z468" s="210"/>
      <c r="AA468" s="210"/>
      <c r="AB468" s="210"/>
      <c r="AC468" s="210"/>
      <c r="AD468" s="210"/>
      <c r="AE468" s="210"/>
      <c r="AF468" s="210"/>
      <c r="AG468" s="210" t="s">
        <v>185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1" x14ac:dyDescent="0.2">
      <c r="A469" s="227"/>
      <c r="B469" s="228"/>
      <c r="C469" s="262" t="s">
        <v>236</v>
      </c>
      <c r="D469" s="232"/>
      <c r="E469" s="233">
        <v>10.49</v>
      </c>
      <c r="F469" s="230"/>
      <c r="G469" s="230"/>
      <c r="H469" s="230"/>
      <c r="I469" s="230"/>
      <c r="J469" s="230"/>
      <c r="K469" s="230"/>
      <c r="L469" s="230"/>
      <c r="M469" s="230"/>
      <c r="N469" s="229"/>
      <c r="O469" s="229"/>
      <c r="P469" s="229"/>
      <c r="Q469" s="229"/>
      <c r="R469" s="230"/>
      <c r="S469" s="230"/>
      <c r="T469" s="230"/>
      <c r="U469" s="230"/>
      <c r="V469" s="230"/>
      <c r="W469" s="230"/>
      <c r="X469" s="230"/>
      <c r="Y469" s="210"/>
      <c r="Z469" s="210"/>
      <c r="AA469" s="210"/>
      <c r="AB469" s="210"/>
      <c r="AC469" s="210"/>
      <c r="AD469" s="210"/>
      <c r="AE469" s="210"/>
      <c r="AF469" s="210"/>
      <c r="AG469" s="210" t="s">
        <v>185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1" x14ac:dyDescent="0.2">
      <c r="A470" s="227"/>
      <c r="B470" s="228"/>
      <c r="C470" s="262" t="s">
        <v>237</v>
      </c>
      <c r="D470" s="232"/>
      <c r="E470" s="233">
        <v>8.02</v>
      </c>
      <c r="F470" s="230"/>
      <c r="G470" s="230"/>
      <c r="H470" s="230"/>
      <c r="I470" s="230"/>
      <c r="J470" s="230"/>
      <c r="K470" s="230"/>
      <c r="L470" s="230"/>
      <c r="M470" s="230"/>
      <c r="N470" s="229"/>
      <c r="O470" s="229"/>
      <c r="P470" s="229"/>
      <c r="Q470" s="229"/>
      <c r="R470" s="230"/>
      <c r="S470" s="230"/>
      <c r="T470" s="230"/>
      <c r="U470" s="230"/>
      <c r="V470" s="230"/>
      <c r="W470" s="230"/>
      <c r="X470" s="230"/>
      <c r="Y470" s="210"/>
      <c r="Z470" s="210"/>
      <c r="AA470" s="210"/>
      <c r="AB470" s="210"/>
      <c r="AC470" s="210"/>
      <c r="AD470" s="210"/>
      <c r="AE470" s="210"/>
      <c r="AF470" s="210"/>
      <c r="AG470" s="210" t="s">
        <v>185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1" x14ac:dyDescent="0.2">
      <c r="A471" s="227"/>
      <c r="B471" s="228"/>
      <c r="C471" s="262" t="s">
        <v>238</v>
      </c>
      <c r="D471" s="232"/>
      <c r="E471" s="233">
        <v>6.32</v>
      </c>
      <c r="F471" s="230"/>
      <c r="G471" s="230"/>
      <c r="H471" s="230"/>
      <c r="I471" s="230"/>
      <c r="J471" s="230"/>
      <c r="K471" s="230"/>
      <c r="L471" s="230"/>
      <c r="M471" s="230"/>
      <c r="N471" s="229"/>
      <c r="O471" s="229"/>
      <c r="P471" s="229"/>
      <c r="Q471" s="229"/>
      <c r="R471" s="230"/>
      <c r="S471" s="230"/>
      <c r="T471" s="230"/>
      <c r="U471" s="230"/>
      <c r="V471" s="230"/>
      <c r="W471" s="230"/>
      <c r="X471" s="230"/>
      <c r="Y471" s="210"/>
      <c r="Z471" s="210"/>
      <c r="AA471" s="210"/>
      <c r="AB471" s="210"/>
      <c r="AC471" s="210"/>
      <c r="AD471" s="210"/>
      <c r="AE471" s="210"/>
      <c r="AF471" s="210"/>
      <c r="AG471" s="210" t="s">
        <v>185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1" x14ac:dyDescent="0.2">
      <c r="A472" s="227"/>
      <c r="B472" s="228"/>
      <c r="C472" s="262" t="s">
        <v>239</v>
      </c>
      <c r="D472" s="232"/>
      <c r="E472" s="233">
        <v>6.32</v>
      </c>
      <c r="F472" s="230"/>
      <c r="G472" s="230"/>
      <c r="H472" s="230"/>
      <c r="I472" s="230"/>
      <c r="J472" s="230"/>
      <c r="K472" s="230"/>
      <c r="L472" s="230"/>
      <c r="M472" s="230"/>
      <c r="N472" s="229"/>
      <c r="O472" s="229"/>
      <c r="P472" s="229"/>
      <c r="Q472" s="229"/>
      <c r="R472" s="230"/>
      <c r="S472" s="230"/>
      <c r="T472" s="230"/>
      <c r="U472" s="230"/>
      <c r="V472" s="230"/>
      <c r="W472" s="230"/>
      <c r="X472" s="230"/>
      <c r="Y472" s="210"/>
      <c r="Z472" s="210"/>
      <c r="AA472" s="210"/>
      <c r="AB472" s="210"/>
      <c r="AC472" s="210"/>
      <c r="AD472" s="210"/>
      <c r="AE472" s="210"/>
      <c r="AF472" s="210"/>
      <c r="AG472" s="210" t="s">
        <v>185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1" x14ac:dyDescent="0.2">
      <c r="A473" s="227"/>
      <c r="B473" s="228"/>
      <c r="C473" s="262" t="s">
        <v>240</v>
      </c>
      <c r="D473" s="232"/>
      <c r="E473" s="233">
        <v>120.31</v>
      </c>
      <c r="F473" s="230"/>
      <c r="G473" s="230"/>
      <c r="H473" s="230"/>
      <c r="I473" s="230"/>
      <c r="J473" s="230"/>
      <c r="K473" s="230"/>
      <c r="L473" s="230"/>
      <c r="M473" s="230"/>
      <c r="N473" s="229"/>
      <c r="O473" s="229"/>
      <c r="P473" s="229"/>
      <c r="Q473" s="229"/>
      <c r="R473" s="230"/>
      <c r="S473" s="230"/>
      <c r="T473" s="230"/>
      <c r="U473" s="230"/>
      <c r="V473" s="230"/>
      <c r="W473" s="230"/>
      <c r="X473" s="230"/>
      <c r="Y473" s="210"/>
      <c r="Z473" s="210"/>
      <c r="AA473" s="210"/>
      <c r="AB473" s="210"/>
      <c r="AC473" s="210"/>
      <c r="AD473" s="210"/>
      <c r="AE473" s="210"/>
      <c r="AF473" s="210"/>
      <c r="AG473" s="210" t="s">
        <v>185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1" x14ac:dyDescent="0.2">
      <c r="A474" s="227"/>
      <c r="B474" s="228"/>
      <c r="C474" s="262" t="s">
        <v>241</v>
      </c>
      <c r="D474" s="232"/>
      <c r="E474" s="233">
        <v>16.510000000000002</v>
      </c>
      <c r="F474" s="230"/>
      <c r="G474" s="230"/>
      <c r="H474" s="230"/>
      <c r="I474" s="230"/>
      <c r="J474" s="230"/>
      <c r="K474" s="230"/>
      <c r="L474" s="230"/>
      <c r="M474" s="230"/>
      <c r="N474" s="229"/>
      <c r="O474" s="229"/>
      <c r="P474" s="229"/>
      <c r="Q474" s="229"/>
      <c r="R474" s="230"/>
      <c r="S474" s="230"/>
      <c r="T474" s="230"/>
      <c r="U474" s="230"/>
      <c r="V474" s="230"/>
      <c r="W474" s="230"/>
      <c r="X474" s="230"/>
      <c r="Y474" s="210"/>
      <c r="Z474" s="210"/>
      <c r="AA474" s="210"/>
      <c r="AB474" s="210"/>
      <c r="AC474" s="210"/>
      <c r="AD474" s="210"/>
      <c r="AE474" s="210"/>
      <c r="AF474" s="210"/>
      <c r="AG474" s="210" t="s">
        <v>185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1" x14ac:dyDescent="0.2">
      <c r="A475" s="227"/>
      <c r="B475" s="228"/>
      <c r="C475" s="262" t="s">
        <v>242</v>
      </c>
      <c r="D475" s="232"/>
      <c r="E475" s="233">
        <v>29.66</v>
      </c>
      <c r="F475" s="230"/>
      <c r="G475" s="230"/>
      <c r="H475" s="230"/>
      <c r="I475" s="230"/>
      <c r="J475" s="230"/>
      <c r="K475" s="230"/>
      <c r="L475" s="230"/>
      <c r="M475" s="230"/>
      <c r="N475" s="229"/>
      <c r="O475" s="229"/>
      <c r="P475" s="229"/>
      <c r="Q475" s="229"/>
      <c r="R475" s="230"/>
      <c r="S475" s="230"/>
      <c r="T475" s="230"/>
      <c r="U475" s="230"/>
      <c r="V475" s="230"/>
      <c r="W475" s="230"/>
      <c r="X475" s="230"/>
      <c r="Y475" s="210"/>
      <c r="Z475" s="210"/>
      <c r="AA475" s="210"/>
      <c r="AB475" s="210"/>
      <c r="AC475" s="210"/>
      <c r="AD475" s="210"/>
      <c r="AE475" s="210"/>
      <c r="AF475" s="210"/>
      <c r="AG475" s="210" t="s">
        <v>185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1" x14ac:dyDescent="0.2">
      <c r="A476" s="227"/>
      <c r="B476" s="228"/>
      <c r="C476" s="262" t="s">
        <v>243</v>
      </c>
      <c r="D476" s="232"/>
      <c r="E476" s="233">
        <v>13.81</v>
      </c>
      <c r="F476" s="230"/>
      <c r="G476" s="230"/>
      <c r="H476" s="230"/>
      <c r="I476" s="230"/>
      <c r="J476" s="230"/>
      <c r="K476" s="230"/>
      <c r="L476" s="230"/>
      <c r="M476" s="230"/>
      <c r="N476" s="229"/>
      <c r="O476" s="229"/>
      <c r="P476" s="229"/>
      <c r="Q476" s="229"/>
      <c r="R476" s="230"/>
      <c r="S476" s="230"/>
      <c r="T476" s="230"/>
      <c r="U476" s="230"/>
      <c r="V476" s="230"/>
      <c r="W476" s="230"/>
      <c r="X476" s="230"/>
      <c r="Y476" s="210"/>
      <c r="Z476" s="210"/>
      <c r="AA476" s="210"/>
      <c r="AB476" s="210"/>
      <c r="AC476" s="210"/>
      <c r="AD476" s="210"/>
      <c r="AE476" s="210"/>
      <c r="AF476" s="210"/>
      <c r="AG476" s="210" t="s">
        <v>185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1" x14ac:dyDescent="0.2">
      <c r="A477" s="227"/>
      <c r="B477" s="228"/>
      <c r="C477" s="262" t="s">
        <v>244</v>
      </c>
      <c r="D477" s="232"/>
      <c r="E477" s="233">
        <v>9.33</v>
      </c>
      <c r="F477" s="230"/>
      <c r="G477" s="230"/>
      <c r="H477" s="230"/>
      <c r="I477" s="230"/>
      <c r="J477" s="230"/>
      <c r="K477" s="230"/>
      <c r="L477" s="230"/>
      <c r="M477" s="230"/>
      <c r="N477" s="229"/>
      <c r="O477" s="229"/>
      <c r="P477" s="229"/>
      <c r="Q477" s="229"/>
      <c r="R477" s="230"/>
      <c r="S477" s="230"/>
      <c r="T477" s="230"/>
      <c r="U477" s="230"/>
      <c r="V477" s="230"/>
      <c r="W477" s="230"/>
      <c r="X477" s="230"/>
      <c r="Y477" s="210"/>
      <c r="Z477" s="210"/>
      <c r="AA477" s="210"/>
      <c r="AB477" s="210"/>
      <c r="AC477" s="210"/>
      <c r="AD477" s="210"/>
      <c r="AE477" s="210"/>
      <c r="AF477" s="210"/>
      <c r="AG477" s="210" t="s">
        <v>185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1" x14ac:dyDescent="0.2">
      <c r="A478" s="227"/>
      <c r="B478" s="228"/>
      <c r="C478" s="262" t="s">
        <v>245</v>
      </c>
      <c r="D478" s="232"/>
      <c r="E478" s="233">
        <v>279.52999999999997</v>
      </c>
      <c r="F478" s="230"/>
      <c r="G478" s="230"/>
      <c r="H478" s="230"/>
      <c r="I478" s="230"/>
      <c r="J478" s="230"/>
      <c r="K478" s="230"/>
      <c r="L478" s="230"/>
      <c r="M478" s="230"/>
      <c r="N478" s="229"/>
      <c r="O478" s="229"/>
      <c r="P478" s="229"/>
      <c r="Q478" s="229"/>
      <c r="R478" s="230"/>
      <c r="S478" s="230"/>
      <c r="T478" s="230"/>
      <c r="U478" s="230"/>
      <c r="V478" s="230"/>
      <c r="W478" s="230"/>
      <c r="X478" s="230"/>
      <c r="Y478" s="210"/>
      <c r="Z478" s="210"/>
      <c r="AA478" s="210"/>
      <c r="AB478" s="210"/>
      <c r="AC478" s="210"/>
      <c r="AD478" s="210"/>
      <c r="AE478" s="210"/>
      <c r="AF478" s="210"/>
      <c r="AG478" s="210" t="s">
        <v>185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1" x14ac:dyDescent="0.2">
      <c r="A479" s="227"/>
      <c r="B479" s="228"/>
      <c r="C479" s="262" t="s">
        <v>246</v>
      </c>
      <c r="D479" s="232"/>
      <c r="E479" s="233">
        <v>4.8</v>
      </c>
      <c r="F479" s="230"/>
      <c r="G479" s="230"/>
      <c r="H479" s="230"/>
      <c r="I479" s="230"/>
      <c r="J479" s="230"/>
      <c r="K479" s="230"/>
      <c r="L479" s="230"/>
      <c r="M479" s="230"/>
      <c r="N479" s="229"/>
      <c r="O479" s="229"/>
      <c r="P479" s="229"/>
      <c r="Q479" s="229"/>
      <c r="R479" s="230"/>
      <c r="S479" s="230"/>
      <c r="T479" s="230"/>
      <c r="U479" s="230"/>
      <c r="V479" s="230"/>
      <c r="W479" s="230"/>
      <c r="X479" s="230"/>
      <c r="Y479" s="210"/>
      <c r="Z479" s="210"/>
      <c r="AA479" s="210"/>
      <c r="AB479" s="210"/>
      <c r="AC479" s="210"/>
      <c r="AD479" s="210"/>
      <c r="AE479" s="210"/>
      <c r="AF479" s="210"/>
      <c r="AG479" s="210" t="s">
        <v>185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1" x14ac:dyDescent="0.2">
      <c r="A480" s="227"/>
      <c r="B480" s="228"/>
      <c r="C480" s="262" t="s">
        <v>247</v>
      </c>
      <c r="D480" s="232"/>
      <c r="E480" s="233">
        <v>3.24</v>
      </c>
      <c r="F480" s="230"/>
      <c r="G480" s="230"/>
      <c r="H480" s="230"/>
      <c r="I480" s="230"/>
      <c r="J480" s="230"/>
      <c r="K480" s="230"/>
      <c r="L480" s="230"/>
      <c r="M480" s="230"/>
      <c r="N480" s="229"/>
      <c r="O480" s="229"/>
      <c r="P480" s="229"/>
      <c r="Q480" s="229"/>
      <c r="R480" s="230"/>
      <c r="S480" s="230"/>
      <c r="T480" s="230"/>
      <c r="U480" s="230"/>
      <c r="V480" s="230"/>
      <c r="W480" s="230"/>
      <c r="X480" s="230"/>
      <c r="Y480" s="210"/>
      <c r="Z480" s="210"/>
      <c r="AA480" s="210"/>
      <c r="AB480" s="210"/>
      <c r="AC480" s="210"/>
      <c r="AD480" s="210"/>
      <c r="AE480" s="210"/>
      <c r="AF480" s="210"/>
      <c r="AG480" s="210" t="s">
        <v>185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1" x14ac:dyDescent="0.2">
      <c r="A481" s="227"/>
      <c r="B481" s="228"/>
      <c r="C481" s="262" t="s">
        <v>248</v>
      </c>
      <c r="D481" s="232"/>
      <c r="E481" s="233">
        <v>14.16</v>
      </c>
      <c r="F481" s="230"/>
      <c r="G481" s="230"/>
      <c r="H481" s="230"/>
      <c r="I481" s="230"/>
      <c r="J481" s="230"/>
      <c r="K481" s="230"/>
      <c r="L481" s="230"/>
      <c r="M481" s="230"/>
      <c r="N481" s="229"/>
      <c r="O481" s="229"/>
      <c r="P481" s="229"/>
      <c r="Q481" s="229"/>
      <c r="R481" s="230"/>
      <c r="S481" s="230"/>
      <c r="T481" s="230"/>
      <c r="U481" s="230"/>
      <c r="V481" s="230"/>
      <c r="W481" s="230"/>
      <c r="X481" s="230"/>
      <c r="Y481" s="210"/>
      <c r="Z481" s="210"/>
      <c r="AA481" s="210"/>
      <c r="AB481" s="210"/>
      <c r="AC481" s="210"/>
      <c r="AD481" s="210"/>
      <c r="AE481" s="210"/>
      <c r="AF481" s="210"/>
      <c r="AG481" s="210" t="s">
        <v>185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1" x14ac:dyDescent="0.2">
      <c r="A482" s="227"/>
      <c r="B482" s="228"/>
      <c r="C482" s="262" t="s">
        <v>249</v>
      </c>
      <c r="D482" s="232"/>
      <c r="E482" s="233">
        <v>8.61</v>
      </c>
      <c r="F482" s="230"/>
      <c r="G482" s="230"/>
      <c r="H482" s="230"/>
      <c r="I482" s="230"/>
      <c r="J482" s="230"/>
      <c r="K482" s="230"/>
      <c r="L482" s="230"/>
      <c r="M482" s="230"/>
      <c r="N482" s="229"/>
      <c r="O482" s="229"/>
      <c r="P482" s="229"/>
      <c r="Q482" s="229"/>
      <c r="R482" s="230"/>
      <c r="S482" s="230"/>
      <c r="T482" s="230"/>
      <c r="U482" s="230"/>
      <c r="V482" s="230"/>
      <c r="W482" s="230"/>
      <c r="X482" s="230"/>
      <c r="Y482" s="210"/>
      <c r="Z482" s="210"/>
      <c r="AA482" s="210"/>
      <c r="AB482" s="210"/>
      <c r="AC482" s="210"/>
      <c r="AD482" s="210"/>
      <c r="AE482" s="210"/>
      <c r="AF482" s="210"/>
      <c r="AG482" s="210" t="s">
        <v>185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1" x14ac:dyDescent="0.2">
      <c r="A483" s="227"/>
      <c r="B483" s="228"/>
      <c r="C483" s="262" t="s">
        <v>250</v>
      </c>
      <c r="D483" s="232"/>
      <c r="E483" s="233">
        <v>15.03</v>
      </c>
      <c r="F483" s="230"/>
      <c r="G483" s="230"/>
      <c r="H483" s="230"/>
      <c r="I483" s="230"/>
      <c r="J483" s="230"/>
      <c r="K483" s="230"/>
      <c r="L483" s="230"/>
      <c r="M483" s="230"/>
      <c r="N483" s="229"/>
      <c r="O483" s="229"/>
      <c r="P483" s="229"/>
      <c r="Q483" s="229"/>
      <c r="R483" s="230"/>
      <c r="S483" s="230"/>
      <c r="T483" s="230"/>
      <c r="U483" s="230"/>
      <c r="V483" s="230"/>
      <c r="W483" s="230"/>
      <c r="X483" s="230"/>
      <c r="Y483" s="210"/>
      <c r="Z483" s="210"/>
      <c r="AA483" s="210"/>
      <c r="AB483" s="210"/>
      <c r="AC483" s="210"/>
      <c r="AD483" s="210"/>
      <c r="AE483" s="210"/>
      <c r="AF483" s="210"/>
      <c r="AG483" s="210" t="s">
        <v>185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ht="22.5" outlineLevel="1" x14ac:dyDescent="0.2">
      <c r="A484" s="244">
        <v>93</v>
      </c>
      <c r="B484" s="245" t="s">
        <v>592</v>
      </c>
      <c r="C484" s="261" t="s">
        <v>593</v>
      </c>
      <c r="D484" s="246" t="s">
        <v>392</v>
      </c>
      <c r="E484" s="247">
        <v>299.14999999999998</v>
      </c>
      <c r="F484" s="248"/>
      <c r="G484" s="249">
        <f>ROUND(E484*F484,2)</f>
        <v>0</v>
      </c>
      <c r="H484" s="231"/>
      <c r="I484" s="230">
        <f>ROUND(E484*H484,2)</f>
        <v>0</v>
      </c>
      <c r="J484" s="231"/>
      <c r="K484" s="230">
        <f>ROUND(E484*J484,2)</f>
        <v>0</v>
      </c>
      <c r="L484" s="230">
        <v>21</v>
      </c>
      <c r="M484" s="230">
        <f>G484*(1+L484/100)</f>
        <v>0</v>
      </c>
      <c r="N484" s="229">
        <v>0</v>
      </c>
      <c r="O484" s="229">
        <f>ROUND(E484*N484,2)</f>
        <v>0</v>
      </c>
      <c r="P484" s="229">
        <v>0</v>
      </c>
      <c r="Q484" s="229">
        <f>ROUND(E484*P484,2)</f>
        <v>0</v>
      </c>
      <c r="R484" s="230"/>
      <c r="S484" s="230" t="s">
        <v>181</v>
      </c>
      <c r="T484" s="230" t="s">
        <v>181</v>
      </c>
      <c r="U484" s="230">
        <v>0.05</v>
      </c>
      <c r="V484" s="230">
        <f>ROUND(E484*U484,2)</f>
        <v>14.96</v>
      </c>
      <c r="W484" s="230"/>
      <c r="X484" s="230" t="s">
        <v>182</v>
      </c>
      <c r="Y484" s="210"/>
      <c r="Z484" s="210"/>
      <c r="AA484" s="210"/>
      <c r="AB484" s="210"/>
      <c r="AC484" s="210"/>
      <c r="AD484" s="210"/>
      <c r="AE484" s="210"/>
      <c r="AF484" s="210"/>
      <c r="AG484" s="210" t="s">
        <v>183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1" x14ac:dyDescent="0.2">
      <c r="A485" s="227"/>
      <c r="B485" s="228"/>
      <c r="C485" s="262" t="s">
        <v>594</v>
      </c>
      <c r="D485" s="232"/>
      <c r="E485" s="233">
        <v>5.95</v>
      </c>
      <c r="F485" s="230"/>
      <c r="G485" s="230"/>
      <c r="H485" s="230"/>
      <c r="I485" s="230"/>
      <c r="J485" s="230"/>
      <c r="K485" s="230"/>
      <c r="L485" s="230"/>
      <c r="M485" s="230"/>
      <c r="N485" s="229"/>
      <c r="O485" s="229"/>
      <c r="P485" s="229"/>
      <c r="Q485" s="229"/>
      <c r="R485" s="230"/>
      <c r="S485" s="230"/>
      <c r="T485" s="230"/>
      <c r="U485" s="230"/>
      <c r="V485" s="230"/>
      <c r="W485" s="230"/>
      <c r="X485" s="230"/>
      <c r="Y485" s="210"/>
      <c r="Z485" s="210"/>
      <c r="AA485" s="210"/>
      <c r="AB485" s="210"/>
      <c r="AC485" s="210"/>
      <c r="AD485" s="210"/>
      <c r="AE485" s="210"/>
      <c r="AF485" s="210"/>
      <c r="AG485" s="210" t="s">
        <v>185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1" x14ac:dyDescent="0.2">
      <c r="A486" s="227"/>
      <c r="B486" s="228"/>
      <c r="C486" s="262" t="s">
        <v>595</v>
      </c>
      <c r="D486" s="232"/>
      <c r="E486" s="233">
        <v>12.2</v>
      </c>
      <c r="F486" s="230"/>
      <c r="G486" s="230"/>
      <c r="H486" s="230"/>
      <c r="I486" s="230"/>
      <c r="J486" s="230"/>
      <c r="K486" s="230"/>
      <c r="L486" s="230"/>
      <c r="M486" s="230"/>
      <c r="N486" s="229"/>
      <c r="O486" s="229"/>
      <c r="P486" s="229"/>
      <c r="Q486" s="229"/>
      <c r="R486" s="230"/>
      <c r="S486" s="230"/>
      <c r="T486" s="230"/>
      <c r="U486" s="230"/>
      <c r="V486" s="230"/>
      <c r="W486" s="230"/>
      <c r="X486" s="230"/>
      <c r="Y486" s="210"/>
      <c r="Z486" s="210"/>
      <c r="AA486" s="210"/>
      <c r="AB486" s="210"/>
      <c r="AC486" s="210"/>
      <c r="AD486" s="210"/>
      <c r="AE486" s="210"/>
      <c r="AF486" s="210"/>
      <c r="AG486" s="210" t="s">
        <v>185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1" x14ac:dyDescent="0.2">
      <c r="A487" s="227"/>
      <c r="B487" s="228"/>
      <c r="C487" s="262" t="s">
        <v>596</v>
      </c>
      <c r="D487" s="232"/>
      <c r="E487" s="233">
        <v>9.6999999999999993</v>
      </c>
      <c r="F487" s="230"/>
      <c r="G487" s="230"/>
      <c r="H487" s="230"/>
      <c r="I487" s="230"/>
      <c r="J487" s="230"/>
      <c r="K487" s="230"/>
      <c r="L487" s="230"/>
      <c r="M487" s="230"/>
      <c r="N487" s="229"/>
      <c r="O487" s="229"/>
      <c r="P487" s="229"/>
      <c r="Q487" s="229"/>
      <c r="R487" s="230"/>
      <c r="S487" s="230"/>
      <c r="T487" s="230"/>
      <c r="U487" s="230"/>
      <c r="V487" s="230"/>
      <c r="W487" s="230"/>
      <c r="X487" s="230"/>
      <c r="Y487" s="210"/>
      <c r="Z487" s="210"/>
      <c r="AA487" s="210"/>
      <c r="AB487" s="210"/>
      <c r="AC487" s="210"/>
      <c r="AD487" s="210"/>
      <c r="AE487" s="210"/>
      <c r="AF487" s="210"/>
      <c r="AG487" s="210" t="s">
        <v>185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1" x14ac:dyDescent="0.2">
      <c r="A488" s="227"/>
      <c r="B488" s="228"/>
      <c r="C488" s="262" t="s">
        <v>597</v>
      </c>
      <c r="D488" s="232"/>
      <c r="E488" s="233">
        <v>10.199999999999999</v>
      </c>
      <c r="F488" s="230"/>
      <c r="G488" s="230"/>
      <c r="H488" s="230"/>
      <c r="I488" s="230"/>
      <c r="J488" s="230"/>
      <c r="K488" s="230"/>
      <c r="L488" s="230"/>
      <c r="M488" s="230"/>
      <c r="N488" s="229"/>
      <c r="O488" s="229"/>
      <c r="P488" s="229"/>
      <c r="Q488" s="229"/>
      <c r="R488" s="230"/>
      <c r="S488" s="230"/>
      <c r="T488" s="230"/>
      <c r="U488" s="230"/>
      <c r="V488" s="230"/>
      <c r="W488" s="230"/>
      <c r="X488" s="230"/>
      <c r="Y488" s="210"/>
      <c r="Z488" s="210"/>
      <c r="AA488" s="210"/>
      <c r="AB488" s="210"/>
      <c r="AC488" s="210"/>
      <c r="AD488" s="210"/>
      <c r="AE488" s="210"/>
      <c r="AF488" s="210"/>
      <c r="AG488" s="210" t="s">
        <v>185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1" x14ac:dyDescent="0.2">
      <c r="A489" s="227"/>
      <c r="B489" s="228"/>
      <c r="C489" s="262" t="s">
        <v>598</v>
      </c>
      <c r="D489" s="232"/>
      <c r="E489" s="233">
        <v>14.2</v>
      </c>
      <c r="F489" s="230"/>
      <c r="G489" s="230"/>
      <c r="H489" s="230"/>
      <c r="I489" s="230"/>
      <c r="J489" s="230"/>
      <c r="K489" s="230"/>
      <c r="L489" s="230"/>
      <c r="M489" s="230"/>
      <c r="N489" s="229"/>
      <c r="O489" s="229"/>
      <c r="P489" s="229"/>
      <c r="Q489" s="229"/>
      <c r="R489" s="230"/>
      <c r="S489" s="230"/>
      <c r="T489" s="230"/>
      <c r="U489" s="230"/>
      <c r="V489" s="230"/>
      <c r="W489" s="230"/>
      <c r="X489" s="230"/>
      <c r="Y489" s="210"/>
      <c r="Z489" s="210"/>
      <c r="AA489" s="210"/>
      <c r="AB489" s="210"/>
      <c r="AC489" s="210"/>
      <c r="AD489" s="210"/>
      <c r="AE489" s="210"/>
      <c r="AF489" s="210"/>
      <c r="AG489" s="210" t="s">
        <v>185</v>
      </c>
      <c r="AH489" s="210">
        <v>0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1" x14ac:dyDescent="0.2">
      <c r="A490" s="227"/>
      <c r="B490" s="228"/>
      <c r="C490" s="262" t="s">
        <v>599</v>
      </c>
      <c r="D490" s="232"/>
      <c r="E490" s="233">
        <v>52.1</v>
      </c>
      <c r="F490" s="230"/>
      <c r="G490" s="230"/>
      <c r="H490" s="230"/>
      <c r="I490" s="230"/>
      <c r="J490" s="230"/>
      <c r="K490" s="230"/>
      <c r="L490" s="230"/>
      <c r="M490" s="230"/>
      <c r="N490" s="229"/>
      <c r="O490" s="229"/>
      <c r="P490" s="229"/>
      <c r="Q490" s="229"/>
      <c r="R490" s="230"/>
      <c r="S490" s="230"/>
      <c r="T490" s="230"/>
      <c r="U490" s="230"/>
      <c r="V490" s="230"/>
      <c r="W490" s="230"/>
      <c r="X490" s="230"/>
      <c r="Y490" s="210"/>
      <c r="Z490" s="210"/>
      <c r="AA490" s="210"/>
      <c r="AB490" s="210"/>
      <c r="AC490" s="210"/>
      <c r="AD490" s="210"/>
      <c r="AE490" s="210"/>
      <c r="AF490" s="210"/>
      <c r="AG490" s="210" t="s">
        <v>185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1" x14ac:dyDescent="0.2">
      <c r="A491" s="227"/>
      <c r="B491" s="228"/>
      <c r="C491" s="262" t="s">
        <v>600</v>
      </c>
      <c r="D491" s="232"/>
      <c r="E491" s="233">
        <v>16.5</v>
      </c>
      <c r="F491" s="230"/>
      <c r="G491" s="230"/>
      <c r="H491" s="230"/>
      <c r="I491" s="230"/>
      <c r="J491" s="230"/>
      <c r="K491" s="230"/>
      <c r="L491" s="230"/>
      <c r="M491" s="230"/>
      <c r="N491" s="229"/>
      <c r="O491" s="229"/>
      <c r="P491" s="229"/>
      <c r="Q491" s="229"/>
      <c r="R491" s="230"/>
      <c r="S491" s="230"/>
      <c r="T491" s="230"/>
      <c r="U491" s="230"/>
      <c r="V491" s="230"/>
      <c r="W491" s="230"/>
      <c r="X491" s="230"/>
      <c r="Y491" s="210"/>
      <c r="Z491" s="210"/>
      <c r="AA491" s="210"/>
      <c r="AB491" s="210"/>
      <c r="AC491" s="210"/>
      <c r="AD491" s="210"/>
      <c r="AE491" s="210"/>
      <c r="AF491" s="210"/>
      <c r="AG491" s="210" t="s">
        <v>185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1" x14ac:dyDescent="0.2">
      <c r="A492" s="227"/>
      <c r="B492" s="228"/>
      <c r="C492" s="262" t="s">
        <v>601</v>
      </c>
      <c r="D492" s="232"/>
      <c r="E492" s="233">
        <v>22.3</v>
      </c>
      <c r="F492" s="230"/>
      <c r="G492" s="230"/>
      <c r="H492" s="230"/>
      <c r="I492" s="230"/>
      <c r="J492" s="230"/>
      <c r="K492" s="230"/>
      <c r="L492" s="230"/>
      <c r="M492" s="230"/>
      <c r="N492" s="229"/>
      <c r="O492" s="229"/>
      <c r="P492" s="229"/>
      <c r="Q492" s="229"/>
      <c r="R492" s="230"/>
      <c r="S492" s="230"/>
      <c r="T492" s="230"/>
      <c r="U492" s="230"/>
      <c r="V492" s="230"/>
      <c r="W492" s="230"/>
      <c r="X492" s="230"/>
      <c r="Y492" s="210"/>
      <c r="Z492" s="210"/>
      <c r="AA492" s="210"/>
      <c r="AB492" s="210"/>
      <c r="AC492" s="210"/>
      <c r="AD492" s="210"/>
      <c r="AE492" s="210"/>
      <c r="AF492" s="210"/>
      <c r="AG492" s="210" t="s">
        <v>185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1" x14ac:dyDescent="0.2">
      <c r="A493" s="227"/>
      <c r="B493" s="228"/>
      <c r="C493" s="262" t="s">
        <v>602</v>
      </c>
      <c r="D493" s="232"/>
      <c r="E493" s="233">
        <v>22</v>
      </c>
      <c r="F493" s="230"/>
      <c r="G493" s="230"/>
      <c r="H493" s="230"/>
      <c r="I493" s="230"/>
      <c r="J493" s="230"/>
      <c r="K493" s="230"/>
      <c r="L493" s="230"/>
      <c r="M493" s="230"/>
      <c r="N493" s="229"/>
      <c r="O493" s="229"/>
      <c r="P493" s="229"/>
      <c r="Q493" s="229"/>
      <c r="R493" s="230"/>
      <c r="S493" s="230"/>
      <c r="T493" s="230"/>
      <c r="U493" s="230"/>
      <c r="V493" s="230"/>
      <c r="W493" s="230"/>
      <c r="X493" s="230"/>
      <c r="Y493" s="210"/>
      <c r="Z493" s="210"/>
      <c r="AA493" s="210"/>
      <c r="AB493" s="210"/>
      <c r="AC493" s="210"/>
      <c r="AD493" s="210"/>
      <c r="AE493" s="210"/>
      <c r="AF493" s="210"/>
      <c r="AG493" s="210" t="s">
        <v>185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1" x14ac:dyDescent="0.2">
      <c r="A494" s="227"/>
      <c r="B494" s="228"/>
      <c r="C494" s="262" t="s">
        <v>603</v>
      </c>
      <c r="D494" s="232"/>
      <c r="E494" s="233">
        <v>69</v>
      </c>
      <c r="F494" s="230"/>
      <c r="G494" s="230"/>
      <c r="H494" s="230"/>
      <c r="I494" s="230"/>
      <c r="J494" s="230"/>
      <c r="K494" s="230"/>
      <c r="L494" s="230"/>
      <c r="M494" s="230"/>
      <c r="N494" s="229"/>
      <c r="O494" s="229"/>
      <c r="P494" s="229"/>
      <c r="Q494" s="229"/>
      <c r="R494" s="230"/>
      <c r="S494" s="230"/>
      <c r="T494" s="230"/>
      <c r="U494" s="230"/>
      <c r="V494" s="230"/>
      <c r="W494" s="230"/>
      <c r="X494" s="230"/>
      <c r="Y494" s="210"/>
      <c r="Z494" s="210"/>
      <c r="AA494" s="210"/>
      <c r="AB494" s="210"/>
      <c r="AC494" s="210"/>
      <c r="AD494" s="210"/>
      <c r="AE494" s="210"/>
      <c r="AF494" s="210"/>
      <c r="AG494" s="210" t="s">
        <v>185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1" x14ac:dyDescent="0.2">
      <c r="A495" s="227"/>
      <c r="B495" s="228"/>
      <c r="C495" s="262" t="s">
        <v>604</v>
      </c>
      <c r="D495" s="232"/>
      <c r="E495" s="233">
        <v>8.9</v>
      </c>
      <c r="F495" s="230"/>
      <c r="G495" s="230"/>
      <c r="H495" s="230"/>
      <c r="I495" s="230"/>
      <c r="J495" s="230"/>
      <c r="K495" s="230"/>
      <c r="L495" s="230"/>
      <c r="M495" s="230"/>
      <c r="N495" s="229"/>
      <c r="O495" s="229"/>
      <c r="P495" s="229"/>
      <c r="Q495" s="229"/>
      <c r="R495" s="230"/>
      <c r="S495" s="230"/>
      <c r="T495" s="230"/>
      <c r="U495" s="230"/>
      <c r="V495" s="230"/>
      <c r="W495" s="230"/>
      <c r="X495" s="230"/>
      <c r="Y495" s="210"/>
      <c r="Z495" s="210"/>
      <c r="AA495" s="210"/>
      <c r="AB495" s="210"/>
      <c r="AC495" s="210"/>
      <c r="AD495" s="210"/>
      <c r="AE495" s="210"/>
      <c r="AF495" s="210"/>
      <c r="AG495" s="210" t="s">
        <v>185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1" x14ac:dyDescent="0.2">
      <c r="A496" s="227"/>
      <c r="B496" s="228"/>
      <c r="C496" s="262" t="s">
        <v>605</v>
      </c>
      <c r="D496" s="232"/>
      <c r="E496" s="233">
        <v>7.2</v>
      </c>
      <c r="F496" s="230"/>
      <c r="G496" s="230"/>
      <c r="H496" s="230"/>
      <c r="I496" s="230"/>
      <c r="J496" s="230"/>
      <c r="K496" s="230"/>
      <c r="L496" s="230"/>
      <c r="M496" s="230"/>
      <c r="N496" s="229"/>
      <c r="O496" s="229"/>
      <c r="P496" s="229"/>
      <c r="Q496" s="229"/>
      <c r="R496" s="230"/>
      <c r="S496" s="230"/>
      <c r="T496" s="230"/>
      <c r="U496" s="230"/>
      <c r="V496" s="230"/>
      <c r="W496" s="230"/>
      <c r="X496" s="230"/>
      <c r="Y496" s="210"/>
      <c r="Z496" s="210"/>
      <c r="AA496" s="210"/>
      <c r="AB496" s="210"/>
      <c r="AC496" s="210"/>
      <c r="AD496" s="210"/>
      <c r="AE496" s="210"/>
      <c r="AF496" s="210"/>
      <c r="AG496" s="210" t="s">
        <v>185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1" x14ac:dyDescent="0.2">
      <c r="A497" s="227"/>
      <c r="B497" s="228"/>
      <c r="C497" s="262" t="s">
        <v>606</v>
      </c>
      <c r="D497" s="232"/>
      <c r="E497" s="233">
        <v>14.2</v>
      </c>
      <c r="F497" s="230"/>
      <c r="G497" s="230"/>
      <c r="H497" s="230"/>
      <c r="I497" s="230"/>
      <c r="J497" s="230"/>
      <c r="K497" s="230"/>
      <c r="L497" s="230"/>
      <c r="M497" s="230"/>
      <c r="N497" s="229"/>
      <c r="O497" s="229"/>
      <c r="P497" s="229"/>
      <c r="Q497" s="229"/>
      <c r="R497" s="230"/>
      <c r="S497" s="230"/>
      <c r="T497" s="230"/>
      <c r="U497" s="230"/>
      <c r="V497" s="230"/>
      <c r="W497" s="230"/>
      <c r="X497" s="230"/>
      <c r="Y497" s="210"/>
      <c r="Z497" s="210"/>
      <c r="AA497" s="210"/>
      <c r="AB497" s="210"/>
      <c r="AC497" s="210"/>
      <c r="AD497" s="210"/>
      <c r="AE497" s="210"/>
      <c r="AF497" s="210"/>
      <c r="AG497" s="210" t="s">
        <v>185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1" x14ac:dyDescent="0.2">
      <c r="A498" s="227"/>
      <c r="B498" s="228"/>
      <c r="C498" s="262" t="s">
        <v>607</v>
      </c>
      <c r="D498" s="232"/>
      <c r="E498" s="233">
        <v>13.3</v>
      </c>
      <c r="F498" s="230"/>
      <c r="G498" s="230"/>
      <c r="H498" s="230"/>
      <c r="I498" s="230"/>
      <c r="J498" s="230"/>
      <c r="K498" s="230"/>
      <c r="L498" s="230"/>
      <c r="M498" s="230"/>
      <c r="N498" s="229"/>
      <c r="O498" s="229"/>
      <c r="P498" s="229"/>
      <c r="Q498" s="229"/>
      <c r="R498" s="230"/>
      <c r="S498" s="230"/>
      <c r="T498" s="230"/>
      <c r="U498" s="230"/>
      <c r="V498" s="230"/>
      <c r="W498" s="230"/>
      <c r="X498" s="230"/>
      <c r="Y498" s="210"/>
      <c r="Z498" s="210"/>
      <c r="AA498" s="210"/>
      <c r="AB498" s="210"/>
      <c r="AC498" s="210"/>
      <c r="AD498" s="210"/>
      <c r="AE498" s="210"/>
      <c r="AF498" s="210"/>
      <c r="AG498" s="210" t="s">
        <v>185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1" x14ac:dyDescent="0.2">
      <c r="A499" s="227"/>
      <c r="B499" s="228"/>
      <c r="C499" s="262" t="s">
        <v>608</v>
      </c>
      <c r="D499" s="232"/>
      <c r="E499" s="233">
        <v>21.4</v>
      </c>
      <c r="F499" s="230"/>
      <c r="G499" s="230"/>
      <c r="H499" s="230"/>
      <c r="I499" s="230"/>
      <c r="J499" s="230"/>
      <c r="K499" s="230"/>
      <c r="L499" s="230"/>
      <c r="M499" s="230"/>
      <c r="N499" s="229"/>
      <c r="O499" s="229"/>
      <c r="P499" s="229"/>
      <c r="Q499" s="229"/>
      <c r="R499" s="230"/>
      <c r="S499" s="230"/>
      <c r="T499" s="230"/>
      <c r="U499" s="230"/>
      <c r="V499" s="230"/>
      <c r="W499" s="230"/>
      <c r="X499" s="230"/>
      <c r="Y499" s="210"/>
      <c r="Z499" s="210"/>
      <c r="AA499" s="210"/>
      <c r="AB499" s="210"/>
      <c r="AC499" s="210"/>
      <c r="AD499" s="210"/>
      <c r="AE499" s="210"/>
      <c r="AF499" s="210"/>
      <c r="AG499" s="210" t="s">
        <v>185</v>
      </c>
      <c r="AH499" s="210">
        <v>0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1" x14ac:dyDescent="0.2">
      <c r="A500" s="244">
        <v>94</v>
      </c>
      <c r="B500" s="245" t="s">
        <v>609</v>
      </c>
      <c r="C500" s="261" t="s">
        <v>610</v>
      </c>
      <c r="D500" s="246" t="s">
        <v>188</v>
      </c>
      <c r="E500" s="247">
        <v>72.6066</v>
      </c>
      <c r="F500" s="248"/>
      <c r="G500" s="249">
        <f>ROUND(E500*F500,2)</f>
        <v>0</v>
      </c>
      <c r="H500" s="231"/>
      <c r="I500" s="230">
        <f>ROUND(E500*H500,2)</f>
        <v>0</v>
      </c>
      <c r="J500" s="231"/>
      <c r="K500" s="230">
        <f>ROUND(E500*J500,2)</f>
        <v>0</v>
      </c>
      <c r="L500" s="230">
        <v>21</v>
      </c>
      <c r="M500" s="230">
        <f>G500*(1+L500/100)</f>
        <v>0</v>
      </c>
      <c r="N500" s="229">
        <v>0.03</v>
      </c>
      <c r="O500" s="229">
        <f>ROUND(E500*N500,2)</f>
        <v>2.1800000000000002</v>
      </c>
      <c r="P500" s="229">
        <v>0</v>
      </c>
      <c r="Q500" s="229">
        <f>ROUND(E500*P500,2)</f>
        <v>0</v>
      </c>
      <c r="R500" s="230" t="s">
        <v>351</v>
      </c>
      <c r="S500" s="230" t="s">
        <v>181</v>
      </c>
      <c r="T500" s="230" t="s">
        <v>181</v>
      </c>
      <c r="U500" s="230">
        <v>0</v>
      </c>
      <c r="V500" s="230">
        <f>ROUND(E500*U500,2)</f>
        <v>0</v>
      </c>
      <c r="W500" s="230"/>
      <c r="X500" s="230" t="s">
        <v>352</v>
      </c>
      <c r="Y500" s="210"/>
      <c r="Z500" s="210"/>
      <c r="AA500" s="210"/>
      <c r="AB500" s="210"/>
      <c r="AC500" s="210"/>
      <c r="AD500" s="210"/>
      <c r="AE500" s="210"/>
      <c r="AF500" s="210"/>
      <c r="AG500" s="210" t="s">
        <v>353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1" x14ac:dyDescent="0.2">
      <c r="A501" s="227"/>
      <c r="B501" s="228"/>
      <c r="C501" s="262" t="s">
        <v>611</v>
      </c>
      <c r="D501" s="232"/>
      <c r="E501" s="233">
        <v>0.46920000000000001</v>
      </c>
      <c r="F501" s="230"/>
      <c r="G501" s="230"/>
      <c r="H501" s="230"/>
      <c r="I501" s="230"/>
      <c r="J501" s="230"/>
      <c r="K501" s="230"/>
      <c r="L501" s="230"/>
      <c r="M501" s="230"/>
      <c r="N501" s="229"/>
      <c r="O501" s="229"/>
      <c r="P501" s="229"/>
      <c r="Q501" s="229"/>
      <c r="R501" s="230"/>
      <c r="S501" s="230"/>
      <c r="T501" s="230"/>
      <c r="U501" s="230"/>
      <c r="V501" s="230"/>
      <c r="W501" s="230"/>
      <c r="X501" s="230"/>
      <c r="Y501" s="210"/>
      <c r="Z501" s="210"/>
      <c r="AA501" s="210"/>
      <c r="AB501" s="210"/>
      <c r="AC501" s="210"/>
      <c r="AD501" s="210"/>
      <c r="AE501" s="210"/>
      <c r="AF501" s="210"/>
      <c r="AG501" s="210" t="s">
        <v>185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1" x14ac:dyDescent="0.2">
      <c r="A502" s="227"/>
      <c r="B502" s="228"/>
      <c r="C502" s="262" t="s">
        <v>612</v>
      </c>
      <c r="D502" s="232"/>
      <c r="E502" s="233">
        <v>1.2587999999999999</v>
      </c>
      <c r="F502" s="230"/>
      <c r="G502" s="230"/>
      <c r="H502" s="230"/>
      <c r="I502" s="230"/>
      <c r="J502" s="230"/>
      <c r="K502" s="230"/>
      <c r="L502" s="230"/>
      <c r="M502" s="230"/>
      <c r="N502" s="229"/>
      <c r="O502" s="229"/>
      <c r="P502" s="229"/>
      <c r="Q502" s="229"/>
      <c r="R502" s="230"/>
      <c r="S502" s="230"/>
      <c r="T502" s="230"/>
      <c r="U502" s="230"/>
      <c r="V502" s="230"/>
      <c r="W502" s="230"/>
      <c r="X502" s="230"/>
      <c r="Y502" s="210"/>
      <c r="Z502" s="210"/>
      <c r="AA502" s="210"/>
      <c r="AB502" s="210"/>
      <c r="AC502" s="210"/>
      <c r="AD502" s="210"/>
      <c r="AE502" s="210"/>
      <c r="AF502" s="210"/>
      <c r="AG502" s="210" t="s">
        <v>185</v>
      </c>
      <c r="AH502" s="210">
        <v>0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1" x14ac:dyDescent="0.2">
      <c r="A503" s="227"/>
      <c r="B503" s="228"/>
      <c r="C503" s="262" t="s">
        <v>613</v>
      </c>
      <c r="D503" s="232"/>
      <c r="E503" s="233">
        <v>0.96240000000000003</v>
      </c>
      <c r="F503" s="230"/>
      <c r="G503" s="230"/>
      <c r="H503" s="230"/>
      <c r="I503" s="230"/>
      <c r="J503" s="230"/>
      <c r="K503" s="230"/>
      <c r="L503" s="230"/>
      <c r="M503" s="230"/>
      <c r="N503" s="229"/>
      <c r="O503" s="229"/>
      <c r="P503" s="229"/>
      <c r="Q503" s="229"/>
      <c r="R503" s="230"/>
      <c r="S503" s="230"/>
      <c r="T503" s="230"/>
      <c r="U503" s="230"/>
      <c r="V503" s="230"/>
      <c r="W503" s="230"/>
      <c r="X503" s="230"/>
      <c r="Y503" s="210"/>
      <c r="Z503" s="210"/>
      <c r="AA503" s="210"/>
      <c r="AB503" s="210"/>
      <c r="AC503" s="210"/>
      <c r="AD503" s="210"/>
      <c r="AE503" s="210"/>
      <c r="AF503" s="210"/>
      <c r="AG503" s="210" t="s">
        <v>185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1" x14ac:dyDescent="0.2">
      <c r="A504" s="227"/>
      <c r="B504" s="228"/>
      <c r="C504" s="262" t="s">
        <v>614</v>
      </c>
      <c r="D504" s="232"/>
      <c r="E504" s="233">
        <v>0.75839999999999996</v>
      </c>
      <c r="F504" s="230"/>
      <c r="G504" s="230"/>
      <c r="H504" s="230"/>
      <c r="I504" s="230"/>
      <c r="J504" s="230"/>
      <c r="K504" s="230"/>
      <c r="L504" s="230"/>
      <c r="M504" s="230"/>
      <c r="N504" s="229"/>
      <c r="O504" s="229"/>
      <c r="P504" s="229"/>
      <c r="Q504" s="229"/>
      <c r="R504" s="230"/>
      <c r="S504" s="230"/>
      <c r="T504" s="230"/>
      <c r="U504" s="230"/>
      <c r="V504" s="230"/>
      <c r="W504" s="230"/>
      <c r="X504" s="230"/>
      <c r="Y504" s="210"/>
      <c r="Z504" s="210"/>
      <c r="AA504" s="210"/>
      <c r="AB504" s="210"/>
      <c r="AC504" s="210"/>
      <c r="AD504" s="210"/>
      <c r="AE504" s="210"/>
      <c r="AF504" s="210"/>
      <c r="AG504" s="210" t="s">
        <v>185</v>
      </c>
      <c r="AH504" s="210">
        <v>0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1" x14ac:dyDescent="0.2">
      <c r="A505" s="227"/>
      <c r="B505" s="228"/>
      <c r="C505" s="262" t="s">
        <v>615</v>
      </c>
      <c r="D505" s="232"/>
      <c r="E505" s="233">
        <v>0.75839999999999996</v>
      </c>
      <c r="F505" s="230"/>
      <c r="G505" s="230"/>
      <c r="H505" s="230"/>
      <c r="I505" s="230"/>
      <c r="J505" s="230"/>
      <c r="K505" s="230"/>
      <c r="L505" s="230"/>
      <c r="M505" s="230"/>
      <c r="N505" s="229"/>
      <c r="O505" s="229"/>
      <c r="P505" s="229"/>
      <c r="Q505" s="229"/>
      <c r="R505" s="230"/>
      <c r="S505" s="230"/>
      <c r="T505" s="230"/>
      <c r="U505" s="230"/>
      <c r="V505" s="230"/>
      <c r="W505" s="230"/>
      <c r="X505" s="230"/>
      <c r="Y505" s="210"/>
      <c r="Z505" s="210"/>
      <c r="AA505" s="210"/>
      <c r="AB505" s="210"/>
      <c r="AC505" s="210"/>
      <c r="AD505" s="210"/>
      <c r="AE505" s="210"/>
      <c r="AF505" s="210"/>
      <c r="AG505" s="210" t="s">
        <v>185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1" x14ac:dyDescent="0.2">
      <c r="A506" s="227"/>
      <c r="B506" s="228"/>
      <c r="C506" s="262" t="s">
        <v>616</v>
      </c>
      <c r="D506" s="232"/>
      <c r="E506" s="233">
        <v>14.437200000000001</v>
      </c>
      <c r="F506" s="230"/>
      <c r="G506" s="230"/>
      <c r="H506" s="230"/>
      <c r="I506" s="230"/>
      <c r="J506" s="230"/>
      <c r="K506" s="230"/>
      <c r="L506" s="230"/>
      <c r="M506" s="230"/>
      <c r="N506" s="229"/>
      <c r="O506" s="229"/>
      <c r="P506" s="229"/>
      <c r="Q506" s="229"/>
      <c r="R506" s="230"/>
      <c r="S506" s="230"/>
      <c r="T506" s="230"/>
      <c r="U506" s="230"/>
      <c r="V506" s="230"/>
      <c r="W506" s="230"/>
      <c r="X506" s="230"/>
      <c r="Y506" s="210"/>
      <c r="Z506" s="210"/>
      <c r="AA506" s="210"/>
      <c r="AB506" s="210"/>
      <c r="AC506" s="210"/>
      <c r="AD506" s="210"/>
      <c r="AE506" s="210"/>
      <c r="AF506" s="210"/>
      <c r="AG506" s="210" t="s">
        <v>185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1" x14ac:dyDescent="0.2">
      <c r="A507" s="227"/>
      <c r="B507" s="228"/>
      <c r="C507" s="262" t="s">
        <v>617</v>
      </c>
      <c r="D507" s="232"/>
      <c r="E507" s="233">
        <v>1.9812000000000001</v>
      </c>
      <c r="F507" s="230"/>
      <c r="G507" s="230"/>
      <c r="H507" s="230"/>
      <c r="I507" s="230"/>
      <c r="J507" s="230"/>
      <c r="K507" s="230"/>
      <c r="L507" s="230"/>
      <c r="M507" s="230"/>
      <c r="N507" s="229"/>
      <c r="O507" s="229"/>
      <c r="P507" s="229"/>
      <c r="Q507" s="229"/>
      <c r="R507" s="230"/>
      <c r="S507" s="230"/>
      <c r="T507" s="230"/>
      <c r="U507" s="230"/>
      <c r="V507" s="230"/>
      <c r="W507" s="230"/>
      <c r="X507" s="230"/>
      <c r="Y507" s="210"/>
      <c r="Z507" s="210"/>
      <c r="AA507" s="210"/>
      <c r="AB507" s="210"/>
      <c r="AC507" s="210"/>
      <c r="AD507" s="210"/>
      <c r="AE507" s="210"/>
      <c r="AF507" s="210"/>
      <c r="AG507" s="210" t="s">
        <v>185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1" x14ac:dyDescent="0.2">
      <c r="A508" s="227"/>
      <c r="B508" s="228"/>
      <c r="C508" s="262" t="s">
        <v>618</v>
      </c>
      <c r="D508" s="232"/>
      <c r="E508" s="233">
        <v>3.5592000000000001</v>
      </c>
      <c r="F508" s="230"/>
      <c r="G508" s="230"/>
      <c r="H508" s="230"/>
      <c r="I508" s="230"/>
      <c r="J508" s="230"/>
      <c r="K508" s="230"/>
      <c r="L508" s="230"/>
      <c r="M508" s="230"/>
      <c r="N508" s="229"/>
      <c r="O508" s="229"/>
      <c r="P508" s="229"/>
      <c r="Q508" s="229"/>
      <c r="R508" s="230"/>
      <c r="S508" s="230"/>
      <c r="T508" s="230"/>
      <c r="U508" s="230"/>
      <c r="V508" s="230"/>
      <c r="W508" s="230"/>
      <c r="X508" s="230"/>
      <c r="Y508" s="210"/>
      <c r="Z508" s="210"/>
      <c r="AA508" s="210"/>
      <c r="AB508" s="210"/>
      <c r="AC508" s="210"/>
      <c r="AD508" s="210"/>
      <c r="AE508" s="210"/>
      <c r="AF508" s="210"/>
      <c r="AG508" s="210" t="s">
        <v>185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1" x14ac:dyDescent="0.2">
      <c r="A509" s="227"/>
      <c r="B509" s="228"/>
      <c r="C509" s="262" t="s">
        <v>619</v>
      </c>
      <c r="D509" s="232"/>
      <c r="E509" s="233">
        <v>1.6572</v>
      </c>
      <c r="F509" s="230"/>
      <c r="G509" s="230"/>
      <c r="H509" s="230"/>
      <c r="I509" s="230"/>
      <c r="J509" s="230"/>
      <c r="K509" s="230"/>
      <c r="L509" s="230"/>
      <c r="M509" s="230"/>
      <c r="N509" s="229"/>
      <c r="O509" s="229"/>
      <c r="P509" s="229"/>
      <c r="Q509" s="229"/>
      <c r="R509" s="230"/>
      <c r="S509" s="230"/>
      <c r="T509" s="230"/>
      <c r="U509" s="230"/>
      <c r="V509" s="230"/>
      <c r="W509" s="230"/>
      <c r="X509" s="230"/>
      <c r="Y509" s="210"/>
      <c r="Z509" s="210"/>
      <c r="AA509" s="210"/>
      <c r="AB509" s="210"/>
      <c r="AC509" s="210"/>
      <c r="AD509" s="210"/>
      <c r="AE509" s="210"/>
      <c r="AF509" s="210"/>
      <c r="AG509" s="210" t="s">
        <v>185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1" x14ac:dyDescent="0.2">
      <c r="A510" s="227"/>
      <c r="B510" s="228"/>
      <c r="C510" s="262" t="s">
        <v>620</v>
      </c>
      <c r="D510" s="232"/>
      <c r="E510" s="233">
        <v>1.1195999999999999</v>
      </c>
      <c r="F510" s="230"/>
      <c r="G510" s="230"/>
      <c r="H510" s="230"/>
      <c r="I510" s="230"/>
      <c r="J510" s="230"/>
      <c r="K510" s="230"/>
      <c r="L510" s="230"/>
      <c r="M510" s="230"/>
      <c r="N510" s="229"/>
      <c r="O510" s="229"/>
      <c r="P510" s="229"/>
      <c r="Q510" s="229"/>
      <c r="R510" s="230"/>
      <c r="S510" s="230"/>
      <c r="T510" s="230"/>
      <c r="U510" s="230"/>
      <c r="V510" s="230"/>
      <c r="W510" s="230"/>
      <c r="X510" s="230"/>
      <c r="Y510" s="210"/>
      <c r="Z510" s="210"/>
      <c r="AA510" s="210"/>
      <c r="AB510" s="210"/>
      <c r="AC510" s="210"/>
      <c r="AD510" s="210"/>
      <c r="AE510" s="210"/>
      <c r="AF510" s="210"/>
      <c r="AG510" s="210" t="s">
        <v>185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1" x14ac:dyDescent="0.2">
      <c r="A511" s="227"/>
      <c r="B511" s="228"/>
      <c r="C511" s="262" t="s">
        <v>621</v>
      </c>
      <c r="D511" s="232"/>
      <c r="E511" s="233">
        <v>33.543599999999998</v>
      </c>
      <c r="F511" s="230"/>
      <c r="G511" s="230"/>
      <c r="H511" s="230"/>
      <c r="I511" s="230"/>
      <c r="J511" s="230"/>
      <c r="K511" s="230"/>
      <c r="L511" s="230"/>
      <c r="M511" s="230"/>
      <c r="N511" s="229"/>
      <c r="O511" s="229"/>
      <c r="P511" s="229"/>
      <c r="Q511" s="229"/>
      <c r="R511" s="230"/>
      <c r="S511" s="230"/>
      <c r="T511" s="230"/>
      <c r="U511" s="230"/>
      <c r="V511" s="230"/>
      <c r="W511" s="230"/>
      <c r="X511" s="230"/>
      <c r="Y511" s="210"/>
      <c r="Z511" s="210"/>
      <c r="AA511" s="210"/>
      <c r="AB511" s="210"/>
      <c r="AC511" s="210"/>
      <c r="AD511" s="210"/>
      <c r="AE511" s="210"/>
      <c r="AF511" s="210"/>
      <c r="AG511" s="210" t="s">
        <v>185</v>
      </c>
      <c r="AH511" s="210">
        <v>0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1" x14ac:dyDescent="0.2">
      <c r="A512" s="227"/>
      <c r="B512" s="228"/>
      <c r="C512" s="262" t="s">
        <v>622</v>
      </c>
      <c r="D512" s="232"/>
      <c r="E512" s="233">
        <v>0.57599999999999996</v>
      </c>
      <c r="F512" s="230"/>
      <c r="G512" s="230"/>
      <c r="H512" s="230"/>
      <c r="I512" s="230"/>
      <c r="J512" s="230"/>
      <c r="K512" s="230"/>
      <c r="L512" s="230"/>
      <c r="M512" s="230"/>
      <c r="N512" s="229"/>
      <c r="O512" s="229"/>
      <c r="P512" s="229"/>
      <c r="Q512" s="229"/>
      <c r="R512" s="230"/>
      <c r="S512" s="230"/>
      <c r="T512" s="230"/>
      <c r="U512" s="230"/>
      <c r="V512" s="230"/>
      <c r="W512" s="230"/>
      <c r="X512" s="230"/>
      <c r="Y512" s="210"/>
      <c r="Z512" s="210"/>
      <c r="AA512" s="210"/>
      <c r="AB512" s="210"/>
      <c r="AC512" s="210"/>
      <c r="AD512" s="210"/>
      <c r="AE512" s="210"/>
      <c r="AF512" s="210"/>
      <c r="AG512" s="210" t="s">
        <v>185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1" x14ac:dyDescent="0.2">
      <c r="A513" s="227"/>
      <c r="B513" s="228"/>
      <c r="C513" s="262" t="s">
        <v>623</v>
      </c>
      <c r="D513" s="232"/>
      <c r="E513" s="233">
        <v>0.38879999999999998</v>
      </c>
      <c r="F513" s="230"/>
      <c r="G513" s="230"/>
      <c r="H513" s="230"/>
      <c r="I513" s="230"/>
      <c r="J513" s="230"/>
      <c r="K513" s="230"/>
      <c r="L513" s="230"/>
      <c r="M513" s="230"/>
      <c r="N513" s="229"/>
      <c r="O513" s="229"/>
      <c r="P513" s="229"/>
      <c r="Q513" s="229"/>
      <c r="R513" s="230"/>
      <c r="S513" s="230"/>
      <c r="T513" s="230"/>
      <c r="U513" s="230"/>
      <c r="V513" s="230"/>
      <c r="W513" s="230"/>
      <c r="X513" s="230"/>
      <c r="Y513" s="210"/>
      <c r="Z513" s="210"/>
      <c r="AA513" s="210"/>
      <c r="AB513" s="210"/>
      <c r="AC513" s="210"/>
      <c r="AD513" s="210"/>
      <c r="AE513" s="210"/>
      <c r="AF513" s="210"/>
      <c r="AG513" s="210" t="s">
        <v>185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1" x14ac:dyDescent="0.2">
      <c r="A514" s="227"/>
      <c r="B514" s="228"/>
      <c r="C514" s="262" t="s">
        <v>624</v>
      </c>
      <c r="D514" s="232"/>
      <c r="E514" s="233">
        <v>1.6992</v>
      </c>
      <c r="F514" s="230"/>
      <c r="G514" s="230"/>
      <c r="H514" s="230"/>
      <c r="I514" s="230"/>
      <c r="J514" s="230"/>
      <c r="K514" s="230"/>
      <c r="L514" s="230"/>
      <c r="M514" s="230"/>
      <c r="N514" s="229"/>
      <c r="O514" s="229"/>
      <c r="P514" s="229"/>
      <c r="Q514" s="229"/>
      <c r="R514" s="230"/>
      <c r="S514" s="230"/>
      <c r="T514" s="230"/>
      <c r="U514" s="230"/>
      <c r="V514" s="230"/>
      <c r="W514" s="230"/>
      <c r="X514" s="230"/>
      <c r="Y514" s="210"/>
      <c r="Z514" s="210"/>
      <c r="AA514" s="210"/>
      <c r="AB514" s="210"/>
      <c r="AC514" s="210"/>
      <c r="AD514" s="210"/>
      <c r="AE514" s="210"/>
      <c r="AF514" s="210"/>
      <c r="AG514" s="210" t="s">
        <v>185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1" x14ac:dyDescent="0.2">
      <c r="A515" s="227"/>
      <c r="B515" s="228"/>
      <c r="C515" s="262" t="s">
        <v>625</v>
      </c>
      <c r="D515" s="232"/>
      <c r="E515" s="233">
        <v>1.0331999999999999</v>
      </c>
      <c r="F515" s="230"/>
      <c r="G515" s="230"/>
      <c r="H515" s="230"/>
      <c r="I515" s="230"/>
      <c r="J515" s="230"/>
      <c r="K515" s="230"/>
      <c r="L515" s="230"/>
      <c r="M515" s="230"/>
      <c r="N515" s="229"/>
      <c r="O515" s="229"/>
      <c r="P515" s="229"/>
      <c r="Q515" s="229"/>
      <c r="R515" s="230"/>
      <c r="S515" s="230"/>
      <c r="T515" s="230"/>
      <c r="U515" s="230"/>
      <c r="V515" s="230"/>
      <c r="W515" s="230"/>
      <c r="X515" s="230"/>
      <c r="Y515" s="210"/>
      <c r="Z515" s="210"/>
      <c r="AA515" s="210"/>
      <c r="AB515" s="210"/>
      <c r="AC515" s="210"/>
      <c r="AD515" s="210"/>
      <c r="AE515" s="210"/>
      <c r="AF515" s="210"/>
      <c r="AG515" s="210" t="s">
        <v>185</v>
      </c>
      <c r="AH515" s="210">
        <v>0</v>
      </c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1" x14ac:dyDescent="0.2">
      <c r="A516" s="227"/>
      <c r="B516" s="228"/>
      <c r="C516" s="262" t="s">
        <v>626</v>
      </c>
      <c r="D516" s="232"/>
      <c r="E516" s="233">
        <v>1.8036000000000001</v>
      </c>
      <c r="F516" s="230"/>
      <c r="G516" s="230"/>
      <c r="H516" s="230"/>
      <c r="I516" s="230"/>
      <c r="J516" s="230"/>
      <c r="K516" s="230"/>
      <c r="L516" s="230"/>
      <c r="M516" s="230"/>
      <c r="N516" s="229"/>
      <c r="O516" s="229"/>
      <c r="P516" s="229"/>
      <c r="Q516" s="229"/>
      <c r="R516" s="230"/>
      <c r="S516" s="230"/>
      <c r="T516" s="230"/>
      <c r="U516" s="230"/>
      <c r="V516" s="230"/>
      <c r="W516" s="230"/>
      <c r="X516" s="230"/>
      <c r="Y516" s="210"/>
      <c r="Z516" s="210"/>
      <c r="AA516" s="210"/>
      <c r="AB516" s="210"/>
      <c r="AC516" s="210"/>
      <c r="AD516" s="210"/>
      <c r="AE516" s="210"/>
      <c r="AF516" s="210"/>
      <c r="AG516" s="210" t="s">
        <v>185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1" x14ac:dyDescent="0.2">
      <c r="A517" s="227"/>
      <c r="B517" s="228"/>
      <c r="C517" s="263" t="s">
        <v>396</v>
      </c>
      <c r="D517" s="234"/>
      <c r="E517" s="235">
        <v>6.6006</v>
      </c>
      <c r="F517" s="230"/>
      <c r="G517" s="230"/>
      <c r="H517" s="230"/>
      <c r="I517" s="230"/>
      <c r="J517" s="230"/>
      <c r="K517" s="230"/>
      <c r="L517" s="230"/>
      <c r="M517" s="230"/>
      <c r="N517" s="229"/>
      <c r="O517" s="229"/>
      <c r="P517" s="229"/>
      <c r="Q517" s="229"/>
      <c r="R517" s="230"/>
      <c r="S517" s="230"/>
      <c r="T517" s="230"/>
      <c r="U517" s="230"/>
      <c r="V517" s="230"/>
      <c r="W517" s="230"/>
      <c r="X517" s="230"/>
      <c r="Y517" s="210"/>
      <c r="Z517" s="210"/>
      <c r="AA517" s="210"/>
      <c r="AB517" s="210"/>
      <c r="AC517" s="210"/>
      <c r="AD517" s="210"/>
      <c r="AE517" s="210"/>
      <c r="AF517" s="210"/>
      <c r="AG517" s="210" t="s">
        <v>185</v>
      </c>
      <c r="AH517" s="210">
        <v>4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ht="22.5" outlineLevel="1" x14ac:dyDescent="0.2">
      <c r="A518" s="244">
        <v>95</v>
      </c>
      <c r="B518" s="245" t="s">
        <v>627</v>
      </c>
      <c r="C518" s="261" t="s">
        <v>628</v>
      </c>
      <c r="D518" s="246" t="s">
        <v>180</v>
      </c>
      <c r="E518" s="247">
        <v>509.72899999999998</v>
      </c>
      <c r="F518" s="248"/>
      <c r="G518" s="249">
        <f>ROUND(E518*F518,2)</f>
        <v>0</v>
      </c>
      <c r="H518" s="231"/>
      <c r="I518" s="230">
        <f>ROUND(E518*H518,2)</f>
        <v>0</v>
      </c>
      <c r="J518" s="231"/>
      <c r="K518" s="230">
        <f>ROUND(E518*J518,2)</f>
        <v>0</v>
      </c>
      <c r="L518" s="230">
        <v>21</v>
      </c>
      <c r="M518" s="230">
        <f>G518*(1+L518/100)</f>
        <v>0</v>
      </c>
      <c r="N518" s="229">
        <v>1.4400000000000001E-3</v>
      </c>
      <c r="O518" s="229">
        <f>ROUND(E518*N518,2)</f>
        <v>0.73</v>
      </c>
      <c r="P518" s="229">
        <v>0</v>
      </c>
      <c r="Q518" s="229">
        <f>ROUND(E518*P518,2)</f>
        <v>0</v>
      </c>
      <c r="R518" s="230" t="s">
        <v>351</v>
      </c>
      <c r="S518" s="230" t="s">
        <v>181</v>
      </c>
      <c r="T518" s="230" t="s">
        <v>181</v>
      </c>
      <c r="U518" s="230">
        <v>0</v>
      </c>
      <c r="V518" s="230">
        <f>ROUND(E518*U518,2)</f>
        <v>0</v>
      </c>
      <c r="W518" s="230"/>
      <c r="X518" s="230" t="s">
        <v>352</v>
      </c>
      <c r="Y518" s="210"/>
      <c r="Z518" s="210"/>
      <c r="AA518" s="210"/>
      <c r="AB518" s="210"/>
      <c r="AC518" s="210"/>
      <c r="AD518" s="210"/>
      <c r="AE518" s="210"/>
      <c r="AF518" s="210"/>
      <c r="AG518" s="210" t="s">
        <v>353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1" x14ac:dyDescent="0.2">
      <c r="A519" s="227"/>
      <c r="B519" s="228"/>
      <c r="C519" s="262" t="s">
        <v>587</v>
      </c>
      <c r="D519" s="232"/>
      <c r="E519" s="233">
        <v>463.39</v>
      </c>
      <c r="F519" s="230"/>
      <c r="G519" s="230"/>
      <c r="H519" s="230"/>
      <c r="I519" s="230"/>
      <c r="J519" s="230"/>
      <c r="K519" s="230"/>
      <c r="L519" s="230"/>
      <c r="M519" s="230"/>
      <c r="N519" s="229"/>
      <c r="O519" s="229"/>
      <c r="P519" s="229"/>
      <c r="Q519" s="229"/>
      <c r="R519" s="230"/>
      <c r="S519" s="230"/>
      <c r="T519" s="230"/>
      <c r="U519" s="230"/>
      <c r="V519" s="230"/>
      <c r="W519" s="230"/>
      <c r="X519" s="230"/>
      <c r="Y519" s="210"/>
      <c r="Z519" s="210"/>
      <c r="AA519" s="210"/>
      <c r="AB519" s="210"/>
      <c r="AC519" s="210"/>
      <c r="AD519" s="210"/>
      <c r="AE519" s="210"/>
      <c r="AF519" s="210"/>
      <c r="AG519" s="210" t="s">
        <v>185</v>
      </c>
      <c r="AH519" s="210">
        <v>5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1" x14ac:dyDescent="0.2">
      <c r="A520" s="227"/>
      <c r="B520" s="228"/>
      <c r="C520" s="263" t="s">
        <v>396</v>
      </c>
      <c r="D520" s="234"/>
      <c r="E520" s="235">
        <v>46.338999999999999</v>
      </c>
      <c r="F520" s="230"/>
      <c r="G520" s="230"/>
      <c r="H520" s="230"/>
      <c r="I520" s="230"/>
      <c r="J520" s="230"/>
      <c r="K520" s="230"/>
      <c r="L520" s="230"/>
      <c r="M520" s="230"/>
      <c r="N520" s="229"/>
      <c r="O520" s="229"/>
      <c r="P520" s="229"/>
      <c r="Q520" s="229"/>
      <c r="R520" s="230"/>
      <c r="S520" s="230"/>
      <c r="T520" s="230"/>
      <c r="U520" s="230"/>
      <c r="V520" s="230"/>
      <c r="W520" s="230"/>
      <c r="X520" s="230"/>
      <c r="Y520" s="210"/>
      <c r="Z520" s="210"/>
      <c r="AA520" s="210"/>
      <c r="AB520" s="210"/>
      <c r="AC520" s="210"/>
      <c r="AD520" s="210"/>
      <c r="AE520" s="210"/>
      <c r="AF520" s="210"/>
      <c r="AG520" s="210" t="s">
        <v>185</v>
      </c>
      <c r="AH520" s="210">
        <v>4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ht="22.5" outlineLevel="1" x14ac:dyDescent="0.2">
      <c r="A521" s="244">
        <v>96</v>
      </c>
      <c r="B521" s="245" t="s">
        <v>629</v>
      </c>
      <c r="C521" s="261" t="s">
        <v>630</v>
      </c>
      <c r="D521" s="246" t="s">
        <v>180</v>
      </c>
      <c r="E521" s="247">
        <v>509.72899999999998</v>
      </c>
      <c r="F521" s="248"/>
      <c r="G521" s="249">
        <f>ROUND(E521*F521,2)</f>
        <v>0</v>
      </c>
      <c r="H521" s="231"/>
      <c r="I521" s="230">
        <f>ROUND(E521*H521,2)</f>
        <v>0</v>
      </c>
      <c r="J521" s="231"/>
      <c r="K521" s="230">
        <f>ROUND(E521*J521,2)</f>
        <v>0</v>
      </c>
      <c r="L521" s="230">
        <v>21</v>
      </c>
      <c r="M521" s="230">
        <f>G521*(1+L521/100)</f>
        <v>0</v>
      </c>
      <c r="N521" s="229">
        <v>2.16E-3</v>
      </c>
      <c r="O521" s="229">
        <f>ROUND(E521*N521,2)</f>
        <v>1.1000000000000001</v>
      </c>
      <c r="P521" s="229">
        <v>0</v>
      </c>
      <c r="Q521" s="229">
        <f>ROUND(E521*P521,2)</f>
        <v>0</v>
      </c>
      <c r="R521" s="230" t="s">
        <v>351</v>
      </c>
      <c r="S521" s="230" t="s">
        <v>181</v>
      </c>
      <c r="T521" s="230" t="s">
        <v>181</v>
      </c>
      <c r="U521" s="230">
        <v>0</v>
      </c>
      <c r="V521" s="230">
        <f>ROUND(E521*U521,2)</f>
        <v>0</v>
      </c>
      <c r="W521" s="230"/>
      <c r="X521" s="230" t="s">
        <v>352</v>
      </c>
      <c r="Y521" s="210"/>
      <c r="Z521" s="210"/>
      <c r="AA521" s="210"/>
      <c r="AB521" s="210"/>
      <c r="AC521" s="210"/>
      <c r="AD521" s="210"/>
      <c r="AE521" s="210"/>
      <c r="AF521" s="210"/>
      <c r="AG521" s="210" t="s">
        <v>353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1" x14ac:dyDescent="0.2">
      <c r="A522" s="227"/>
      <c r="B522" s="228"/>
      <c r="C522" s="262" t="s">
        <v>587</v>
      </c>
      <c r="D522" s="232"/>
      <c r="E522" s="233">
        <v>463.39</v>
      </c>
      <c r="F522" s="230"/>
      <c r="G522" s="230"/>
      <c r="H522" s="230"/>
      <c r="I522" s="230"/>
      <c r="J522" s="230"/>
      <c r="K522" s="230"/>
      <c r="L522" s="230"/>
      <c r="M522" s="230"/>
      <c r="N522" s="229"/>
      <c r="O522" s="229"/>
      <c r="P522" s="229"/>
      <c r="Q522" s="229"/>
      <c r="R522" s="230"/>
      <c r="S522" s="230"/>
      <c r="T522" s="230"/>
      <c r="U522" s="230"/>
      <c r="V522" s="230"/>
      <c r="W522" s="230"/>
      <c r="X522" s="230"/>
      <c r="Y522" s="210"/>
      <c r="Z522" s="210"/>
      <c r="AA522" s="210"/>
      <c r="AB522" s="210"/>
      <c r="AC522" s="210"/>
      <c r="AD522" s="210"/>
      <c r="AE522" s="210"/>
      <c r="AF522" s="210"/>
      <c r="AG522" s="210" t="s">
        <v>185</v>
      </c>
      <c r="AH522" s="210">
        <v>5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1" x14ac:dyDescent="0.2">
      <c r="A523" s="227"/>
      <c r="B523" s="228"/>
      <c r="C523" s="263" t="s">
        <v>396</v>
      </c>
      <c r="D523" s="234"/>
      <c r="E523" s="235">
        <v>46.338999999999999</v>
      </c>
      <c r="F523" s="230"/>
      <c r="G523" s="230"/>
      <c r="H523" s="230"/>
      <c r="I523" s="230"/>
      <c r="J523" s="230"/>
      <c r="K523" s="230"/>
      <c r="L523" s="230"/>
      <c r="M523" s="230"/>
      <c r="N523" s="229"/>
      <c r="O523" s="229"/>
      <c r="P523" s="229"/>
      <c r="Q523" s="229"/>
      <c r="R523" s="230"/>
      <c r="S523" s="230"/>
      <c r="T523" s="230"/>
      <c r="U523" s="230"/>
      <c r="V523" s="230"/>
      <c r="W523" s="230"/>
      <c r="X523" s="230"/>
      <c r="Y523" s="210"/>
      <c r="Z523" s="210"/>
      <c r="AA523" s="210"/>
      <c r="AB523" s="210"/>
      <c r="AC523" s="210"/>
      <c r="AD523" s="210"/>
      <c r="AE523" s="210"/>
      <c r="AF523" s="210"/>
      <c r="AG523" s="210" t="s">
        <v>185</v>
      </c>
      <c r="AH523" s="210">
        <v>4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1" x14ac:dyDescent="0.2">
      <c r="A524" s="251">
        <v>97</v>
      </c>
      <c r="B524" s="252" t="s">
        <v>631</v>
      </c>
      <c r="C524" s="265" t="s">
        <v>632</v>
      </c>
      <c r="D524" s="253" t="s">
        <v>273</v>
      </c>
      <c r="E524" s="254">
        <v>4.4913800000000004</v>
      </c>
      <c r="F524" s="255"/>
      <c r="G524" s="256">
        <f>ROUND(E524*F524,2)</f>
        <v>0</v>
      </c>
      <c r="H524" s="231"/>
      <c r="I524" s="230">
        <f>ROUND(E524*H524,2)</f>
        <v>0</v>
      </c>
      <c r="J524" s="231"/>
      <c r="K524" s="230">
        <f>ROUND(E524*J524,2)</f>
        <v>0</v>
      </c>
      <c r="L524" s="230">
        <v>21</v>
      </c>
      <c r="M524" s="230">
        <f>G524*(1+L524/100)</f>
        <v>0</v>
      </c>
      <c r="N524" s="229">
        <v>0</v>
      </c>
      <c r="O524" s="229">
        <f>ROUND(E524*N524,2)</f>
        <v>0</v>
      </c>
      <c r="P524" s="229">
        <v>0</v>
      </c>
      <c r="Q524" s="229">
        <f>ROUND(E524*P524,2)</f>
        <v>0</v>
      </c>
      <c r="R524" s="230"/>
      <c r="S524" s="230" t="s">
        <v>181</v>
      </c>
      <c r="T524" s="230" t="s">
        <v>181</v>
      </c>
      <c r="U524" s="230">
        <v>1.74</v>
      </c>
      <c r="V524" s="230">
        <f>ROUND(E524*U524,2)</f>
        <v>7.82</v>
      </c>
      <c r="W524" s="230"/>
      <c r="X524" s="230" t="s">
        <v>574</v>
      </c>
      <c r="Y524" s="210"/>
      <c r="Z524" s="210"/>
      <c r="AA524" s="210"/>
      <c r="AB524" s="210"/>
      <c r="AC524" s="210"/>
      <c r="AD524" s="210"/>
      <c r="AE524" s="210"/>
      <c r="AF524" s="210"/>
      <c r="AG524" s="210" t="s">
        <v>575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x14ac:dyDescent="0.2">
      <c r="A525" s="238" t="s">
        <v>176</v>
      </c>
      <c r="B525" s="239" t="s">
        <v>112</v>
      </c>
      <c r="C525" s="260" t="s">
        <v>113</v>
      </c>
      <c r="D525" s="240"/>
      <c r="E525" s="241"/>
      <c r="F525" s="242"/>
      <c r="G525" s="243">
        <f>SUMIF(AG526:AG532,"&lt;&gt;NOR",G526:G532)</f>
        <v>0</v>
      </c>
      <c r="H525" s="237"/>
      <c r="I525" s="237">
        <f>SUM(I526:I532)</f>
        <v>0</v>
      </c>
      <c r="J525" s="237"/>
      <c r="K525" s="237">
        <f>SUM(K526:K532)</f>
        <v>0</v>
      </c>
      <c r="L525" s="237"/>
      <c r="M525" s="237">
        <f>SUM(M526:M532)</f>
        <v>0</v>
      </c>
      <c r="N525" s="236"/>
      <c r="O525" s="236">
        <f>SUM(O526:O532)</f>
        <v>0</v>
      </c>
      <c r="P525" s="236"/>
      <c r="Q525" s="236">
        <f>SUM(Q526:Q532)</f>
        <v>0.15</v>
      </c>
      <c r="R525" s="237"/>
      <c r="S525" s="237"/>
      <c r="T525" s="237"/>
      <c r="U525" s="237"/>
      <c r="V525" s="237">
        <f>SUM(V526:V532)</f>
        <v>5.16</v>
      </c>
      <c r="W525" s="237"/>
      <c r="X525" s="237"/>
      <c r="AG525" t="s">
        <v>177</v>
      </c>
    </row>
    <row r="526" spans="1:60" outlineLevel="1" x14ac:dyDescent="0.2">
      <c r="A526" s="244">
        <v>98</v>
      </c>
      <c r="B526" s="245" t="s">
        <v>633</v>
      </c>
      <c r="C526" s="261" t="s">
        <v>634</v>
      </c>
      <c r="D526" s="246" t="s">
        <v>635</v>
      </c>
      <c r="E526" s="247">
        <v>3</v>
      </c>
      <c r="F526" s="248"/>
      <c r="G526" s="249">
        <f>ROUND(E526*F526,2)</f>
        <v>0</v>
      </c>
      <c r="H526" s="231"/>
      <c r="I526" s="230">
        <f>ROUND(E526*H526,2)</f>
        <v>0</v>
      </c>
      <c r="J526" s="231"/>
      <c r="K526" s="230">
        <f>ROUND(E526*J526,2)</f>
        <v>0</v>
      </c>
      <c r="L526" s="230">
        <v>21</v>
      </c>
      <c r="M526" s="230">
        <f>G526*(1+L526/100)</f>
        <v>0</v>
      </c>
      <c r="N526" s="229">
        <v>0</v>
      </c>
      <c r="O526" s="229">
        <f>ROUND(E526*N526,2)</f>
        <v>0</v>
      </c>
      <c r="P526" s="229">
        <v>1.933E-2</v>
      </c>
      <c r="Q526" s="229">
        <f>ROUND(E526*P526,2)</f>
        <v>0.06</v>
      </c>
      <c r="R526" s="230"/>
      <c r="S526" s="230" t="s">
        <v>181</v>
      </c>
      <c r="T526" s="230" t="s">
        <v>181</v>
      </c>
      <c r="U526" s="230">
        <v>0.59</v>
      </c>
      <c r="V526" s="230">
        <f>ROUND(E526*U526,2)</f>
        <v>1.77</v>
      </c>
      <c r="W526" s="230"/>
      <c r="X526" s="230" t="s">
        <v>182</v>
      </c>
      <c r="Y526" s="210"/>
      <c r="Z526" s="210"/>
      <c r="AA526" s="210"/>
      <c r="AB526" s="210"/>
      <c r="AC526" s="210"/>
      <c r="AD526" s="210"/>
      <c r="AE526" s="210"/>
      <c r="AF526" s="210"/>
      <c r="AG526" s="210" t="s">
        <v>183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1" x14ac:dyDescent="0.2">
      <c r="A527" s="227"/>
      <c r="B527" s="228"/>
      <c r="C527" s="262" t="s">
        <v>80</v>
      </c>
      <c r="D527" s="232"/>
      <c r="E527" s="233">
        <v>3</v>
      </c>
      <c r="F527" s="230"/>
      <c r="G527" s="230"/>
      <c r="H527" s="230"/>
      <c r="I527" s="230"/>
      <c r="J527" s="230"/>
      <c r="K527" s="230"/>
      <c r="L527" s="230"/>
      <c r="M527" s="230"/>
      <c r="N527" s="229"/>
      <c r="O527" s="229"/>
      <c r="P527" s="229"/>
      <c r="Q527" s="229"/>
      <c r="R527" s="230"/>
      <c r="S527" s="230"/>
      <c r="T527" s="230"/>
      <c r="U527" s="230"/>
      <c r="V527" s="230"/>
      <c r="W527" s="230"/>
      <c r="X527" s="230"/>
      <c r="Y527" s="210"/>
      <c r="Z527" s="210"/>
      <c r="AA527" s="210"/>
      <c r="AB527" s="210"/>
      <c r="AC527" s="210"/>
      <c r="AD527" s="210"/>
      <c r="AE527" s="210"/>
      <c r="AF527" s="210"/>
      <c r="AG527" s="210" t="s">
        <v>185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1" x14ac:dyDescent="0.2">
      <c r="A528" s="251">
        <v>99</v>
      </c>
      <c r="B528" s="252" t="s">
        <v>636</v>
      </c>
      <c r="C528" s="265" t="s">
        <v>637</v>
      </c>
      <c r="D528" s="253" t="s">
        <v>635</v>
      </c>
      <c r="E528" s="254">
        <v>2</v>
      </c>
      <c r="F528" s="255"/>
      <c r="G528" s="256">
        <f>ROUND(E528*F528,2)</f>
        <v>0</v>
      </c>
      <c r="H528" s="231"/>
      <c r="I528" s="230">
        <f>ROUND(E528*H528,2)</f>
        <v>0</v>
      </c>
      <c r="J528" s="231"/>
      <c r="K528" s="230">
        <f>ROUND(E528*J528,2)</f>
        <v>0</v>
      </c>
      <c r="L528" s="230">
        <v>21</v>
      </c>
      <c r="M528" s="230">
        <f>G528*(1+L528/100)</f>
        <v>0</v>
      </c>
      <c r="N528" s="229">
        <v>0</v>
      </c>
      <c r="O528" s="229">
        <f>ROUND(E528*N528,2)</f>
        <v>0</v>
      </c>
      <c r="P528" s="229">
        <v>1.72E-2</v>
      </c>
      <c r="Q528" s="229">
        <f>ROUND(E528*P528,2)</f>
        <v>0.03</v>
      </c>
      <c r="R528" s="230"/>
      <c r="S528" s="230" t="s">
        <v>181</v>
      </c>
      <c r="T528" s="230" t="s">
        <v>181</v>
      </c>
      <c r="U528" s="230">
        <v>0.40300000000000002</v>
      </c>
      <c r="V528" s="230">
        <f>ROUND(E528*U528,2)</f>
        <v>0.81</v>
      </c>
      <c r="W528" s="230"/>
      <c r="X528" s="230" t="s">
        <v>182</v>
      </c>
      <c r="Y528" s="210"/>
      <c r="Z528" s="210"/>
      <c r="AA528" s="210"/>
      <c r="AB528" s="210"/>
      <c r="AC528" s="210"/>
      <c r="AD528" s="210"/>
      <c r="AE528" s="210"/>
      <c r="AF528" s="210"/>
      <c r="AG528" s="210" t="s">
        <v>183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1" x14ac:dyDescent="0.2">
      <c r="A529" s="251">
        <v>100</v>
      </c>
      <c r="B529" s="252" t="s">
        <v>638</v>
      </c>
      <c r="C529" s="265" t="s">
        <v>639</v>
      </c>
      <c r="D529" s="253" t="s">
        <v>635</v>
      </c>
      <c r="E529" s="254">
        <v>3</v>
      </c>
      <c r="F529" s="255"/>
      <c r="G529" s="256">
        <f>ROUND(E529*F529,2)</f>
        <v>0</v>
      </c>
      <c r="H529" s="231"/>
      <c r="I529" s="230">
        <f>ROUND(E529*H529,2)</f>
        <v>0</v>
      </c>
      <c r="J529" s="231"/>
      <c r="K529" s="230">
        <f>ROUND(E529*J529,2)</f>
        <v>0</v>
      </c>
      <c r="L529" s="230">
        <v>21</v>
      </c>
      <c r="M529" s="230">
        <f>G529*(1+L529/100)</f>
        <v>0</v>
      </c>
      <c r="N529" s="229">
        <v>0</v>
      </c>
      <c r="O529" s="229">
        <f>ROUND(E529*N529,2)</f>
        <v>0</v>
      </c>
      <c r="P529" s="229">
        <v>1.9460000000000002E-2</v>
      </c>
      <c r="Q529" s="229">
        <f>ROUND(E529*P529,2)</f>
        <v>0.06</v>
      </c>
      <c r="R529" s="230"/>
      <c r="S529" s="230" t="s">
        <v>181</v>
      </c>
      <c r="T529" s="230" t="s">
        <v>181</v>
      </c>
      <c r="U529" s="230">
        <v>0.38200000000000001</v>
      </c>
      <c r="V529" s="230">
        <f>ROUND(E529*U529,2)</f>
        <v>1.1499999999999999</v>
      </c>
      <c r="W529" s="230"/>
      <c r="X529" s="230" t="s">
        <v>182</v>
      </c>
      <c r="Y529" s="210"/>
      <c r="Z529" s="210"/>
      <c r="AA529" s="210"/>
      <c r="AB529" s="210"/>
      <c r="AC529" s="210"/>
      <c r="AD529" s="210"/>
      <c r="AE529" s="210"/>
      <c r="AF529" s="210"/>
      <c r="AG529" s="210" t="s">
        <v>183</v>
      </c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1" x14ac:dyDescent="0.2">
      <c r="A530" s="251">
        <v>101</v>
      </c>
      <c r="B530" s="252" t="s">
        <v>640</v>
      </c>
      <c r="C530" s="265" t="s">
        <v>641</v>
      </c>
      <c r="D530" s="253" t="s">
        <v>635</v>
      </c>
      <c r="E530" s="254">
        <v>1</v>
      </c>
      <c r="F530" s="255"/>
      <c r="G530" s="256">
        <f>ROUND(E530*F530,2)</f>
        <v>0</v>
      </c>
      <c r="H530" s="231"/>
      <c r="I530" s="230">
        <f>ROUND(E530*H530,2)</f>
        <v>0</v>
      </c>
      <c r="J530" s="231"/>
      <c r="K530" s="230">
        <f>ROUND(E530*J530,2)</f>
        <v>0</v>
      </c>
      <c r="L530" s="230">
        <v>21</v>
      </c>
      <c r="M530" s="230">
        <f>G530*(1+L530/100)</f>
        <v>0</v>
      </c>
      <c r="N530" s="229">
        <v>2.3E-3</v>
      </c>
      <c r="O530" s="229">
        <f>ROUND(E530*N530,2)</f>
        <v>0</v>
      </c>
      <c r="P530" s="229">
        <v>0</v>
      </c>
      <c r="Q530" s="229">
        <f>ROUND(E530*P530,2)</f>
        <v>0</v>
      </c>
      <c r="R530" s="230"/>
      <c r="S530" s="230" t="s">
        <v>181</v>
      </c>
      <c r="T530" s="230" t="s">
        <v>181</v>
      </c>
      <c r="U530" s="230">
        <v>0.38</v>
      </c>
      <c r="V530" s="230">
        <f>ROUND(E530*U530,2)</f>
        <v>0.38</v>
      </c>
      <c r="W530" s="230"/>
      <c r="X530" s="230" t="s">
        <v>182</v>
      </c>
      <c r="Y530" s="210"/>
      <c r="Z530" s="210"/>
      <c r="AA530" s="210"/>
      <c r="AB530" s="210"/>
      <c r="AC530" s="210"/>
      <c r="AD530" s="210"/>
      <c r="AE530" s="210"/>
      <c r="AF530" s="210"/>
      <c r="AG530" s="210" t="s">
        <v>183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1" x14ac:dyDescent="0.2">
      <c r="A531" s="251">
        <v>102</v>
      </c>
      <c r="B531" s="252" t="s">
        <v>642</v>
      </c>
      <c r="C531" s="265" t="s">
        <v>643</v>
      </c>
      <c r="D531" s="253" t="s">
        <v>635</v>
      </c>
      <c r="E531" s="254">
        <v>1</v>
      </c>
      <c r="F531" s="255"/>
      <c r="G531" s="256">
        <f>ROUND(E531*F531,2)</f>
        <v>0</v>
      </c>
      <c r="H531" s="231"/>
      <c r="I531" s="230">
        <f>ROUND(E531*H531,2)</f>
        <v>0</v>
      </c>
      <c r="J531" s="231"/>
      <c r="K531" s="230">
        <f>ROUND(E531*J531,2)</f>
        <v>0</v>
      </c>
      <c r="L531" s="230">
        <v>21</v>
      </c>
      <c r="M531" s="230">
        <f>G531*(1+L531/100)</f>
        <v>0</v>
      </c>
      <c r="N531" s="229">
        <v>2.3E-3</v>
      </c>
      <c r="O531" s="229">
        <f>ROUND(E531*N531,2)</f>
        <v>0</v>
      </c>
      <c r="P531" s="229">
        <v>0</v>
      </c>
      <c r="Q531" s="229">
        <f>ROUND(E531*P531,2)</f>
        <v>0</v>
      </c>
      <c r="R531" s="230"/>
      <c r="S531" s="230" t="s">
        <v>181</v>
      </c>
      <c r="T531" s="230" t="s">
        <v>181</v>
      </c>
      <c r="U531" s="230">
        <v>0.38</v>
      </c>
      <c r="V531" s="230">
        <f>ROUND(E531*U531,2)</f>
        <v>0.38</v>
      </c>
      <c r="W531" s="230"/>
      <c r="X531" s="230" t="s">
        <v>182</v>
      </c>
      <c r="Y531" s="210"/>
      <c r="Z531" s="210"/>
      <c r="AA531" s="210"/>
      <c r="AB531" s="210"/>
      <c r="AC531" s="210"/>
      <c r="AD531" s="210"/>
      <c r="AE531" s="210"/>
      <c r="AF531" s="210"/>
      <c r="AG531" s="210" t="s">
        <v>183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1" x14ac:dyDescent="0.2">
      <c r="A532" s="251">
        <v>103</v>
      </c>
      <c r="B532" s="252" t="s">
        <v>644</v>
      </c>
      <c r="C532" s="265" t="s">
        <v>645</v>
      </c>
      <c r="D532" s="253" t="s">
        <v>635</v>
      </c>
      <c r="E532" s="254">
        <v>3</v>
      </c>
      <c r="F532" s="255"/>
      <c r="G532" s="256">
        <f>ROUND(E532*F532,2)</f>
        <v>0</v>
      </c>
      <c r="H532" s="231"/>
      <c r="I532" s="230">
        <f>ROUND(E532*H532,2)</f>
        <v>0</v>
      </c>
      <c r="J532" s="231"/>
      <c r="K532" s="230">
        <f>ROUND(E532*J532,2)</f>
        <v>0</v>
      </c>
      <c r="L532" s="230">
        <v>21</v>
      </c>
      <c r="M532" s="230">
        <f>G532*(1+L532/100)</f>
        <v>0</v>
      </c>
      <c r="N532" s="229">
        <v>0</v>
      </c>
      <c r="O532" s="229">
        <f>ROUND(E532*N532,2)</f>
        <v>0</v>
      </c>
      <c r="P532" s="229">
        <v>8.5999999999999998E-4</v>
      </c>
      <c r="Q532" s="229">
        <f>ROUND(E532*P532,2)</f>
        <v>0</v>
      </c>
      <c r="R532" s="230"/>
      <c r="S532" s="230" t="s">
        <v>181</v>
      </c>
      <c r="T532" s="230" t="s">
        <v>181</v>
      </c>
      <c r="U532" s="230">
        <v>0.222</v>
      </c>
      <c r="V532" s="230">
        <f>ROUND(E532*U532,2)</f>
        <v>0.67</v>
      </c>
      <c r="W532" s="230"/>
      <c r="X532" s="230" t="s">
        <v>182</v>
      </c>
      <c r="Y532" s="210"/>
      <c r="Z532" s="210"/>
      <c r="AA532" s="210"/>
      <c r="AB532" s="210"/>
      <c r="AC532" s="210"/>
      <c r="AD532" s="210"/>
      <c r="AE532" s="210"/>
      <c r="AF532" s="210"/>
      <c r="AG532" s="210" t="s">
        <v>183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x14ac:dyDescent="0.2">
      <c r="A533" s="238" t="s">
        <v>176</v>
      </c>
      <c r="B533" s="239" t="s">
        <v>114</v>
      </c>
      <c r="C533" s="260" t="s">
        <v>115</v>
      </c>
      <c r="D533" s="240"/>
      <c r="E533" s="241"/>
      <c r="F533" s="242"/>
      <c r="G533" s="243">
        <f>SUMIF(AG534:AG537,"&lt;&gt;NOR",G534:G537)</f>
        <v>0</v>
      </c>
      <c r="H533" s="237"/>
      <c r="I533" s="237">
        <f>SUM(I534:I537)</f>
        <v>0</v>
      </c>
      <c r="J533" s="237"/>
      <c r="K533" s="237">
        <f>SUM(K534:K537)</f>
        <v>0</v>
      </c>
      <c r="L533" s="237"/>
      <c r="M533" s="237">
        <f>SUM(M534:M537)</f>
        <v>0</v>
      </c>
      <c r="N533" s="236"/>
      <c r="O533" s="236">
        <f>SUM(O534:O537)</f>
        <v>0</v>
      </c>
      <c r="P533" s="236"/>
      <c r="Q533" s="236">
        <f>SUM(Q534:Q537)</f>
        <v>0</v>
      </c>
      <c r="R533" s="237"/>
      <c r="S533" s="237"/>
      <c r="T533" s="237"/>
      <c r="U533" s="237"/>
      <c r="V533" s="237">
        <f>SUM(V534:V537)</f>
        <v>8.81</v>
      </c>
      <c r="W533" s="237"/>
      <c r="X533" s="237"/>
      <c r="AG533" t="s">
        <v>177</v>
      </c>
    </row>
    <row r="534" spans="1:60" outlineLevel="1" x14ac:dyDescent="0.2">
      <c r="A534" s="244">
        <v>104</v>
      </c>
      <c r="B534" s="245" t="s">
        <v>646</v>
      </c>
      <c r="C534" s="261" t="s">
        <v>647</v>
      </c>
      <c r="D534" s="246" t="s">
        <v>313</v>
      </c>
      <c r="E534" s="247">
        <v>16</v>
      </c>
      <c r="F534" s="248"/>
      <c r="G534" s="249">
        <f>ROUND(E534*F534,2)</f>
        <v>0</v>
      </c>
      <c r="H534" s="231"/>
      <c r="I534" s="230">
        <f>ROUND(E534*H534,2)</f>
        <v>0</v>
      </c>
      <c r="J534" s="231"/>
      <c r="K534" s="230">
        <f>ROUND(E534*J534,2)</f>
        <v>0</v>
      </c>
      <c r="L534" s="230">
        <v>21</v>
      </c>
      <c r="M534" s="230">
        <f>G534*(1+L534/100)</f>
        <v>0</v>
      </c>
      <c r="N534" s="229">
        <v>0</v>
      </c>
      <c r="O534" s="229">
        <f>ROUND(E534*N534,2)</f>
        <v>0</v>
      </c>
      <c r="P534" s="229">
        <v>0</v>
      </c>
      <c r="Q534" s="229">
        <f>ROUND(E534*P534,2)</f>
        <v>0</v>
      </c>
      <c r="R534" s="230"/>
      <c r="S534" s="230" t="s">
        <v>181</v>
      </c>
      <c r="T534" s="230" t="s">
        <v>181</v>
      </c>
      <c r="U534" s="230">
        <v>0.55000000000000004</v>
      </c>
      <c r="V534" s="230">
        <f>ROUND(E534*U534,2)</f>
        <v>8.8000000000000007</v>
      </c>
      <c r="W534" s="230"/>
      <c r="X534" s="230" t="s">
        <v>182</v>
      </c>
      <c r="Y534" s="210"/>
      <c r="Z534" s="210"/>
      <c r="AA534" s="210"/>
      <c r="AB534" s="210"/>
      <c r="AC534" s="210"/>
      <c r="AD534" s="210"/>
      <c r="AE534" s="210"/>
      <c r="AF534" s="210"/>
      <c r="AG534" s="210" t="s">
        <v>183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1" x14ac:dyDescent="0.2">
      <c r="A535" s="227"/>
      <c r="B535" s="228"/>
      <c r="C535" s="262" t="s">
        <v>648</v>
      </c>
      <c r="D535" s="232"/>
      <c r="E535" s="233">
        <v>16</v>
      </c>
      <c r="F535" s="230"/>
      <c r="G535" s="230"/>
      <c r="H535" s="230"/>
      <c r="I535" s="230"/>
      <c r="J535" s="230"/>
      <c r="K535" s="230"/>
      <c r="L535" s="230"/>
      <c r="M535" s="230"/>
      <c r="N535" s="229"/>
      <c r="O535" s="229"/>
      <c r="P535" s="229"/>
      <c r="Q535" s="229"/>
      <c r="R535" s="230"/>
      <c r="S535" s="230"/>
      <c r="T535" s="230"/>
      <c r="U535" s="230"/>
      <c r="V535" s="230"/>
      <c r="W535" s="230"/>
      <c r="X535" s="230"/>
      <c r="Y535" s="210"/>
      <c r="Z535" s="210"/>
      <c r="AA535" s="210"/>
      <c r="AB535" s="210"/>
      <c r="AC535" s="210"/>
      <c r="AD535" s="210"/>
      <c r="AE535" s="210"/>
      <c r="AF535" s="210"/>
      <c r="AG535" s="210" t="s">
        <v>185</v>
      </c>
      <c r="AH535" s="210">
        <v>0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1" x14ac:dyDescent="0.2">
      <c r="A536" s="251">
        <v>105</v>
      </c>
      <c r="B536" s="252" t="s">
        <v>649</v>
      </c>
      <c r="C536" s="265" t="s">
        <v>650</v>
      </c>
      <c r="D536" s="253" t="s">
        <v>313</v>
      </c>
      <c r="E536" s="254">
        <v>16</v>
      </c>
      <c r="F536" s="255"/>
      <c r="G536" s="256">
        <f>ROUND(E536*F536,2)</f>
        <v>0</v>
      </c>
      <c r="H536" s="231"/>
      <c r="I536" s="230">
        <f>ROUND(E536*H536,2)</f>
        <v>0</v>
      </c>
      <c r="J536" s="231"/>
      <c r="K536" s="230">
        <f>ROUND(E536*J536,2)</f>
        <v>0</v>
      </c>
      <c r="L536" s="230">
        <v>21</v>
      </c>
      <c r="M536" s="230">
        <f>G536*(1+L536/100)</f>
        <v>0</v>
      </c>
      <c r="N536" s="229">
        <v>1.2999999999999999E-4</v>
      </c>
      <c r="O536" s="229">
        <f>ROUND(E536*N536,2)</f>
        <v>0</v>
      </c>
      <c r="P536" s="229">
        <v>0</v>
      </c>
      <c r="Q536" s="229">
        <f>ROUND(E536*P536,2)</f>
        <v>0</v>
      </c>
      <c r="R536" s="230" t="s">
        <v>351</v>
      </c>
      <c r="S536" s="230" t="s">
        <v>181</v>
      </c>
      <c r="T536" s="230" t="s">
        <v>181</v>
      </c>
      <c r="U536" s="230">
        <v>0</v>
      </c>
      <c r="V536" s="230">
        <f>ROUND(E536*U536,2)</f>
        <v>0</v>
      </c>
      <c r="W536" s="230"/>
      <c r="X536" s="230" t="s">
        <v>352</v>
      </c>
      <c r="Y536" s="210"/>
      <c r="Z536" s="210"/>
      <c r="AA536" s="210"/>
      <c r="AB536" s="210"/>
      <c r="AC536" s="210"/>
      <c r="AD536" s="210"/>
      <c r="AE536" s="210"/>
      <c r="AF536" s="210"/>
      <c r="AG536" s="210" t="s">
        <v>353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1" x14ac:dyDescent="0.2">
      <c r="A537" s="251">
        <v>106</v>
      </c>
      <c r="B537" s="252" t="s">
        <v>651</v>
      </c>
      <c r="C537" s="265" t="s">
        <v>652</v>
      </c>
      <c r="D537" s="253" t="s">
        <v>273</v>
      </c>
      <c r="E537" s="254">
        <v>2.0799999999999998E-3</v>
      </c>
      <c r="F537" s="255"/>
      <c r="G537" s="256">
        <f>ROUND(E537*F537,2)</f>
        <v>0</v>
      </c>
      <c r="H537" s="231"/>
      <c r="I537" s="230">
        <f>ROUND(E537*H537,2)</f>
        <v>0</v>
      </c>
      <c r="J537" s="231"/>
      <c r="K537" s="230">
        <f>ROUND(E537*J537,2)</f>
        <v>0</v>
      </c>
      <c r="L537" s="230">
        <v>21</v>
      </c>
      <c r="M537" s="230">
        <f>G537*(1+L537/100)</f>
        <v>0</v>
      </c>
      <c r="N537" s="229">
        <v>0</v>
      </c>
      <c r="O537" s="229">
        <f>ROUND(E537*N537,2)</f>
        <v>0</v>
      </c>
      <c r="P537" s="229">
        <v>0</v>
      </c>
      <c r="Q537" s="229">
        <f>ROUND(E537*P537,2)</f>
        <v>0</v>
      </c>
      <c r="R537" s="230"/>
      <c r="S537" s="230" t="s">
        <v>181</v>
      </c>
      <c r="T537" s="230" t="s">
        <v>181</v>
      </c>
      <c r="U537" s="230">
        <v>5.0640000000000001</v>
      </c>
      <c r="V537" s="230">
        <f>ROUND(E537*U537,2)</f>
        <v>0.01</v>
      </c>
      <c r="W537" s="230"/>
      <c r="X537" s="230" t="s">
        <v>574</v>
      </c>
      <c r="Y537" s="210"/>
      <c r="Z537" s="210"/>
      <c r="AA537" s="210"/>
      <c r="AB537" s="210"/>
      <c r="AC537" s="210"/>
      <c r="AD537" s="210"/>
      <c r="AE537" s="210"/>
      <c r="AF537" s="210"/>
      <c r="AG537" s="210" t="s">
        <v>575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x14ac:dyDescent="0.2">
      <c r="A538" s="238" t="s">
        <v>176</v>
      </c>
      <c r="B538" s="239" t="s">
        <v>122</v>
      </c>
      <c r="C538" s="260" t="s">
        <v>123</v>
      </c>
      <c r="D538" s="240"/>
      <c r="E538" s="241"/>
      <c r="F538" s="242"/>
      <c r="G538" s="243">
        <f>SUMIF(AG539:AG590,"&lt;&gt;NOR",G539:G590)</f>
        <v>0</v>
      </c>
      <c r="H538" s="237"/>
      <c r="I538" s="237">
        <f>SUM(I539:I590)</f>
        <v>0</v>
      </c>
      <c r="J538" s="237"/>
      <c r="K538" s="237">
        <f>SUM(K539:K590)</f>
        <v>0</v>
      </c>
      <c r="L538" s="237"/>
      <c r="M538" s="237">
        <f>SUM(M539:M590)</f>
        <v>0</v>
      </c>
      <c r="N538" s="236"/>
      <c r="O538" s="236">
        <f>SUM(O539:O590)</f>
        <v>22.05</v>
      </c>
      <c r="P538" s="236"/>
      <c r="Q538" s="236">
        <f>SUM(Q539:Q590)</f>
        <v>10.120000000000001</v>
      </c>
      <c r="R538" s="237"/>
      <c r="S538" s="237"/>
      <c r="T538" s="237"/>
      <c r="U538" s="237"/>
      <c r="V538" s="237">
        <f>SUM(V539:V590)</f>
        <v>607.84</v>
      </c>
      <c r="W538" s="237"/>
      <c r="X538" s="237"/>
      <c r="AG538" t="s">
        <v>177</v>
      </c>
    </row>
    <row r="539" spans="1:60" outlineLevel="1" x14ac:dyDescent="0.2">
      <c r="A539" s="244">
        <v>107</v>
      </c>
      <c r="B539" s="245" t="s">
        <v>653</v>
      </c>
      <c r="C539" s="261" t="s">
        <v>654</v>
      </c>
      <c r="D539" s="246" t="s">
        <v>392</v>
      </c>
      <c r="E539" s="247">
        <v>1</v>
      </c>
      <c r="F539" s="248"/>
      <c r="G539" s="249">
        <f>ROUND(E539*F539,2)</f>
        <v>0</v>
      </c>
      <c r="H539" s="231"/>
      <c r="I539" s="230">
        <f>ROUND(E539*H539,2)</f>
        <v>0</v>
      </c>
      <c r="J539" s="231"/>
      <c r="K539" s="230">
        <f>ROUND(E539*J539,2)</f>
        <v>0</v>
      </c>
      <c r="L539" s="230">
        <v>21</v>
      </c>
      <c r="M539" s="230">
        <f>G539*(1+L539/100)</f>
        <v>0</v>
      </c>
      <c r="N539" s="229">
        <v>5.2599999999999999E-3</v>
      </c>
      <c r="O539" s="229">
        <f>ROUND(E539*N539,2)</f>
        <v>0.01</v>
      </c>
      <c r="P539" s="229">
        <v>0</v>
      </c>
      <c r="Q539" s="229">
        <f>ROUND(E539*P539,2)</f>
        <v>0</v>
      </c>
      <c r="R539" s="230"/>
      <c r="S539" s="230" t="s">
        <v>181</v>
      </c>
      <c r="T539" s="230" t="s">
        <v>181</v>
      </c>
      <c r="U539" s="230">
        <v>0.84599999999999997</v>
      </c>
      <c r="V539" s="230">
        <f>ROUND(E539*U539,2)</f>
        <v>0.85</v>
      </c>
      <c r="W539" s="230"/>
      <c r="X539" s="230" t="s">
        <v>182</v>
      </c>
      <c r="Y539" s="210"/>
      <c r="Z539" s="210"/>
      <c r="AA539" s="210"/>
      <c r="AB539" s="210"/>
      <c r="AC539" s="210"/>
      <c r="AD539" s="210"/>
      <c r="AE539" s="210"/>
      <c r="AF539" s="210"/>
      <c r="AG539" s="210" t="s">
        <v>183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1" x14ac:dyDescent="0.2">
      <c r="A540" s="227"/>
      <c r="B540" s="228"/>
      <c r="C540" s="262" t="s">
        <v>655</v>
      </c>
      <c r="D540" s="232"/>
      <c r="E540" s="233">
        <v>1</v>
      </c>
      <c r="F540" s="230"/>
      <c r="G540" s="230"/>
      <c r="H540" s="230"/>
      <c r="I540" s="230"/>
      <c r="J540" s="230"/>
      <c r="K540" s="230"/>
      <c r="L540" s="230"/>
      <c r="M540" s="230"/>
      <c r="N540" s="229"/>
      <c r="O540" s="229"/>
      <c r="P540" s="229"/>
      <c r="Q540" s="229"/>
      <c r="R540" s="230"/>
      <c r="S540" s="230"/>
      <c r="T540" s="230"/>
      <c r="U540" s="230"/>
      <c r="V540" s="230"/>
      <c r="W540" s="230"/>
      <c r="X540" s="230"/>
      <c r="Y540" s="210"/>
      <c r="Z540" s="210"/>
      <c r="AA540" s="210"/>
      <c r="AB540" s="210"/>
      <c r="AC540" s="210"/>
      <c r="AD540" s="210"/>
      <c r="AE540" s="210"/>
      <c r="AF540" s="210"/>
      <c r="AG540" s="210" t="s">
        <v>185</v>
      </c>
      <c r="AH540" s="210">
        <v>0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ht="22.5" outlineLevel="1" x14ac:dyDescent="0.2">
      <c r="A541" s="244">
        <v>108</v>
      </c>
      <c r="B541" s="245" t="s">
        <v>656</v>
      </c>
      <c r="C541" s="261" t="s">
        <v>657</v>
      </c>
      <c r="D541" s="246" t="s">
        <v>392</v>
      </c>
      <c r="E541" s="247">
        <v>1</v>
      </c>
      <c r="F541" s="248"/>
      <c r="G541" s="249">
        <f>ROUND(E541*F541,2)</f>
        <v>0</v>
      </c>
      <c r="H541" s="231"/>
      <c r="I541" s="230">
        <f>ROUND(E541*H541,2)</f>
        <v>0</v>
      </c>
      <c r="J541" s="231"/>
      <c r="K541" s="230">
        <f>ROUND(E541*J541,2)</f>
        <v>0</v>
      </c>
      <c r="L541" s="230">
        <v>21</v>
      </c>
      <c r="M541" s="230">
        <f>G541*(1+L541/100)</f>
        <v>0</v>
      </c>
      <c r="N541" s="229">
        <v>5.2599999999999999E-3</v>
      </c>
      <c r="O541" s="229">
        <f>ROUND(E541*N541,2)</f>
        <v>0.01</v>
      </c>
      <c r="P541" s="229">
        <v>0</v>
      </c>
      <c r="Q541" s="229">
        <f>ROUND(E541*P541,2)</f>
        <v>0</v>
      </c>
      <c r="R541" s="230"/>
      <c r="S541" s="230" t="s">
        <v>181</v>
      </c>
      <c r="T541" s="230" t="s">
        <v>181</v>
      </c>
      <c r="U541" s="230">
        <v>0.89600000000000002</v>
      </c>
      <c r="V541" s="230">
        <f>ROUND(E541*U541,2)</f>
        <v>0.9</v>
      </c>
      <c r="W541" s="230"/>
      <c r="X541" s="230" t="s">
        <v>182</v>
      </c>
      <c r="Y541" s="210"/>
      <c r="Z541" s="210"/>
      <c r="AA541" s="210"/>
      <c r="AB541" s="210"/>
      <c r="AC541" s="210"/>
      <c r="AD541" s="210"/>
      <c r="AE541" s="210"/>
      <c r="AF541" s="210"/>
      <c r="AG541" s="210" t="s">
        <v>183</v>
      </c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27"/>
      <c r="B542" s="228"/>
      <c r="C542" s="262" t="s">
        <v>655</v>
      </c>
      <c r="D542" s="232"/>
      <c r="E542" s="233">
        <v>1</v>
      </c>
      <c r="F542" s="230"/>
      <c r="G542" s="230"/>
      <c r="H542" s="230"/>
      <c r="I542" s="230"/>
      <c r="J542" s="230"/>
      <c r="K542" s="230"/>
      <c r="L542" s="230"/>
      <c r="M542" s="230"/>
      <c r="N542" s="229"/>
      <c r="O542" s="229"/>
      <c r="P542" s="229"/>
      <c r="Q542" s="229"/>
      <c r="R542" s="230"/>
      <c r="S542" s="230"/>
      <c r="T542" s="230"/>
      <c r="U542" s="230"/>
      <c r="V542" s="230"/>
      <c r="W542" s="230"/>
      <c r="X542" s="230"/>
      <c r="Y542" s="210"/>
      <c r="Z542" s="210"/>
      <c r="AA542" s="210"/>
      <c r="AB542" s="210"/>
      <c r="AC542" s="210"/>
      <c r="AD542" s="210"/>
      <c r="AE542" s="210"/>
      <c r="AF542" s="210"/>
      <c r="AG542" s="210" t="s">
        <v>185</v>
      </c>
      <c r="AH542" s="210">
        <v>0</v>
      </c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1" x14ac:dyDescent="0.2">
      <c r="A543" s="244">
        <v>109</v>
      </c>
      <c r="B543" s="245" t="s">
        <v>658</v>
      </c>
      <c r="C543" s="261" t="s">
        <v>659</v>
      </c>
      <c r="D543" s="246" t="s">
        <v>392</v>
      </c>
      <c r="E543" s="247">
        <v>1.9</v>
      </c>
      <c r="F543" s="248"/>
      <c r="G543" s="249">
        <f>ROUND(E543*F543,2)</f>
        <v>0</v>
      </c>
      <c r="H543" s="231"/>
      <c r="I543" s="230">
        <f>ROUND(E543*H543,2)</f>
        <v>0</v>
      </c>
      <c r="J543" s="231"/>
      <c r="K543" s="230">
        <f>ROUND(E543*J543,2)</f>
        <v>0</v>
      </c>
      <c r="L543" s="230">
        <v>21</v>
      </c>
      <c r="M543" s="230">
        <f>G543*(1+L543/100)</f>
        <v>0</v>
      </c>
      <c r="N543" s="229">
        <v>0</v>
      </c>
      <c r="O543" s="229">
        <f>ROUND(E543*N543,2)</f>
        <v>0</v>
      </c>
      <c r="P543" s="229">
        <v>0.2</v>
      </c>
      <c r="Q543" s="229">
        <f>ROUND(E543*P543,2)</f>
        <v>0.38</v>
      </c>
      <c r="R543" s="230"/>
      <c r="S543" s="230" t="s">
        <v>181</v>
      </c>
      <c r="T543" s="230" t="s">
        <v>181</v>
      </c>
      <c r="U543" s="230">
        <v>0.65700000000000003</v>
      </c>
      <c r="V543" s="230">
        <f>ROUND(E543*U543,2)</f>
        <v>1.25</v>
      </c>
      <c r="W543" s="230"/>
      <c r="X543" s="230" t="s">
        <v>182</v>
      </c>
      <c r="Y543" s="210"/>
      <c r="Z543" s="210"/>
      <c r="AA543" s="210"/>
      <c r="AB543" s="210"/>
      <c r="AC543" s="210"/>
      <c r="AD543" s="210"/>
      <c r="AE543" s="210"/>
      <c r="AF543" s="210"/>
      <c r="AG543" s="210" t="s">
        <v>183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1" x14ac:dyDescent="0.2">
      <c r="A544" s="227"/>
      <c r="B544" s="228"/>
      <c r="C544" s="262" t="s">
        <v>660</v>
      </c>
      <c r="D544" s="232"/>
      <c r="E544" s="233">
        <v>1.9</v>
      </c>
      <c r="F544" s="230"/>
      <c r="G544" s="230"/>
      <c r="H544" s="230"/>
      <c r="I544" s="230"/>
      <c r="J544" s="230"/>
      <c r="K544" s="230"/>
      <c r="L544" s="230"/>
      <c r="M544" s="230"/>
      <c r="N544" s="229"/>
      <c r="O544" s="229"/>
      <c r="P544" s="229"/>
      <c r="Q544" s="229"/>
      <c r="R544" s="230"/>
      <c r="S544" s="230"/>
      <c r="T544" s="230"/>
      <c r="U544" s="230"/>
      <c r="V544" s="230"/>
      <c r="W544" s="230"/>
      <c r="X544" s="230"/>
      <c r="Y544" s="210"/>
      <c r="Z544" s="210"/>
      <c r="AA544" s="210"/>
      <c r="AB544" s="210"/>
      <c r="AC544" s="210"/>
      <c r="AD544" s="210"/>
      <c r="AE544" s="210"/>
      <c r="AF544" s="210"/>
      <c r="AG544" s="210" t="s">
        <v>185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ht="22.5" outlineLevel="1" x14ac:dyDescent="0.2">
      <c r="A545" s="244">
        <v>110</v>
      </c>
      <c r="B545" s="245" t="s">
        <v>661</v>
      </c>
      <c r="C545" s="261" t="s">
        <v>662</v>
      </c>
      <c r="D545" s="246" t="s">
        <v>180</v>
      </c>
      <c r="E545" s="247">
        <v>781.64202999999998</v>
      </c>
      <c r="F545" s="248"/>
      <c r="G545" s="249">
        <f>ROUND(E545*F545,2)</f>
        <v>0</v>
      </c>
      <c r="H545" s="231"/>
      <c r="I545" s="230">
        <f>ROUND(E545*H545,2)</f>
        <v>0</v>
      </c>
      <c r="J545" s="231"/>
      <c r="K545" s="230">
        <f>ROUND(E545*J545,2)</f>
        <v>0</v>
      </c>
      <c r="L545" s="230">
        <v>21</v>
      </c>
      <c r="M545" s="230">
        <f>G545*(1+L545/100)</f>
        <v>0</v>
      </c>
      <c r="N545" s="229">
        <v>4.0299999999999997E-3</v>
      </c>
      <c r="O545" s="229">
        <f>ROUND(E545*N545,2)</f>
        <v>3.15</v>
      </c>
      <c r="P545" s="229">
        <v>0</v>
      </c>
      <c r="Q545" s="229">
        <f>ROUND(E545*P545,2)</f>
        <v>0</v>
      </c>
      <c r="R545" s="230"/>
      <c r="S545" s="230" t="s">
        <v>181</v>
      </c>
      <c r="T545" s="230" t="s">
        <v>181</v>
      </c>
      <c r="U545" s="230">
        <v>0.16</v>
      </c>
      <c r="V545" s="230">
        <f>ROUND(E545*U545,2)</f>
        <v>125.06</v>
      </c>
      <c r="W545" s="230"/>
      <c r="X545" s="230" t="s">
        <v>182</v>
      </c>
      <c r="Y545" s="210"/>
      <c r="Z545" s="210"/>
      <c r="AA545" s="210"/>
      <c r="AB545" s="210"/>
      <c r="AC545" s="210"/>
      <c r="AD545" s="210"/>
      <c r="AE545" s="210"/>
      <c r="AF545" s="210"/>
      <c r="AG545" s="210" t="s">
        <v>183</v>
      </c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ht="22.5" outlineLevel="1" x14ac:dyDescent="0.2">
      <c r="A546" s="227"/>
      <c r="B546" s="228"/>
      <c r="C546" s="262" t="s">
        <v>663</v>
      </c>
      <c r="D546" s="232"/>
      <c r="E546" s="233">
        <v>781.64202999999998</v>
      </c>
      <c r="F546" s="230"/>
      <c r="G546" s="230"/>
      <c r="H546" s="230"/>
      <c r="I546" s="230"/>
      <c r="J546" s="230"/>
      <c r="K546" s="230"/>
      <c r="L546" s="230"/>
      <c r="M546" s="230"/>
      <c r="N546" s="229"/>
      <c r="O546" s="229"/>
      <c r="P546" s="229"/>
      <c r="Q546" s="229"/>
      <c r="R546" s="230"/>
      <c r="S546" s="230"/>
      <c r="T546" s="230"/>
      <c r="U546" s="230"/>
      <c r="V546" s="230"/>
      <c r="W546" s="230"/>
      <c r="X546" s="230"/>
      <c r="Y546" s="210"/>
      <c r="Z546" s="210"/>
      <c r="AA546" s="210"/>
      <c r="AB546" s="210"/>
      <c r="AC546" s="210"/>
      <c r="AD546" s="210"/>
      <c r="AE546" s="210"/>
      <c r="AF546" s="210"/>
      <c r="AG546" s="210" t="s">
        <v>185</v>
      </c>
      <c r="AH546" s="210">
        <v>0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ht="22.5" outlineLevel="1" x14ac:dyDescent="0.2">
      <c r="A547" s="244">
        <v>111</v>
      </c>
      <c r="B547" s="245" t="s">
        <v>664</v>
      </c>
      <c r="C547" s="261" t="s">
        <v>665</v>
      </c>
      <c r="D547" s="246" t="s">
        <v>180</v>
      </c>
      <c r="E547" s="247">
        <v>781.64202999999998</v>
      </c>
      <c r="F547" s="248"/>
      <c r="G547" s="249">
        <f>ROUND(E547*F547,2)</f>
        <v>0</v>
      </c>
      <c r="H547" s="231"/>
      <c r="I547" s="230">
        <f>ROUND(E547*H547,2)</f>
        <v>0</v>
      </c>
      <c r="J547" s="231"/>
      <c r="K547" s="230">
        <f>ROUND(E547*J547,2)</f>
        <v>0</v>
      </c>
      <c r="L547" s="230">
        <v>21</v>
      </c>
      <c r="M547" s="230">
        <f>G547*(1+L547/100)</f>
        <v>0</v>
      </c>
      <c r="N547" s="229">
        <v>1.5499999999999999E-3</v>
      </c>
      <c r="O547" s="229">
        <f>ROUND(E547*N547,2)</f>
        <v>1.21</v>
      </c>
      <c r="P547" s="229">
        <v>0</v>
      </c>
      <c r="Q547" s="229">
        <f>ROUND(E547*P547,2)</f>
        <v>0</v>
      </c>
      <c r="R547" s="230"/>
      <c r="S547" s="230" t="s">
        <v>181</v>
      </c>
      <c r="T547" s="230" t="s">
        <v>181</v>
      </c>
      <c r="U547" s="230">
        <v>0.1</v>
      </c>
      <c r="V547" s="230">
        <f>ROUND(E547*U547,2)</f>
        <v>78.16</v>
      </c>
      <c r="W547" s="230"/>
      <c r="X547" s="230" t="s">
        <v>182</v>
      </c>
      <c r="Y547" s="210"/>
      <c r="Z547" s="210"/>
      <c r="AA547" s="210"/>
      <c r="AB547" s="210"/>
      <c r="AC547" s="210"/>
      <c r="AD547" s="210"/>
      <c r="AE547" s="210"/>
      <c r="AF547" s="210"/>
      <c r="AG547" s="210" t="s">
        <v>183</v>
      </c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ht="22.5" outlineLevel="1" x14ac:dyDescent="0.2">
      <c r="A548" s="227"/>
      <c r="B548" s="228"/>
      <c r="C548" s="262" t="s">
        <v>663</v>
      </c>
      <c r="D548" s="232"/>
      <c r="E548" s="233">
        <v>781.64202999999998</v>
      </c>
      <c r="F548" s="230"/>
      <c r="G548" s="230"/>
      <c r="H548" s="230"/>
      <c r="I548" s="230"/>
      <c r="J548" s="230"/>
      <c r="K548" s="230"/>
      <c r="L548" s="230"/>
      <c r="M548" s="230"/>
      <c r="N548" s="229"/>
      <c r="O548" s="229"/>
      <c r="P548" s="229"/>
      <c r="Q548" s="229"/>
      <c r="R548" s="230"/>
      <c r="S548" s="230"/>
      <c r="T548" s="230"/>
      <c r="U548" s="230"/>
      <c r="V548" s="230"/>
      <c r="W548" s="230"/>
      <c r="X548" s="230"/>
      <c r="Y548" s="210"/>
      <c r="Z548" s="210"/>
      <c r="AA548" s="210"/>
      <c r="AB548" s="210"/>
      <c r="AC548" s="210"/>
      <c r="AD548" s="210"/>
      <c r="AE548" s="210"/>
      <c r="AF548" s="210"/>
      <c r="AG548" s="210" t="s">
        <v>185</v>
      </c>
      <c r="AH548" s="210">
        <v>0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1" x14ac:dyDescent="0.2">
      <c r="A549" s="244">
        <v>112</v>
      </c>
      <c r="B549" s="245" t="s">
        <v>666</v>
      </c>
      <c r="C549" s="261" t="s">
        <v>667</v>
      </c>
      <c r="D549" s="246" t="s">
        <v>180</v>
      </c>
      <c r="E549" s="247">
        <v>781.64202999999998</v>
      </c>
      <c r="F549" s="248"/>
      <c r="G549" s="249">
        <f>ROUND(E549*F549,2)</f>
        <v>0</v>
      </c>
      <c r="H549" s="231"/>
      <c r="I549" s="230">
        <f>ROUND(E549*H549,2)</f>
        <v>0</v>
      </c>
      <c r="J549" s="231"/>
      <c r="K549" s="230">
        <f>ROUND(E549*J549,2)</f>
        <v>0</v>
      </c>
      <c r="L549" s="230">
        <v>21</v>
      </c>
      <c r="M549" s="230">
        <f>G549*(1+L549/100)</f>
        <v>0</v>
      </c>
      <c r="N549" s="229">
        <v>0</v>
      </c>
      <c r="O549" s="229">
        <f>ROUND(E549*N549,2)</f>
        <v>0</v>
      </c>
      <c r="P549" s="229">
        <v>7.0000000000000001E-3</v>
      </c>
      <c r="Q549" s="229">
        <f>ROUND(E549*P549,2)</f>
        <v>5.47</v>
      </c>
      <c r="R549" s="230"/>
      <c r="S549" s="230" t="s">
        <v>181</v>
      </c>
      <c r="T549" s="230" t="s">
        <v>181</v>
      </c>
      <c r="U549" s="230">
        <v>0.06</v>
      </c>
      <c r="V549" s="230">
        <f>ROUND(E549*U549,2)</f>
        <v>46.9</v>
      </c>
      <c r="W549" s="230"/>
      <c r="X549" s="230" t="s">
        <v>182</v>
      </c>
      <c r="Y549" s="210"/>
      <c r="Z549" s="210"/>
      <c r="AA549" s="210"/>
      <c r="AB549" s="210"/>
      <c r="AC549" s="210"/>
      <c r="AD549" s="210"/>
      <c r="AE549" s="210"/>
      <c r="AF549" s="210"/>
      <c r="AG549" s="210" t="s">
        <v>183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ht="22.5" outlineLevel="1" x14ac:dyDescent="0.2">
      <c r="A550" s="227"/>
      <c r="B550" s="228"/>
      <c r="C550" s="262" t="s">
        <v>663</v>
      </c>
      <c r="D550" s="232"/>
      <c r="E550" s="233">
        <v>781.64202999999998</v>
      </c>
      <c r="F550" s="230"/>
      <c r="G550" s="230"/>
      <c r="H550" s="230"/>
      <c r="I550" s="230"/>
      <c r="J550" s="230"/>
      <c r="K550" s="230"/>
      <c r="L550" s="230"/>
      <c r="M550" s="230"/>
      <c r="N550" s="229"/>
      <c r="O550" s="229"/>
      <c r="P550" s="229"/>
      <c r="Q550" s="229"/>
      <c r="R550" s="230"/>
      <c r="S550" s="230"/>
      <c r="T550" s="230"/>
      <c r="U550" s="230"/>
      <c r="V550" s="230"/>
      <c r="W550" s="230"/>
      <c r="X550" s="230"/>
      <c r="Y550" s="210"/>
      <c r="Z550" s="210"/>
      <c r="AA550" s="210"/>
      <c r="AB550" s="210"/>
      <c r="AC550" s="210"/>
      <c r="AD550" s="210"/>
      <c r="AE550" s="210"/>
      <c r="AF550" s="210"/>
      <c r="AG550" s="210" t="s">
        <v>185</v>
      </c>
      <c r="AH550" s="210">
        <v>0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1" x14ac:dyDescent="0.2">
      <c r="A551" s="244">
        <v>113</v>
      </c>
      <c r="B551" s="245" t="s">
        <v>668</v>
      </c>
      <c r="C551" s="261" t="s">
        <v>669</v>
      </c>
      <c r="D551" s="246" t="s">
        <v>180</v>
      </c>
      <c r="E551" s="247">
        <v>103.15</v>
      </c>
      <c r="F551" s="248"/>
      <c r="G551" s="249">
        <f>ROUND(E551*F551,2)</f>
        <v>0</v>
      </c>
      <c r="H551" s="231"/>
      <c r="I551" s="230">
        <f>ROUND(E551*H551,2)</f>
        <v>0</v>
      </c>
      <c r="J551" s="231"/>
      <c r="K551" s="230">
        <f>ROUND(E551*J551,2)</f>
        <v>0</v>
      </c>
      <c r="L551" s="230">
        <v>21</v>
      </c>
      <c r="M551" s="230">
        <f>G551*(1+L551/100)</f>
        <v>0</v>
      </c>
      <c r="N551" s="229">
        <v>0</v>
      </c>
      <c r="O551" s="229">
        <f>ROUND(E551*N551,2)</f>
        <v>0</v>
      </c>
      <c r="P551" s="229">
        <v>1.7999999999999999E-2</v>
      </c>
      <c r="Q551" s="229">
        <f>ROUND(E551*P551,2)</f>
        <v>1.86</v>
      </c>
      <c r="R551" s="230"/>
      <c r="S551" s="230" t="s">
        <v>181</v>
      </c>
      <c r="T551" s="230" t="s">
        <v>181</v>
      </c>
      <c r="U551" s="230">
        <v>0.19500000000000001</v>
      </c>
      <c r="V551" s="230">
        <f>ROUND(E551*U551,2)</f>
        <v>20.11</v>
      </c>
      <c r="W551" s="230"/>
      <c r="X551" s="230" t="s">
        <v>182</v>
      </c>
      <c r="Y551" s="210"/>
      <c r="Z551" s="210"/>
      <c r="AA551" s="210"/>
      <c r="AB551" s="210"/>
      <c r="AC551" s="210"/>
      <c r="AD551" s="210"/>
      <c r="AE551" s="210"/>
      <c r="AF551" s="210"/>
      <c r="AG551" s="210" t="s">
        <v>183</v>
      </c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1" x14ac:dyDescent="0.2">
      <c r="A552" s="227"/>
      <c r="B552" s="228"/>
      <c r="C552" s="262" t="s">
        <v>670</v>
      </c>
      <c r="D552" s="232"/>
      <c r="E552" s="233">
        <v>103.15</v>
      </c>
      <c r="F552" s="230"/>
      <c r="G552" s="230"/>
      <c r="H552" s="230"/>
      <c r="I552" s="230"/>
      <c r="J552" s="230"/>
      <c r="K552" s="230"/>
      <c r="L552" s="230"/>
      <c r="M552" s="230"/>
      <c r="N552" s="229"/>
      <c r="O552" s="229"/>
      <c r="P552" s="229"/>
      <c r="Q552" s="229"/>
      <c r="R552" s="230"/>
      <c r="S552" s="230"/>
      <c r="T552" s="230"/>
      <c r="U552" s="230"/>
      <c r="V552" s="230"/>
      <c r="W552" s="230"/>
      <c r="X552" s="230"/>
      <c r="Y552" s="210"/>
      <c r="Z552" s="210"/>
      <c r="AA552" s="210"/>
      <c r="AB552" s="210"/>
      <c r="AC552" s="210"/>
      <c r="AD552" s="210"/>
      <c r="AE552" s="210"/>
      <c r="AF552" s="210"/>
      <c r="AG552" s="210" t="s">
        <v>185</v>
      </c>
      <c r="AH552" s="210">
        <v>0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1" x14ac:dyDescent="0.2">
      <c r="A553" s="244">
        <v>114</v>
      </c>
      <c r="B553" s="245" t="s">
        <v>671</v>
      </c>
      <c r="C553" s="261" t="s">
        <v>672</v>
      </c>
      <c r="D553" s="246" t="s">
        <v>392</v>
      </c>
      <c r="E553" s="247">
        <v>84</v>
      </c>
      <c r="F553" s="248"/>
      <c r="G553" s="249">
        <f>ROUND(E553*F553,2)</f>
        <v>0</v>
      </c>
      <c r="H553" s="231"/>
      <c r="I553" s="230">
        <f>ROUND(E553*H553,2)</f>
        <v>0</v>
      </c>
      <c r="J553" s="231"/>
      <c r="K553" s="230">
        <f>ROUND(E553*J553,2)</f>
        <v>0</v>
      </c>
      <c r="L553" s="230">
        <v>21</v>
      </c>
      <c r="M553" s="230">
        <f>G553*(1+L553/100)</f>
        <v>0</v>
      </c>
      <c r="N553" s="229">
        <v>2.5500000000000002E-3</v>
      </c>
      <c r="O553" s="229">
        <f>ROUND(E553*N553,2)</f>
        <v>0.21</v>
      </c>
      <c r="P553" s="229">
        <v>0</v>
      </c>
      <c r="Q553" s="229">
        <f>ROUND(E553*P553,2)</f>
        <v>0</v>
      </c>
      <c r="R553" s="230"/>
      <c r="S553" s="230" t="s">
        <v>181</v>
      </c>
      <c r="T553" s="230" t="s">
        <v>181</v>
      </c>
      <c r="U553" s="230">
        <v>0.68</v>
      </c>
      <c r="V553" s="230">
        <f>ROUND(E553*U553,2)</f>
        <v>57.12</v>
      </c>
      <c r="W553" s="230"/>
      <c r="X553" s="230" t="s">
        <v>182</v>
      </c>
      <c r="Y553" s="210"/>
      <c r="Z553" s="210"/>
      <c r="AA553" s="210"/>
      <c r="AB553" s="210"/>
      <c r="AC553" s="210"/>
      <c r="AD553" s="210"/>
      <c r="AE553" s="210"/>
      <c r="AF553" s="210"/>
      <c r="AG553" s="210" t="s">
        <v>183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1" x14ac:dyDescent="0.2">
      <c r="A554" s="227"/>
      <c r="B554" s="228"/>
      <c r="C554" s="262" t="s">
        <v>673</v>
      </c>
      <c r="D554" s="232"/>
      <c r="E554" s="233">
        <v>16.899999999999999</v>
      </c>
      <c r="F554" s="230"/>
      <c r="G554" s="230"/>
      <c r="H554" s="230"/>
      <c r="I554" s="230"/>
      <c r="J554" s="230"/>
      <c r="K554" s="230"/>
      <c r="L554" s="230"/>
      <c r="M554" s="230"/>
      <c r="N554" s="229"/>
      <c r="O554" s="229"/>
      <c r="P554" s="229"/>
      <c r="Q554" s="229"/>
      <c r="R554" s="230"/>
      <c r="S554" s="230"/>
      <c r="T554" s="230"/>
      <c r="U554" s="230"/>
      <c r="V554" s="230"/>
      <c r="W554" s="230"/>
      <c r="X554" s="230"/>
      <c r="Y554" s="210"/>
      <c r="Z554" s="210"/>
      <c r="AA554" s="210"/>
      <c r="AB554" s="210"/>
      <c r="AC554" s="210"/>
      <c r="AD554" s="210"/>
      <c r="AE554" s="210"/>
      <c r="AF554" s="210"/>
      <c r="AG554" s="210" t="s">
        <v>185</v>
      </c>
      <c r="AH554" s="210">
        <v>0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1" x14ac:dyDescent="0.2">
      <c r="A555" s="227"/>
      <c r="B555" s="228"/>
      <c r="C555" s="262" t="s">
        <v>674</v>
      </c>
      <c r="D555" s="232"/>
      <c r="E555" s="233">
        <v>15.2</v>
      </c>
      <c r="F555" s="230"/>
      <c r="G555" s="230"/>
      <c r="H555" s="230"/>
      <c r="I555" s="230"/>
      <c r="J555" s="230"/>
      <c r="K555" s="230"/>
      <c r="L555" s="230"/>
      <c r="M555" s="230"/>
      <c r="N555" s="229"/>
      <c r="O555" s="229"/>
      <c r="P555" s="229"/>
      <c r="Q555" s="229"/>
      <c r="R555" s="230"/>
      <c r="S555" s="230"/>
      <c r="T555" s="230"/>
      <c r="U555" s="230"/>
      <c r="V555" s="230"/>
      <c r="W555" s="230"/>
      <c r="X555" s="230"/>
      <c r="Y555" s="210"/>
      <c r="Z555" s="210"/>
      <c r="AA555" s="210"/>
      <c r="AB555" s="210"/>
      <c r="AC555" s="210"/>
      <c r="AD555" s="210"/>
      <c r="AE555" s="210"/>
      <c r="AF555" s="210"/>
      <c r="AG555" s="210" t="s">
        <v>185</v>
      </c>
      <c r="AH555" s="210">
        <v>0</v>
      </c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1" x14ac:dyDescent="0.2">
      <c r="A556" s="227"/>
      <c r="B556" s="228"/>
      <c r="C556" s="262" t="s">
        <v>675</v>
      </c>
      <c r="D556" s="232"/>
      <c r="E556" s="233">
        <v>6</v>
      </c>
      <c r="F556" s="230"/>
      <c r="G556" s="230"/>
      <c r="H556" s="230"/>
      <c r="I556" s="230"/>
      <c r="J556" s="230"/>
      <c r="K556" s="230"/>
      <c r="L556" s="230"/>
      <c r="M556" s="230"/>
      <c r="N556" s="229"/>
      <c r="O556" s="229"/>
      <c r="P556" s="229"/>
      <c r="Q556" s="229"/>
      <c r="R556" s="230"/>
      <c r="S556" s="230"/>
      <c r="T556" s="230"/>
      <c r="U556" s="230"/>
      <c r="V556" s="230"/>
      <c r="W556" s="230"/>
      <c r="X556" s="230"/>
      <c r="Y556" s="210"/>
      <c r="Z556" s="210"/>
      <c r="AA556" s="210"/>
      <c r="AB556" s="210"/>
      <c r="AC556" s="210"/>
      <c r="AD556" s="210"/>
      <c r="AE556" s="210"/>
      <c r="AF556" s="210"/>
      <c r="AG556" s="210" t="s">
        <v>185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1" x14ac:dyDescent="0.2">
      <c r="A557" s="227"/>
      <c r="B557" s="228"/>
      <c r="C557" s="262" t="s">
        <v>676</v>
      </c>
      <c r="D557" s="232"/>
      <c r="E557" s="233">
        <v>45.9</v>
      </c>
      <c r="F557" s="230"/>
      <c r="G557" s="230"/>
      <c r="H557" s="230"/>
      <c r="I557" s="230"/>
      <c r="J557" s="230"/>
      <c r="K557" s="230"/>
      <c r="L557" s="230"/>
      <c r="M557" s="230"/>
      <c r="N557" s="229"/>
      <c r="O557" s="229"/>
      <c r="P557" s="229"/>
      <c r="Q557" s="229"/>
      <c r="R557" s="230"/>
      <c r="S557" s="230"/>
      <c r="T557" s="230"/>
      <c r="U557" s="230"/>
      <c r="V557" s="230"/>
      <c r="W557" s="230"/>
      <c r="X557" s="230"/>
      <c r="Y557" s="210"/>
      <c r="Z557" s="210"/>
      <c r="AA557" s="210"/>
      <c r="AB557" s="210"/>
      <c r="AC557" s="210"/>
      <c r="AD557" s="210"/>
      <c r="AE557" s="210"/>
      <c r="AF557" s="210"/>
      <c r="AG557" s="210" t="s">
        <v>185</v>
      </c>
      <c r="AH557" s="210">
        <v>0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1" x14ac:dyDescent="0.2">
      <c r="A558" s="244">
        <v>115</v>
      </c>
      <c r="B558" s="245" t="s">
        <v>677</v>
      </c>
      <c r="C558" s="261" t="s">
        <v>678</v>
      </c>
      <c r="D558" s="246" t="s">
        <v>188</v>
      </c>
      <c r="E558" s="247">
        <v>1.85016</v>
      </c>
      <c r="F558" s="248"/>
      <c r="G558" s="249">
        <f>ROUND(E558*F558,2)</f>
        <v>0</v>
      </c>
      <c r="H558" s="231"/>
      <c r="I558" s="230">
        <f>ROUND(E558*H558,2)</f>
        <v>0</v>
      </c>
      <c r="J558" s="231"/>
      <c r="K558" s="230">
        <f>ROUND(E558*J558,2)</f>
        <v>0</v>
      </c>
      <c r="L558" s="230">
        <v>21</v>
      </c>
      <c r="M558" s="230">
        <f>G558*(1+L558/100)</f>
        <v>0</v>
      </c>
      <c r="N558" s="229">
        <v>2.9100000000000001E-2</v>
      </c>
      <c r="O558" s="229">
        <f>ROUND(E558*N558,2)</f>
        <v>0.05</v>
      </c>
      <c r="P558" s="229">
        <v>0</v>
      </c>
      <c r="Q558" s="229">
        <f>ROUND(E558*P558,2)</f>
        <v>0</v>
      </c>
      <c r="R558" s="230"/>
      <c r="S558" s="230" t="s">
        <v>181</v>
      </c>
      <c r="T558" s="230" t="s">
        <v>181</v>
      </c>
      <c r="U558" s="230">
        <v>0</v>
      </c>
      <c r="V558" s="230">
        <f>ROUND(E558*U558,2)</f>
        <v>0</v>
      </c>
      <c r="W558" s="230"/>
      <c r="X558" s="230" t="s">
        <v>182</v>
      </c>
      <c r="Y558" s="210"/>
      <c r="Z558" s="210"/>
      <c r="AA558" s="210"/>
      <c r="AB558" s="210"/>
      <c r="AC558" s="210"/>
      <c r="AD558" s="210"/>
      <c r="AE558" s="210"/>
      <c r="AF558" s="210"/>
      <c r="AG558" s="210" t="s">
        <v>183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1" x14ac:dyDescent="0.2">
      <c r="A559" s="227"/>
      <c r="B559" s="228"/>
      <c r="C559" s="262" t="s">
        <v>679</v>
      </c>
      <c r="D559" s="232"/>
      <c r="E559" s="233">
        <v>1.85016</v>
      </c>
      <c r="F559" s="230"/>
      <c r="G559" s="230"/>
      <c r="H559" s="230"/>
      <c r="I559" s="230"/>
      <c r="J559" s="230"/>
      <c r="K559" s="230"/>
      <c r="L559" s="230"/>
      <c r="M559" s="230"/>
      <c r="N559" s="229"/>
      <c r="O559" s="229"/>
      <c r="P559" s="229"/>
      <c r="Q559" s="229"/>
      <c r="R559" s="230"/>
      <c r="S559" s="230"/>
      <c r="T559" s="230"/>
      <c r="U559" s="230"/>
      <c r="V559" s="230"/>
      <c r="W559" s="230"/>
      <c r="X559" s="230"/>
      <c r="Y559" s="210"/>
      <c r="Z559" s="210"/>
      <c r="AA559" s="210"/>
      <c r="AB559" s="210"/>
      <c r="AC559" s="210"/>
      <c r="AD559" s="210"/>
      <c r="AE559" s="210"/>
      <c r="AF559" s="210"/>
      <c r="AG559" s="210" t="s">
        <v>185</v>
      </c>
      <c r="AH559" s="210">
        <v>5</v>
      </c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ht="22.5" outlineLevel="1" x14ac:dyDescent="0.2">
      <c r="A560" s="244">
        <v>116</v>
      </c>
      <c r="B560" s="245" t="s">
        <v>680</v>
      </c>
      <c r="C560" s="261" t="s">
        <v>681</v>
      </c>
      <c r="D560" s="246" t="s">
        <v>180</v>
      </c>
      <c r="E560" s="247">
        <v>53.8</v>
      </c>
      <c r="F560" s="248"/>
      <c r="G560" s="249">
        <f>ROUND(E560*F560,2)</f>
        <v>0</v>
      </c>
      <c r="H560" s="231"/>
      <c r="I560" s="230">
        <f>ROUND(E560*H560,2)</f>
        <v>0</v>
      </c>
      <c r="J560" s="231"/>
      <c r="K560" s="230">
        <f>ROUND(E560*J560,2)</f>
        <v>0</v>
      </c>
      <c r="L560" s="230">
        <v>21</v>
      </c>
      <c r="M560" s="230">
        <f>G560*(1+L560/100)</f>
        <v>0</v>
      </c>
      <c r="N560" s="229">
        <v>1.426E-2</v>
      </c>
      <c r="O560" s="229">
        <f>ROUND(E560*N560,2)</f>
        <v>0.77</v>
      </c>
      <c r="P560" s="229">
        <v>0</v>
      </c>
      <c r="Q560" s="229">
        <f>ROUND(E560*P560,2)</f>
        <v>0</v>
      </c>
      <c r="R560" s="230"/>
      <c r="S560" s="230" t="s">
        <v>181</v>
      </c>
      <c r="T560" s="230" t="s">
        <v>181</v>
      </c>
      <c r="U560" s="230">
        <v>0.22600000000000001</v>
      </c>
      <c r="V560" s="230">
        <f>ROUND(E560*U560,2)</f>
        <v>12.16</v>
      </c>
      <c r="W560" s="230"/>
      <c r="X560" s="230" t="s">
        <v>182</v>
      </c>
      <c r="Y560" s="210"/>
      <c r="Z560" s="210"/>
      <c r="AA560" s="210"/>
      <c r="AB560" s="210"/>
      <c r="AC560" s="210"/>
      <c r="AD560" s="210"/>
      <c r="AE560" s="210"/>
      <c r="AF560" s="210"/>
      <c r="AG560" s="210" t="s">
        <v>183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1" x14ac:dyDescent="0.2">
      <c r="A561" s="227"/>
      <c r="B561" s="228"/>
      <c r="C561" s="262" t="s">
        <v>682</v>
      </c>
      <c r="D561" s="232"/>
      <c r="E561" s="233">
        <v>53.8</v>
      </c>
      <c r="F561" s="230"/>
      <c r="G561" s="230"/>
      <c r="H561" s="230"/>
      <c r="I561" s="230"/>
      <c r="J561" s="230"/>
      <c r="K561" s="230"/>
      <c r="L561" s="230"/>
      <c r="M561" s="230"/>
      <c r="N561" s="229"/>
      <c r="O561" s="229"/>
      <c r="P561" s="229"/>
      <c r="Q561" s="229"/>
      <c r="R561" s="230"/>
      <c r="S561" s="230"/>
      <c r="T561" s="230"/>
      <c r="U561" s="230"/>
      <c r="V561" s="230"/>
      <c r="W561" s="230"/>
      <c r="X561" s="230"/>
      <c r="Y561" s="210"/>
      <c r="Z561" s="210"/>
      <c r="AA561" s="210"/>
      <c r="AB561" s="210"/>
      <c r="AC561" s="210"/>
      <c r="AD561" s="210"/>
      <c r="AE561" s="210"/>
      <c r="AF561" s="210"/>
      <c r="AG561" s="210" t="s">
        <v>185</v>
      </c>
      <c r="AH561" s="210">
        <v>0</v>
      </c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ht="22.5" outlineLevel="1" x14ac:dyDescent="0.2">
      <c r="A562" s="244">
        <v>117</v>
      </c>
      <c r="B562" s="245" t="s">
        <v>683</v>
      </c>
      <c r="C562" s="261" t="s">
        <v>684</v>
      </c>
      <c r="D562" s="246" t="s">
        <v>180</v>
      </c>
      <c r="E562" s="247">
        <v>37.468000000000004</v>
      </c>
      <c r="F562" s="248"/>
      <c r="G562" s="249">
        <f>ROUND(E562*F562,2)</f>
        <v>0</v>
      </c>
      <c r="H562" s="231"/>
      <c r="I562" s="230">
        <f>ROUND(E562*H562,2)</f>
        <v>0</v>
      </c>
      <c r="J562" s="231"/>
      <c r="K562" s="230">
        <f>ROUND(E562*J562,2)</f>
        <v>0</v>
      </c>
      <c r="L562" s="230">
        <v>21</v>
      </c>
      <c r="M562" s="230">
        <f>G562*(1+L562/100)</f>
        <v>0</v>
      </c>
      <c r="N562" s="229">
        <v>1.426E-2</v>
      </c>
      <c r="O562" s="229">
        <f>ROUND(E562*N562,2)</f>
        <v>0.53</v>
      </c>
      <c r="P562" s="229">
        <v>0</v>
      </c>
      <c r="Q562" s="229">
        <f>ROUND(E562*P562,2)</f>
        <v>0</v>
      </c>
      <c r="R562" s="230"/>
      <c r="S562" s="230" t="s">
        <v>181</v>
      </c>
      <c r="T562" s="230" t="s">
        <v>181</v>
      </c>
      <c r="U562" s="230">
        <v>0.153</v>
      </c>
      <c r="V562" s="230">
        <f>ROUND(E562*U562,2)</f>
        <v>5.73</v>
      </c>
      <c r="W562" s="230"/>
      <c r="X562" s="230" t="s">
        <v>182</v>
      </c>
      <c r="Y562" s="210"/>
      <c r="Z562" s="210"/>
      <c r="AA562" s="210"/>
      <c r="AB562" s="210"/>
      <c r="AC562" s="210"/>
      <c r="AD562" s="210"/>
      <c r="AE562" s="210"/>
      <c r="AF562" s="210"/>
      <c r="AG562" s="210" t="s">
        <v>183</v>
      </c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1" x14ac:dyDescent="0.2">
      <c r="A563" s="227"/>
      <c r="B563" s="228"/>
      <c r="C563" s="262" t="s">
        <v>685</v>
      </c>
      <c r="D563" s="232"/>
      <c r="E563" s="233">
        <v>37.468000000000004</v>
      </c>
      <c r="F563" s="230"/>
      <c r="G563" s="230"/>
      <c r="H563" s="230"/>
      <c r="I563" s="230"/>
      <c r="J563" s="230"/>
      <c r="K563" s="230"/>
      <c r="L563" s="230"/>
      <c r="M563" s="230"/>
      <c r="N563" s="229"/>
      <c r="O563" s="229"/>
      <c r="P563" s="229"/>
      <c r="Q563" s="229"/>
      <c r="R563" s="230"/>
      <c r="S563" s="230"/>
      <c r="T563" s="230"/>
      <c r="U563" s="230"/>
      <c r="V563" s="230"/>
      <c r="W563" s="230"/>
      <c r="X563" s="230"/>
      <c r="Y563" s="210"/>
      <c r="Z563" s="210"/>
      <c r="AA563" s="210"/>
      <c r="AB563" s="210"/>
      <c r="AC563" s="210"/>
      <c r="AD563" s="210"/>
      <c r="AE563" s="210"/>
      <c r="AF563" s="210"/>
      <c r="AG563" s="210" t="s">
        <v>185</v>
      </c>
      <c r="AH563" s="210">
        <v>0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ht="22.5" outlineLevel="1" x14ac:dyDescent="0.2">
      <c r="A564" s="244">
        <v>118</v>
      </c>
      <c r="B564" s="245" t="s">
        <v>686</v>
      </c>
      <c r="C564" s="261" t="s">
        <v>687</v>
      </c>
      <c r="D564" s="246" t="s">
        <v>392</v>
      </c>
      <c r="E564" s="247">
        <v>61.034999999999997</v>
      </c>
      <c r="F564" s="248"/>
      <c r="G564" s="249">
        <f>ROUND(E564*F564,2)</f>
        <v>0</v>
      </c>
      <c r="H564" s="231"/>
      <c r="I564" s="230">
        <f>ROUND(E564*H564,2)</f>
        <v>0</v>
      </c>
      <c r="J564" s="231"/>
      <c r="K564" s="230">
        <f>ROUND(E564*J564,2)</f>
        <v>0</v>
      </c>
      <c r="L564" s="230">
        <v>21</v>
      </c>
      <c r="M564" s="230">
        <f>G564*(1+L564/100)</f>
        <v>0</v>
      </c>
      <c r="N564" s="229">
        <v>7.7600000000000004E-3</v>
      </c>
      <c r="O564" s="229">
        <f>ROUND(E564*N564,2)</f>
        <v>0.47</v>
      </c>
      <c r="P564" s="229">
        <v>0</v>
      </c>
      <c r="Q564" s="229">
        <f>ROUND(E564*P564,2)</f>
        <v>0</v>
      </c>
      <c r="R564" s="230"/>
      <c r="S564" s="230" t="s">
        <v>181</v>
      </c>
      <c r="T564" s="230" t="s">
        <v>181</v>
      </c>
      <c r="U564" s="230">
        <v>0.11799999999999999</v>
      </c>
      <c r="V564" s="230">
        <f>ROUND(E564*U564,2)</f>
        <v>7.2</v>
      </c>
      <c r="W564" s="230"/>
      <c r="X564" s="230" t="s">
        <v>182</v>
      </c>
      <c r="Y564" s="210"/>
      <c r="Z564" s="210"/>
      <c r="AA564" s="210"/>
      <c r="AB564" s="210"/>
      <c r="AC564" s="210"/>
      <c r="AD564" s="210"/>
      <c r="AE564" s="210"/>
      <c r="AF564" s="210"/>
      <c r="AG564" s="210" t="s">
        <v>183</v>
      </c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ht="22.5" outlineLevel="1" x14ac:dyDescent="0.2">
      <c r="A565" s="227"/>
      <c r="B565" s="228"/>
      <c r="C565" s="262" t="s">
        <v>688</v>
      </c>
      <c r="D565" s="232"/>
      <c r="E565" s="233">
        <v>61.034999999999997</v>
      </c>
      <c r="F565" s="230"/>
      <c r="G565" s="230"/>
      <c r="H565" s="230"/>
      <c r="I565" s="230"/>
      <c r="J565" s="230"/>
      <c r="K565" s="230"/>
      <c r="L565" s="230"/>
      <c r="M565" s="230"/>
      <c r="N565" s="229"/>
      <c r="O565" s="229"/>
      <c r="P565" s="229"/>
      <c r="Q565" s="229"/>
      <c r="R565" s="230"/>
      <c r="S565" s="230"/>
      <c r="T565" s="230"/>
      <c r="U565" s="230"/>
      <c r="V565" s="230"/>
      <c r="W565" s="230"/>
      <c r="X565" s="230"/>
      <c r="Y565" s="210"/>
      <c r="Z565" s="210"/>
      <c r="AA565" s="210"/>
      <c r="AB565" s="210"/>
      <c r="AC565" s="210"/>
      <c r="AD565" s="210"/>
      <c r="AE565" s="210"/>
      <c r="AF565" s="210"/>
      <c r="AG565" s="210" t="s">
        <v>185</v>
      </c>
      <c r="AH565" s="210">
        <v>0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1" x14ac:dyDescent="0.2">
      <c r="A566" s="244">
        <v>119</v>
      </c>
      <c r="B566" s="245" t="s">
        <v>689</v>
      </c>
      <c r="C566" s="261" t="s">
        <v>690</v>
      </c>
      <c r="D566" s="246" t="s">
        <v>188</v>
      </c>
      <c r="E566" s="247">
        <v>0.78125</v>
      </c>
      <c r="F566" s="248"/>
      <c r="G566" s="249">
        <f>ROUND(E566*F566,2)</f>
        <v>0</v>
      </c>
      <c r="H566" s="231"/>
      <c r="I566" s="230">
        <f>ROUND(E566*H566,2)</f>
        <v>0</v>
      </c>
      <c r="J566" s="231"/>
      <c r="K566" s="230">
        <f>ROUND(E566*J566,2)</f>
        <v>0</v>
      </c>
      <c r="L566" s="230">
        <v>21</v>
      </c>
      <c r="M566" s="230">
        <f>G566*(1+L566/100)</f>
        <v>0</v>
      </c>
      <c r="N566" s="229">
        <v>3.1099999999999999E-3</v>
      </c>
      <c r="O566" s="229">
        <f>ROUND(E566*N566,2)</f>
        <v>0</v>
      </c>
      <c r="P566" s="229">
        <v>0</v>
      </c>
      <c r="Q566" s="229">
        <f>ROUND(E566*P566,2)</f>
        <v>0</v>
      </c>
      <c r="R566" s="230"/>
      <c r="S566" s="230" t="s">
        <v>181</v>
      </c>
      <c r="T566" s="230" t="s">
        <v>485</v>
      </c>
      <c r="U566" s="230">
        <v>0</v>
      </c>
      <c r="V566" s="230">
        <f>ROUND(E566*U566,2)</f>
        <v>0</v>
      </c>
      <c r="W566" s="230"/>
      <c r="X566" s="230" t="s">
        <v>182</v>
      </c>
      <c r="Y566" s="210"/>
      <c r="Z566" s="210"/>
      <c r="AA566" s="210"/>
      <c r="AB566" s="210"/>
      <c r="AC566" s="210"/>
      <c r="AD566" s="210"/>
      <c r="AE566" s="210"/>
      <c r="AF566" s="210"/>
      <c r="AG566" s="210" t="s">
        <v>183</v>
      </c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ht="33.75" outlineLevel="1" x14ac:dyDescent="0.2">
      <c r="A567" s="227"/>
      <c r="B567" s="228"/>
      <c r="C567" s="262" t="s">
        <v>691</v>
      </c>
      <c r="D567" s="232"/>
      <c r="E567" s="233">
        <v>0.78125</v>
      </c>
      <c r="F567" s="230"/>
      <c r="G567" s="230"/>
      <c r="H567" s="230"/>
      <c r="I567" s="230"/>
      <c r="J567" s="230"/>
      <c r="K567" s="230"/>
      <c r="L567" s="230"/>
      <c r="M567" s="230"/>
      <c r="N567" s="229"/>
      <c r="O567" s="229"/>
      <c r="P567" s="229"/>
      <c r="Q567" s="229"/>
      <c r="R567" s="230"/>
      <c r="S567" s="230"/>
      <c r="T567" s="230"/>
      <c r="U567" s="230"/>
      <c r="V567" s="230"/>
      <c r="W567" s="230"/>
      <c r="X567" s="230"/>
      <c r="Y567" s="210"/>
      <c r="Z567" s="210"/>
      <c r="AA567" s="210"/>
      <c r="AB567" s="210"/>
      <c r="AC567" s="210"/>
      <c r="AD567" s="210"/>
      <c r="AE567" s="210"/>
      <c r="AF567" s="210"/>
      <c r="AG567" s="210" t="s">
        <v>185</v>
      </c>
      <c r="AH567" s="210">
        <v>0</v>
      </c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1" x14ac:dyDescent="0.2">
      <c r="A568" s="244">
        <v>120</v>
      </c>
      <c r="B568" s="245" t="s">
        <v>692</v>
      </c>
      <c r="C568" s="261" t="s">
        <v>693</v>
      </c>
      <c r="D568" s="246" t="s">
        <v>180</v>
      </c>
      <c r="E568" s="247">
        <v>77.072800000000001</v>
      </c>
      <c r="F568" s="248"/>
      <c r="G568" s="249">
        <f>ROUND(E568*F568,2)</f>
        <v>0</v>
      </c>
      <c r="H568" s="231"/>
      <c r="I568" s="230">
        <f>ROUND(E568*H568,2)</f>
        <v>0</v>
      </c>
      <c r="J568" s="231"/>
      <c r="K568" s="230">
        <f>ROUND(E568*J568,2)</f>
        <v>0</v>
      </c>
      <c r="L568" s="230">
        <v>21</v>
      </c>
      <c r="M568" s="230">
        <f>G568*(1+L568/100)</f>
        <v>0</v>
      </c>
      <c r="N568" s="229">
        <v>4.0000000000000003E-5</v>
      </c>
      <c r="O568" s="229">
        <f>ROUND(E568*N568,2)</f>
        <v>0</v>
      </c>
      <c r="P568" s="229">
        <v>0</v>
      </c>
      <c r="Q568" s="229">
        <f>ROUND(E568*P568,2)</f>
        <v>0</v>
      </c>
      <c r="R568" s="230"/>
      <c r="S568" s="230" t="s">
        <v>181</v>
      </c>
      <c r="T568" s="230" t="s">
        <v>181</v>
      </c>
      <c r="U568" s="230">
        <v>0</v>
      </c>
      <c r="V568" s="230">
        <f>ROUND(E568*U568,2)</f>
        <v>0</v>
      </c>
      <c r="W568" s="230"/>
      <c r="X568" s="230" t="s">
        <v>182</v>
      </c>
      <c r="Y568" s="210"/>
      <c r="Z568" s="210"/>
      <c r="AA568" s="210"/>
      <c r="AB568" s="210"/>
      <c r="AC568" s="210"/>
      <c r="AD568" s="210"/>
      <c r="AE568" s="210"/>
      <c r="AF568" s="210"/>
      <c r="AG568" s="210" t="s">
        <v>183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ht="33.75" outlineLevel="1" x14ac:dyDescent="0.2">
      <c r="A569" s="227"/>
      <c r="B569" s="228"/>
      <c r="C569" s="262" t="s">
        <v>694</v>
      </c>
      <c r="D569" s="232"/>
      <c r="E569" s="233">
        <v>29.296800000000001</v>
      </c>
      <c r="F569" s="230"/>
      <c r="G569" s="230"/>
      <c r="H569" s="230"/>
      <c r="I569" s="230"/>
      <c r="J569" s="230"/>
      <c r="K569" s="230"/>
      <c r="L569" s="230"/>
      <c r="M569" s="230"/>
      <c r="N569" s="229"/>
      <c r="O569" s="229"/>
      <c r="P569" s="229"/>
      <c r="Q569" s="229"/>
      <c r="R569" s="230"/>
      <c r="S569" s="230"/>
      <c r="T569" s="230"/>
      <c r="U569" s="230"/>
      <c r="V569" s="230"/>
      <c r="W569" s="230"/>
      <c r="X569" s="230"/>
      <c r="Y569" s="210"/>
      <c r="Z569" s="210"/>
      <c r="AA569" s="210"/>
      <c r="AB569" s="210"/>
      <c r="AC569" s="210"/>
      <c r="AD569" s="210"/>
      <c r="AE569" s="210"/>
      <c r="AF569" s="210"/>
      <c r="AG569" s="210" t="s">
        <v>185</v>
      </c>
      <c r="AH569" s="210">
        <v>0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1" x14ac:dyDescent="0.2">
      <c r="A570" s="227"/>
      <c r="B570" s="228"/>
      <c r="C570" s="262" t="s">
        <v>695</v>
      </c>
      <c r="D570" s="232"/>
      <c r="E570" s="233">
        <v>9.4640000000000004</v>
      </c>
      <c r="F570" s="230"/>
      <c r="G570" s="230"/>
      <c r="H570" s="230"/>
      <c r="I570" s="230"/>
      <c r="J570" s="230"/>
      <c r="K570" s="230"/>
      <c r="L570" s="230"/>
      <c r="M570" s="230"/>
      <c r="N570" s="229"/>
      <c r="O570" s="229"/>
      <c r="P570" s="229"/>
      <c r="Q570" s="229"/>
      <c r="R570" s="230"/>
      <c r="S570" s="230"/>
      <c r="T570" s="230"/>
      <c r="U570" s="230"/>
      <c r="V570" s="230"/>
      <c r="W570" s="230"/>
      <c r="X570" s="230"/>
      <c r="Y570" s="210"/>
      <c r="Z570" s="210"/>
      <c r="AA570" s="210"/>
      <c r="AB570" s="210"/>
      <c r="AC570" s="210"/>
      <c r="AD570" s="210"/>
      <c r="AE570" s="210"/>
      <c r="AF570" s="210"/>
      <c r="AG570" s="210" t="s">
        <v>185</v>
      </c>
      <c r="AH570" s="210">
        <v>0</v>
      </c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1" x14ac:dyDescent="0.2">
      <c r="A571" s="227"/>
      <c r="B571" s="228"/>
      <c r="C571" s="262" t="s">
        <v>696</v>
      </c>
      <c r="D571" s="232"/>
      <c r="E571" s="233">
        <v>9.7279999999999998</v>
      </c>
      <c r="F571" s="230"/>
      <c r="G571" s="230"/>
      <c r="H571" s="230"/>
      <c r="I571" s="230"/>
      <c r="J571" s="230"/>
      <c r="K571" s="230"/>
      <c r="L571" s="230"/>
      <c r="M571" s="230"/>
      <c r="N571" s="229"/>
      <c r="O571" s="229"/>
      <c r="P571" s="229"/>
      <c r="Q571" s="229"/>
      <c r="R571" s="230"/>
      <c r="S571" s="230"/>
      <c r="T571" s="230"/>
      <c r="U571" s="230"/>
      <c r="V571" s="230"/>
      <c r="W571" s="230"/>
      <c r="X571" s="230"/>
      <c r="Y571" s="210"/>
      <c r="Z571" s="210"/>
      <c r="AA571" s="210"/>
      <c r="AB571" s="210"/>
      <c r="AC571" s="210"/>
      <c r="AD571" s="210"/>
      <c r="AE571" s="210"/>
      <c r="AF571" s="210"/>
      <c r="AG571" s="210" t="s">
        <v>185</v>
      </c>
      <c r="AH571" s="210">
        <v>0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1" x14ac:dyDescent="0.2">
      <c r="A572" s="227"/>
      <c r="B572" s="228"/>
      <c r="C572" s="262" t="s">
        <v>697</v>
      </c>
      <c r="D572" s="232"/>
      <c r="E572" s="233">
        <v>2.88</v>
      </c>
      <c r="F572" s="230"/>
      <c r="G572" s="230"/>
      <c r="H572" s="230"/>
      <c r="I572" s="230"/>
      <c r="J572" s="230"/>
      <c r="K572" s="230"/>
      <c r="L572" s="230"/>
      <c r="M572" s="230"/>
      <c r="N572" s="229"/>
      <c r="O572" s="229"/>
      <c r="P572" s="229"/>
      <c r="Q572" s="229"/>
      <c r="R572" s="230"/>
      <c r="S572" s="230"/>
      <c r="T572" s="230"/>
      <c r="U572" s="230"/>
      <c r="V572" s="230"/>
      <c r="W572" s="230"/>
      <c r="X572" s="230"/>
      <c r="Y572" s="210"/>
      <c r="Z572" s="210"/>
      <c r="AA572" s="210"/>
      <c r="AB572" s="210"/>
      <c r="AC572" s="210"/>
      <c r="AD572" s="210"/>
      <c r="AE572" s="210"/>
      <c r="AF572" s="210"/>
      <c r="AG572" s="210" t="s">
        <v>185</v>
      </c>
      <c r="AH572" s="210">
        <v>0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1" x14ac:dyDescent="0.2">
      <c r="A573" s="227"/>
      <c r="B573" s="228"/>
      <c r="C573" s="262" t="s">
        <v>698</v>
      </c>
      <c r="D573" s="232"/>
      <c r="E573" s="233">
        <v>25.704000000000001</v>
      </c>
      <c r="F573" s="230"/>
      <c r="G573" s="230"/>
      <c r="H573" s="230"/>
      <c r="I573" s="230"/>
      <c r="J573" s="230"/>
      <c r="K573" s="230"/>
      <c r="L573" s="230"/>
      <c r="M573" s="230"/>
      <c r="N573" s="229"/>
      <c r="O573" s="229"/>
      <c r="P573" s="229"/>
      <c r="Q573" s="229"/>
      <c r="R573" s="230"/>
      <c r="S573" s="230"/>
      <c r="T573" s="230"/>
      <c r="U573" s="230"/>
      <c r="V573" s="230"/>
      <c r="W573" s="230"/>
      <c r="X573" s="230"/>
      <c r="Y573" s="210"/>
      <c r="Z573" s="210"/>
      <c r="AA573" s="210"/>
      <c r="AB573" s="210"/>
      <c r="AC573" s="210"/>
      <c r="AD573" s="210"/>
      <c r="AE573" s="210"/>
      <c r="AF573" s="210"/>
      <c r="AG573" s="210" t="s">
        <v>185</v>
      </c>
      <c r="AH573" s="210">
        <v>0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1" x14ac:dyDescent="0.2">
      <c r="A574" s="244">
        <v>121</v>
      </c>
      <c r="B574" s="245" t="s">
        <v>699</v>
      </c>
      <c r="C574" s="261" t="s">
        <v>700</v>
      </c>
      <c r="D574" s="246" t="s">
        <v>392</v>
      </c>
      <c r="E574" s="247">
        <v>0.75</v>
      </c>
      <c r="F574" s="248"/>
      <c r="G574" s="249">
        <f>ROUND(E574*F574,2)</f>
        <v>0</v>
      </c>
      <c r="H574" s="231"/>
      <c r="I574" s="230">
        <f>ROUND(E574*H574,2)</f>
        <v>0</v>
      </c>
      <c r="J574" s="231"/>
      <c r="K574" s="230">
        <f>ROUND(E574*J574,2)</f>
        <v>0</v>
      </c>
      <c r="L574" s="230">
        <v>21</v>
      </c>
      <c r="M574" s="230">
        <f>G574*(1+L574/100)</f>
        <v>0</v>
      </c>
      <c r="N574" s="229">
        <v>0</v>
      </c>
      <c r="O574" s="229">
        <f>ROUND(E574*N574,2)</f>
        <v>0</v>
      </c>
      <c r="P574" s="229">
        <v>0.3</v>
      </c>
      <c r="Q574" s="229">
        <f>ROUND(E574*P574,2)</f>
        <v>0.23</v>
      </c>
      <c r="R574" s="230"/>
      <c r="S574" s="230" t="s">
        <v>344</v>
      </c>
      <c r="T574" s="230" t="s">
        <v>485</v>
      </c>
      <c r="U574" s="230">
        <v>0.57599999999999996</v>
      </c>
      <c r="V574" s="230">
        <f>ROUND(E574*U574,2)</f>
        <v>0.43</v>
      </c>
      <c r="W574" s="230"/>
      <c r="X574" s="230" t="s">
        <v>182</v>
      </c>
      <c r="Y574" s="210"/>
      <c r="Z574" s="210"/>
      <c r="AA574" s="210"/>
      <c r="AB574" s="210"/>
      <c r="AC574" s="210"/>
      <c r="AD574" s="210"/>
      <c r="AE574" s="210"/>
      <c r="AF574" s="210"/>
      <c r="AG574" s="210" t="s">
        <v>183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1" x14ac:dyDescent="0.2">
      <c r="A575" s="227"/>
      <c r="B575" s="228"/>
      <c r="C575" s="262" t="s">
        <v>701</v>
      </c>
      <c r="D575" s="232"/>
      <c r="E575" s="233">
        <v>0.75</v>
      </c>
      <c r="F575" s="230"/>
      <c r="G575" s="230"/>
      <c r="H575" s="230"/>
      <c r="I575" s="230"/>
      <c r="J575" s="230"/>
      <c r="K575" s="230"/>
      <c r="L575" s="230"/>
      <c r="M575" s="230"/>
      <c r="N575" s="229"/>
      <c r="O575" s="229"/>
      <c r="P575" s="229"/>
      <c r="Q575" s="229"/>
      <c r="R575" s="230"/>
      <c r="S575" s="230"/>
      <c r="T575" s="230"/>
      <c r="U575" s="230"/>
      <c r="V575" s="230"/>
      <c r="W575" s="230"/>
      <c r="X575" s="230"/>
      <c r="Y575" s="210"/>
      <c r="Z575" s="210"/>
      <c r="AA575" s="210"/>
      <c r="AB575" s="210"/>
      <c r="AC575" s="210"/>
      <c r="AD575" s="210"/>
      <c r="AE575" s="210"/>
      <c r="AF575" s="210"/>
      <c r="AG575" s="210" t="s">
        <v>185</v>
      </c>
      <c r="AH575" s="210">
        <v>0</v>
      </c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ht="22.5" outlineLevel="1" x14ac:dyDescent="0.2">
      <c r="A576" s="244">
        <v>122</v>
      </c>
      <c r="B576" s="245" t="s">
        <v>702</v>
      </c>
      <c r="C576" s="261" t="s">
        <v>703</v>
      </c>
      <c r="D576" s="246" t="s">
        <v>180</v>
      </c>
      <c r="E576" s="247">
        <v>820.66</v>
      </c>
      <c r="F576" s="248"/>
      <c r="G576" s="249">
        <f>ROUND(E576*F576,2)</f>
        <v>0</v>
      </c>
      <c r="H576" s="231"/>
      <c r="I576" s="230">
        <f>ROUND(E576*H576,2)</f>
        <v>0</v>
      </c>
      <c r="J576" s="231"/>
      <c r="K576" s="230">
        <f>ROUND(E576*J576,2)</f>
        <v>0</v>
      </c>
      <c r="L576" s="230">
        <v>21</v>
      </c>
      <c r="M576" s="230">
        <f>G576*(1+L576/100)</f>
        <v>0</v>
      </c>
      <c r="N576" s="229">
        <v>1.7819999999999999E-2</v>
      </c>
      <c r="O576" s="229">
        <f>ROUND(E576*N576,2)</f>
        <v>14.62</v>
      </c>
      <c r="P576" s="229">
        <v>0</v>
      </c>
      <c r="Q576" s="229">
        <f>ROUND(E576*P576,2)</f>
        <v>0</v>
      </c>
      <c r="R576" s="230"/>
      <c r="S576" s="230" t="s">
        <v>344</v>
      </c>
      <c r="T576" s="230" t="s">
        <v>181</v>
      </c>
      <c r="U576" s="230">
        <v>0.24</v>
      </c>
      <c r="V576" s="230">
        <f>ROUND(E576*U576,2)</f>
        <v>196.96</v>
      </c>
      <c r="W576" s="230"/>
      <c r="X576" s="230" t="s">
        <v>182</v>
      </c>
      <c r="Y576" s="210"/>
      <c r="Z576" s="210"/>
      <c r="AA576" s="210"/>
      <c r="AB576" s="210"/>
      <c r="AC576" s="210"/>
      <c r="AD576" s="210"/>
      <c r="AE576" s="210"/>
      <c r="AF576" s="210"/>
      <c r="AG576" s="210" t="s">
        <v>183</v>
      </c>
      <c r="AH576" s="210"/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1" x14ac:dyDescent="0.2">
      <c r="A577" s="227"/>
      <c r="B577" s="228"/>
      <c r="C577" s="262" t="s">
        <v>704</v>
      </c>
      <c r="D577" s="232"/>
      <c r="E577" s="233">
        <v>20.98</v>
      </c>
      <c r="F577" s="230"/>
      <c r="G577" s="230"/>
      <c r="H577" s="230"/>
      <c r="I577" s="230"/>
      <c r="J577" s="230"/>
      <c r="K577" s="230"/>
      <c r="L577" s="230"/>
      <c r="M577" s="230"/>
      <c r="N577" s="229"/>
      <c r="O577" s="229"/>
      <c r="P577" s="229"/>
      <c r="Q577" s="229"/>
      <c r="R577" s="230"/>
      <c r="S577" s="230"/>
      <c r="T577" s="230"/>
      <c r="U577" s="230"/>
      <c r="V577" s="230"/>
      <c r="W577" s="230"/>
      <c r="X577" s="230"/>
      <c r="Y577" s="210"/>
      <c r="Z577" s="210"/>
      <c r="AA577" s="210"/>
      <c r="AB577" s="210"/>
      <c r="AC577" s="210"/>
      <c r="AD577" s="210"/>
      <c r="AE577" s="210"/>
      <c r="AF577" s="210"/>
      <c r="AG577" s="210" t="s">
        <v>185</v>
      </c>
      <c r="AH577" s="210">
        <v>0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1" x14ac:dyDescent="0.2">
      <c r="A578" s="227"/>
      <c r="B578" s="228"/>
      <c r="C578" s="262" t="s">
        <v>705</v>
      </c>
      <c r="D578" s="232"/>
      <c r="E578" s="233">
        <v>240.62</v>
      </c>
      <c r="F578" s="230"/>
      <c r="G578" s="230"/>
      <c r="H578" s="230"/>
      <c r="I578" s="230"/>
      <c r="J578" s="230"/>
      <c r="K578" s="230"/>
      <c r="L578" s="230"/>
      <c r="M578" s="230"/>
      <c r="N578" s="229"/>
      <c r="O578" s="229"/>
      <c r="P578" s="229"/>
      <c r="Q578" s="229"/>
      <c r="R578" s="230"/>
      <c r="S578" s="230"/>
      <c r="T578" s="230"/>
      <c r="U578" s="230"/>
      <c r="V578" s="230"/>
      <c r="W578" s="230"/>
      <c r="X578" s="230"/>
      <c r="Y578" s="210"/>
      <c r="Z578" s="210"/>
      <c r="AA578" s="210"/>
      <c r="AB578" s="210"/>
      <c r="AC578" s="210"/>
      <c r="AD578" s="210"/>
      <c r="AE578" s="210"/>
      <c r="AF578" s="210"/>
      <c r="AG578" s="210" t="s">
        <v>185</v>
      </c>
      <c r="AH578" s="210">
        <v>0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1" x14ac:dyDescent="0.2">
      <c r="A579" s="227"/>
      <c r="B579" s="228"/>
      <c r="C579" s="262" t="s">
        <v>706</v>
      </c>
      <c r="D579" s="232"/>
      <c r="E579" s="233">
        <v>559.05999999999995</v>
      </c>
      <c r="F579" s="230"/>
      <c r="G579" s="230"/>
      <c r="H579" s="230"/>
      <c r="I579" s="230"/>
      <c r="J579" s="230"/>
      <c r="K579" s="230"/>
      <c r="L579" s="230"/>
      <c r="M579" s="230"/>
      <c r="N579" s="229"/>
      <c r="O579" s="229"/>
      <c r="P579" s="229"/>
      <c r="Q579" s="229"/>
      <c r="R579" s="230"/>
      <c r="S579" s="230"/>
      <c r="T579" s="230"/>
      <c r="U579" s="230"/>
      <c r="V579" s="230"/>
      <c r="W579" s="230"/>
      <c r="X579" s="230"/>
      <c r="Y579" s="210"/>
      <c r="Z579" s="210"/>
      <c r="AA579" s="210"/>
      <c r="AB579" s="210"/>
      <c r="AC579" s="210"/>
      <c r="AD579" s="210"/>
      <c r="AE579" s="210"/>
      <c r="AF579" s="210"/>
      <c r="AG579" s="210" t="s">
        <v>185</v>
      </c>
      <c r="AH579" s="210">
        <v>0</v>
      </c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1" x14ac:dyDescent="0.2">
      <c r="A580" s="244">
        <v>123</v>
      </c>
      <c r="B580" s="245" t="s">
        <v>707</v>
      </c>
      <c r="C580" s="261" t="s">
        <v>708</v>
      </c>
      <c r="D580" s="246" t="s">
        <v>180</v>
      </c>
      <c r="E580" s="247">
        <v>91</v>
      </c>
      <c r="F580" s="248"/>
      <c r="G580" s="249">
        <f>ROUND(E580*F580,2)</f>
        <v>0</v>
      </c>
      <c r="H580" s="231"/>
      <c r="I580" s="230">
        <f>ROUND(E580*H580,2)</f>
        <v>0</v>
      </c>
      <c r="J580" s="231"/>
      <c r="K580" s="230">
        <f>ROUND(E580*J580,2)</f>
        <v>0</v>
      </c>
      <c r="L580" s="230">
        <v>21</v>
      </c>
      <c r="M580" s="230">
        <f>G580*(1+L580/100)</f>
        <v>0</v>
      </c>
      <c r="N580" s="229">
        <v>0</v>
      </c>
      <c r="O580" s="229">
        <f>ROUND(E580*N580,2)</f>
        <v>0</v>
      </c>
      <c r="P580" s="229">
        <v>2.4E-2</v>
      </c>
      <c r="Q580" s="229">
        <f>ROUND(E580*P580,2)</f>
        <v>2.1800000000000002</v>
      </c>
      <c r="R580" s="230"/>
      <c r="S580" s="230" t="s">
        <v>344</v>
      </c>
      <c r="T580" s="230" t="s">
        <v>181</v>
      </c>
      <c r="U580" s="230">
        <v>0.18</v>
      </c>
      <c r="V580" s="230">
        <f>ROUND(E580*U580,2)</f>
        <v>16.38</v>
      </c>
      <c r="W580" s="230"/>
      <c r="X580" s="230" t="s">
        <v>182</v>
      </c>
      <c r="Y580" s="210"/>
      <c r="Z580" s="210"/>
      <c r="AA580" s="210"/>
      <c r="AB580" s="210"/>
      <c r="AC580" s="210"/>
      <c r="AD580" s="210"/>
      <c r="AE580" s="210"/>
      <c r="AF580" s="210"/>
      <c r="AG580" s="210" t="s">
        <v>183</v>
      </c>
      <c r="AH580" s="210"/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1" x14ac:dyDescent="0.2">
      <c r="A581" s="227"/>
      <c r="B581" s="228"/>
      <c r="C581" s="262" t="s">
        <v>709</v>
      </c>
      <c r="D581" s="232"/>
      <c r="E581" s="233">
        <v>91</v>
      </c>
      <c r="F581" s="230"/>
      <c r="G581" s="230"/>
      <c r="H581" s="230"/>
      <c r="I581" s="230"/>
      <c r="J581" s="230"/>
      <c r="K581" s="230"/>
      <c r="L581" s="230"/>
      <c r="M581" s="230"/>
      <c r="N581" s="229"/>
      <c r="O581" s="229"/>
      <c r="P581" s="229"/>
      <c r="Q581" s="229"/>
      <c r="R581" s="230"/>
      <c r="S581" s="230"/>
      <c r="T581" s="230"/>
      <c r="U581" s="230"/>
      <c r="V581" s="230"/>
      <c r="W581" s="230"/>
      <c r="X581" s="230"/>
      <c r="Y581" s="210"/>
      <c r="Z581" s="210"/>
      <c r="AA581" s="210"/>
      <c r="AB581" s="210"/>
      <c r="AC581" s="210"/>
      <c r="AD581" s="210"/>
      <c r="AE581" s="210"/>
      <c r="AF581" s="210"/>
      <c r="AG581" s="210" t="s">
        <v>185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1" x14ac:dyDescent="0.2">
      <c r="A582" s="244">
        <v>124</v>
      </c>
      <c r="B582" s="245" t="s">
        <v>710</v>
      </c>
      <c r="C582" s="261" t="s">
        <v>711</v>
      </c>
      <c r="D582" s="246" t="s">
        <v>188</v>
      </c>
      <c r="E582" s="247">
        <v>1.85016</v>
      </c>
      <c r="F582" s="248"/>
      <c r="G582" s="249">
        <f>ROUND(E582*F582,2)</f>
        <v>0</v>
      </c>
      <c r="H582" s="231"/>
      <c r="I582" s="230">
        <f>ROUND(E582*H582,2)</f>
        <v>0</v>
      </c>
      <c r="J582" s="231"/>
      <c r="K582" s="230">
        <f>ROUND(E582*J582,2)</f>
        <v>0</v>
      </c>
      <c r="L582" s="230">
        <v>21</v>
      </c>
      <c r="M582" s="230">
        <f>G582*(1+L582/100)</f>
        <v>0</v>
      </c>
      <c r="N582" s="229">
        <v>0.55000000000000004</v>
      </c>
      <c r="O582" s="229">
        <f>ROUND(E582*N582,2)</f>
        <v>1.02</v>
      </c>
      <c r="P582" s="229">
        <v>0</v>
      </c>
      <c r="Q582" s="229">
        <f>ROUND(E582*P582,2)</f>
        <v>0</v>
      </c>
      <c r="R582" s="230"/>
      <c r="S582" s="230" t="s">
        <v>344</v>
      </c>
      <c r="T582" s="230" t="s">
        <v>181</v>
      </c>
      <c r="U582" s="230">
        <v>0</v>
      </c>
      <c r="V582" s="230">
        <f>ROUND(E582*U582,2)</f>
        <v>0</v>
      </c>
      <c r="W582" s="230"/>
      <c r="X582" s="230" t="s">
        <v>352</v>
      </c>
      <c r="Y582" s="210"/>
      <c r="Z582" s="210"/>
      <c r="AA582" s="210"/>
      <c r="AB582" s="210"/>
      <c r="AC582" s="210"/>
      <c r="AD582" s="210"/>
      <c r="AE582" s="210"/>
      <c r="AF582" s="210"/>
      <c r="AG582" s="210" t="s">
        <v>353</v>
      </c>
      <c r="AH582" s="210"/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1" x14ac:dyDescent="0.2">
      <c r="A583" s="227"/>
      <c r="B583" s="228"/>
      <c r="C583" s="262" t="s">
        <v>712</v>
      </c>
      <c r="D583" s="232"/>
      <c r="E583" s="233">
        <v>0.33123999999999998</v>
      </c>
      <c r="F583" s="230"/>
      <c r="G583" s="230"/>
      <c r="H583" s="230"/>
      <c r="I583" s="230"/>
      <c r="J583" s="230"/>
      <c r="K583" s="230"/>
      <c r="L583" s="230"/>
      <c r="M583" s="230"/>
      <c r="N583" s="229"/>
      <c r="O583" s="229"/>
      <c r="P583" s="229"/>
      <c r="Q583" s="229"/>
      <c r="R583" s="230"/>
      <c r="S583" s="230"/>
      <c r="T583" s="230"/>
      <c r="U583" s="230"/>
      <c r="V583" s="230"/>
      <c r="W583" s="230"/>
      <c r="X583" s="230"/>
      <c r="Y583" s="210"/>
      <c r="Z583" s="210"/>
      <c r="AA583" s="210"/>
      <c r="AB583" s="210"/>
      <c r="AC583" s="210"/>
      <c r="AD583" s="210"/>
      <c r="AE583" s="210"/>
      <c r="AF583" s="210"/>
      <c r="AG583" s="210" t="s">
        <v>185</v>
      </c>
      <c r="AH583" s="210">
        <v>0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1" x14ac:dyDescent="0.2">
      <c r="A584" s="227"/>
      <c r="B584" s="228"/>
      <c r="C584" s="262" t="s">
        <v>713</v>
      </c>
      <c r="D584" s="232"/>
      <c r="E584" s="233">
        <v>0.38303999999999999</v>
      </c>
      <c r="F584" s="230"/>
      <c r="G584" s="230"/>
      <c r="H584" s="230"/>
      <c r="I584" s="230"/>
      <c r="J584" s="230"/>
      <c r="K584" s="230"/>
      <c r="L584" s="230"/>
      <c r="M584" s="230"/>
      <c r="N584" s="229"/>
      <c r="O584" s="229"/>
      <c r="P584" s="229"/>
      <c r="Q584" s="229"/>
      <c r="R584" s="230"/>
      <c r="S584" s="230"/>
      <c r="T584" s="230"/>
      <c r="U584" s="230"/>
      <c r="V584" s="230"/>
      <c r="W584" s="230"/>
      <c r="X584" s="230"/>
      <c r="Y584" s="210"/>
      <c r="Z584" s="210"/>
      <c r="AA584" s="210"/>
      <c r="AB584" s="210"/>
      <c r="AC584" s="210"/>
      <c r="AD584" s="210"/>
      <c r="AE584" s="210"/>
      <c r="AF584" s="210"/>
      <c r="AG584" s="210" t="s">
        <v>185</v>
      </c>
      <c r="AH584" s="210">
        <v>0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1" x14ac:dyDescent="0.2">
      <c r="A585" s="227"/>
      <c r="B585" s="228"/>
      <c r="C585" s="262" t="s">
        <v>714</v>
      </c>
      <c r="D585" s="232"/>
      <c r="E585" s="233">
        <v>8.6400000000000005E-2</v>
      </c>
      <c r="F585" s="230"/>
      <c r="G585" s="230"/>
      <c r="H585" s="230"/>
      <c r="I585" s="230"/>
      <c r="J585" s="230"/>
      <c r="K585" s="230"/>
      <c r="L585" s="230"/>
      <c r="M585" s="230"/>
      <c r="N585" s="229"/>
      <c r="O585" s="229"/>
      <c r="P585" s="229"/>
      <c r="Q585" s="229"/>
      <c r="R585" s="230"/>
      <c r="S585" s="230"/>
      <c r="T585" s="230"/>
      <c r="U585" s="230"/>
      <c r="V585" s="230"/>
      <c r="W585" s="230"/>
      <c r="X585" s="230"/>
      <c r="Y585" s="210"/>
      <c r="Z585" s="210"/>
      <c r="AA585" s="210"/>
      <c r="AB585" s="210"/>
      <c r="AC585" s="210"/>
      <c r="AD585" s="210"/>
      <c r="AE585" s="210"/>
      <c r="AF585" s="210"/>
      <c r="AG585" s="210" t="s">
        <v>185</v>
      </c>
      <c r="AH585" s="210">
        <v>0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1" x14ac:dyDescent="0.2">
      <c r="A586" s="227"/>
      <c r="B586" s="228"/>
      <c r="C586" s="262" t="s">
        <v>715</v>
      </c>
      <c r="D586" s="232"/>
      <c r="E586" s="233">
        <v>0.88127999999999995</v>
      </c>
      <c r="F586" s="230"/>
      <c r="G586" s="230"/>
      <c r="H586" s="230"/>
      <c r="I586" s="230"/>
      <c r="J586" s="230"/>
      <c r="K586" s="230"/>
      <c r="L586" s="230"/>
      <c r="M586" s="230"/>
      <c r="N586" s="229"/>
      <c r="O586" s="229"/>
      <c r="P586" s="229"/>
      <c r="Q586" s="229"/>
      <c r="R586" s="230"/>
      <c r="S586" s="230"/>
      <c r="T586" s="230"/>
      <c r="U586" s="230"/>
      <c r="V586" s="230"/>
      <c r="W586" s="230"/>
      <c r="X586" s="230"/>
      <c r="Y586" s="210"/>
      <c r="Z586" s="210"/>
      <c r="AA586" s="210"/>
      <c r="AB586" s="210"/>
      <c r="AC586" s="210"/>
      <c r="AD586" s="210"/>
      <c r="AE586" s="210"/>
      <c r="AF586" s="210"/>
      <c r="AG586" s="210" t="s">
        <v>185</v>
      </c>
      <c r="AH586" s="210">
        <v>0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1" x14ac:dyDescent="0.2">
      <c r="A587" s="227"/>
      <c r="B587" s="228"/>
      <c r="C587" s="263" t="s">
        <v>396</v>
      </c>
      <c r="D587" s="234"/>
      <c r="E587" s="235">
        <v>0.16819999999999999</v>
      </c>
      <c r="F587" s="230"/>
      <c r="G587" s="230"/>
      <c r="H587" s="230"/>
      <c r="I587" s="230"/>
      <c r="J587" s="230"/>
      <c r="K587" s="230"/>
      <c r="L587" s="230"/>
      <c r="M587" s="230"/>
      <c r="N587" s="229"/>
      <c r="O587" s="229"/>
      <c r="P587" s="229"/>
      <c r="Q587" s="229"/>
      <c r="R587" s="230"/>
      <c r="S587" s="230"/>
      <c r="T587" s="230"/>
      <c r="U587" s="230"/>
      <c r="V587" s="230"/>
      <c r="W587" s="230"/>
      <c r="X587" s="230"/>
      <c r="Y587" s="210"/>
      <c r="Z587" s="210"/>
      <c r="AA587" s="210"/>
      <c r="AB587" s="210"/>
      <c r="AC587" s="210"/>
      <c r="AD587" s="210"/>
      <c r="AE587" s="210"/>
      <c r="AF587" s="210"/>
      <c r="AG587" s="210" t="s">
        <v>185</v>
      </c>
      <c r="AH587" s="210">
        <v>4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1" x14ac:dyDescent="0.2">
      <c r="A588" s="251">
        <v>125</v>
      </c>
      <c r="B588" s="252" t="s">
        <v>716</v>
      </c>
      <c r="C588" s="265" t="s">
        <v>717</v>
      </c>
      <c r="D588" s="253" t="s">
        <v>484</v>
      </c>
      <c r="E588" s="254">
        <v>1</v>
      </c>
      <c r="F588" s="255"/>
      <c r="G588" s="256">
        <f>ROUND(E588*F588,2)</f>
        <v>0</v>
      </c>
      <c r="H588" s="231"/>
      <c r="I588" s="230">
        <f>ROUND(E588*H588,2)</f>
        <v>0</v>
      </c>
      <c r="J588" s="231"/>
      <c r="K588" s="230">
        <f>ROUND(E588*J588,2)</f>
        <v>0</v>
      </c>
      <c r="L588" s="230">
        <v>21</v>
      </c>
      <c r="M588" s="230">
        <f>G588*(1+L588/100)</f>
        <v>0</v>
      </c>
      <c r="N588" s="229">
        <v>0</v>
      </c>
      <c r="O588" s="229">
        <f>ROUND(E588*N588,2)</f>
        <v>0</v>
      </c>
      <c r="P588" s="229">
        <v>0</v>
      </c>
      <c r="Q588" s="229">
        <f>ROUND(E588*P588,2)</f>
        <v>0</v>
      </c>
      <c r="R588" s="230"/>
      <c r="S588" s="230" t="s">
        <v>344</v>
      </c>
      <c r="T588" s="230" t="s">
        <v>485</v>
      </c>
      <c r="U588" s="230">
        <v>0</v>
      </c>
      <c r="V588" s="230">
        <f>ROUND(E588*U588,2)</f>
        <v>0</v>
      </c>
      <c r="W588" s="230"/>
      <c r="X588" s="230" t="s">
        <v>352</v>
      </c>
      <c r="Y588" s="210"/>
      <c r="Z588" s="210"/>
      <c r="AA588" s="210"/>
      <c r="AB588" s="210"/>
      <c r="AC588" s="210"/>
      <c r="AD588" s="210"/>
      <c r="AE588" s="210"/>
      <c r="AF588" s="210"/>
      <c r="AG588" s="210" t="s">
        <v>353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ht="22.5" outlineLevel="1" x14ac:dyDescent="0.2">
      <c r="A589" s="251">
        <v>126</v>
      </c>
      <c r="B589" s="252" t="s">
        <v>718</v>
      </c>
      <c r="C589" s="265" t="s">
        <v>719</v>
      </c>
      <c r="D589" s="253" t="s">
        <v>484</v>
      </c>
      <c r="E589" s="254">
        <v>1</v>
      </c>
      <c r="F589" s="255"/>
      <c r="G589" s="256">
        <f>ROUND(E589*F589,2)</f>
        <v>0</v>
      </c>
      <c r="H589" s="231"/>
      <c r="I589" s="230">
        <f>ROUND(E589*H589,2)</f>
        <v>0</v>
      </c>
      <c r="J589" s="231"/>
      <c r="K589" s="230">
        <f>ROUND(E589*J589,2)</f>
        <v>0</v>
      </c>
      <c r="L589" s="230">
        <v>21</v>
      </c>
      <c r="M589" s="230">
        <f>G589*(1+L589/100)</f>
        <v>0</v>
      </c>
      <c r="N589" s="229">
        <v>0</v>
      </c>
      <c r="O589" s="229">
        <f>ROUND(E589*N589,2)</f>
        <v>0</v>
      </c>
      <c r="P589" s="229">
        <v>0</v>
      </c>
      <c r="Q589" s="229">
        <f>ROUND(E589*P589,2)</f>
        <v>0</v>
      </c>
      <c r="R589" s="230"/>
      <c r="S589" s="230" t="s">
        <v>344</v>
      </c>
      <c r="T589" s="230" t="s">
        <v>485</v>
      </c>
      <c r="U589" s="230">
        <v>0</v>
      </c>
      <c r="V589" s="230">
        <f>ROUND(E589*U589,2)</f>
        <v>0</v>
      </c>
      <c r="W589" s="230"/>
      <c r="X589" s="230" t="s">
        <v>352</v>
      </c>
      <c r="Y589" s="210"/>
      <c r="Z589" s="210"/>
      <c r="AA589" s="210"/>
      <c r="AB589" s="210"/>
      <c r="AC589" s="210"/>
      <c r="AD589" s="210"/>
      <c r="AE589" s="210"/>
      <c r="AF589" s="210"/>
      <c r="AG589" s="210" t="s">
        <v>353</v>
      </c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ht="22.5" outlineLevel="1" x14ac:dyDescent="0.2">
      <c r="A590" s="251">
        <v>127</v>
      </c>
      <c r="B590" s="252" t="s">
        <v>720</v>
      </c>
      <c r="C590" s="265" t="s">
        <v>721</v>
      </c>
      <c r="D590" s="253" t="s">
        <v>273</v>
      </c>
      <c r="E590" s="254">
        <v>22.0625</v>
      </c>
      <c r="F590" s="255"/>
      <c r="G590" s="256">
        <f>ROUND(E590*F590,2)</f>
        <v>0</v>
      </c>
      <c r="H590" s="231"/>
      <c r="I590" s="230">
        <f>ROUND(E590*H590,2)</f>
        <v>0</v>
      </c>
      <c r="J590" s="231"/>
      <c r="K590" s="230">
        <f>ROUND(E590*J590,2)</f>
        <v>0</v>
      </c>
      <c r="L590" s="230">
        <v>21</v>
      </c>
      <c r="M590" s="230">
        <f>G590*(1+L590/100)</f>
        <v>0</v>
      </c>
      <c r="N590" s="229">
        <v>0</v>
      </c>
      <c r="O590" s="229">
        <f>ROUND(E590*N590,2)</f>
        <v>0</v>
      </c>
      <c r="P590" s="229">
        <v>0</v>
      </c>
      <c r="Q590" s="229">
        <f>ROUND(E590*P590,2)</f>
        <v>0</v>
      </c>
      <c r="R590" s="230"/>
      <c r="S590" s="230" t="s">
        <v>181</v>
      </c>
      <c r="T590" s="230" t="s">
        <v>181</v>
      </c>
      <c r="U590" s="230">
        <v>1.7509999999999999</v>
      </c>
      <c r="V590" s="230">
        <f>ROUND(E590*U590,2)</f>
        <v>38.630000000000003</v>
      </c>
      <c r="W590" s="230"/>
      <c r="X590" s="230" t="s">
        <v>574</v>
      </c>
      <c r="Y590" s="210"/>
      <c r="Z590" s="210"/>
      <c r="AA590" s="210"/>
      <c r="AB590" s="210"/>
      <c r="AC590" s="210"/>
      <c r="AD590" s="210"/>
      <c r="AE590" s="210"/>
      <c r="AF590" s="210"/>
      <c r="AG590" s="210" t="s">
        <v>575</v>
      </c>
      <c r="AH590" s="210"/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x14ac:dyDescent="0.2">
      <c r="A591" s="238" t="s">
        <v>176</v>
      </c>
      <c r="B591" s="239" t="s">
        <v>124</v>
      </c>
      <c r="C591" s="260" t="s">
        <v>125</v>
      </c>
      <c r="D591" s="240"/>
      <c r="E591" s="241"/>
      <c r="F591" s="242"/>
      <c r="G591" s="243">
        <f>SUMIF(AG592:AG619,"&lt;&gt;NOR",G592:G619)</f>
        <v>0</v>
      </c>
      <c r="H591" s="237"/>
      <c r="I591" s="237">
        <f>SUM(I592:I619)</f>
        <v>0</v>
      </c>
      <c r="J591" s="237"/>
      <c r="K591" s="237">
        <f>SUM(K592:K619)</f>
        <v>0</v>
      </c>
      <c r="L591" s="237"/>
      <c r="M591" s="237">
        <f>SUM(M592:M619)</f>
        <v>0</v>
      </c>
      <c r="N591" s="236"/>
      <c r="O591" s="236">
        <f>SUM(O592:O619)</f>
        <v>0.57000000000000006</v>
      </c>
      <c r="P591" s="236"/>
      <c r="Q591" s="236">
        <f>SUM(Q592:Q619)</f>
        <v>0.33</v>
      </c>
      <c r="R591" s="237"/>
      <c r="S591" s="237"/>
      <c r="T591" s="237"/>
      <c r="U591" s="237"/>
      <c r="V591" s="237">
        <f>SUM(V592:V619)</f>
        <v>112.15</v>
      </c>
      <c r="W591" s="237"/>
      <c r="X591" s="237"/>
      <c r="AG591" t="s">
        <v>177</v>
      </c>
    </row>
    <row r="592" spans="1:60" outlineLevel="1" x14ac:dyDescent="0.2">
      <c r="A592" s="244">
        <v>128</v>
      </c>
      <c r="B592" s="245" t="s">
        <v>722</v>
      </c>
      <c r="C592" s="261" t="s">
        <v>723</v>
      </c>
      <c r="D592" s="246" t="s">
        <v>180</v>
      </c>
      <c r="E592" s="247">
        <v>37.468000000000004</v>
      </c>
      <c r="F592" s="248"/>
      <c r="G592" s="249">
        <f>ROUND(E592*F592,2)</f>
        <v>0</v>
      </c>
      <c r="H592" s="231"/>
      <c r="I592" s="230">
        <f>ROUND(E592*H592,2)</f>
        <v>0</v>
      </c>
      <c r="J592" s="231"/>
      <c r="K592" s="230">
        <f>ROUND(E592*J592,2)</f>
        <v>0</v>
      </c>
      <c r="L592" s="230">
        <v>21</v>
      </c>
      <c r="M592" s="230">
        <f>G592*(1+L592/100)</f>
        <v>0</v>
      </c>
      <c r="N592" s="229">
        <v>4.6000000000000001E-4</v>
      </c>
      <c r="O592" s="229">
        <f>ROUND(E592*N592,2)</f>
        <v>0.02</v>
      </c>
      <c r="P592" s="229">
        <v>0</v>
      </c>
      <c r="Q592" s="229">
        <f>ROUND(E592*P592,2)</f>
        <v>0</v>
      </c>
      <c r="R592" s="230"/>
      <c r="S592" s="230" t="s">
        <v>181</v>
      </c>
      <c r="T592" s="230" t="s">
        <v>181</v>
      </c>
      <c r="U592" s="230">
        <v>0.107</v>
      </c>
      <c r="V592" s="230">
        <f>ROUND(E592*U592,2)</f>
        <v>4.01</v>
      </c>
      <c r="W592" s="230"/>
      <c r="X592" s="230" t="s">
        <v>182</v>
      </c>
      <c r="Y592" s="210"/>
      <c r="Z592" s="210"/>
      <c r="AA592" s="210"/>
      <c r="AB592" s="210"/>
      <c r="AC592" s="210"/>
      <c r="AD592" s="210"/>
      <c r="AE592" s="210"/>
      <c r="AF592" s="210"/>
      <c r="AG592" s="210" t="s">
        <v>183</v>
      </c>
      <c r="AH592" s="210"/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1" x14ac:dyDescent="0.2">
      <c r="A593" s="227"/>
      <c r="B593" s="228"/>
      <c r="C593" s="262" t="s">
        <v>685</v>
      </c>
      <c r="D593" s="232"/>
      <c r="E593" s="233">
        <v>37.468000000000004</v>
      </c>
      <c r="F593" s="230"/>
      <c r="G593" s="230"/>
      <c r="H593" s="230"/>
      <c r="I593" s="230"/>
      <c r="J593" s="230"/>
      <c r="K593" s="230"/>
      <c r="L593" s="230"/>
      <c r="M593" s="230"/>
      <c r="N593" s="229"/>
      <c r="O593" s="229"/>
      <c r="P593" s="229"/>
      <c r="Q593" s="229"/>
      <c r="R593" s="230"/>
      <c r="S593" s="230"/>
      <c r="T593" s="230"/>
      <c r="U593" s="230"/>
      <c r="V593" s="230"/>
      <c r="W593" s="230"/>
      <c r="X593" s="230"/>
      <c r="Y593" s="210"/>
      <c r="Z593" s="210"/>
      <c r="AA593" s="210"/>
      <c r="AB593" s="210"/>
      <c r="AC593" s="210"/>
      <c r="AD593" s="210"/>
      <c r="AE593" s="210"/>
      <c r="AF593" s="210"/>
      <c r="AG593" s="210" t="s">
        <v>185</v>
      </c>
      <c r="AH593" s="210">
        <v>0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1" x14ac:dyDescent="0.2">
      <c r="A594" s="244">
        <v>129</v>
      </c>
      <c r="B594" s="245" t="s">
        <v>724</v>
      </c>
      <c r="C594" s="261" t="s">
        <v>725</v>
      </c>
      <c r="D594" s="246" t="s">
        <v>180</v>
      </c>
      <c r="E594" s="247">
        <v>37.468000000000004</v>
      </c>
      <c r="F594" s="248"/>
      <c r="G594" s="249">
        <f>ROUND(E594*F594,2)</f>
        <v>0</v>
      </c>
      <c r="H594" s="231"/>
      <c r="I594" s="230">
        <f>ROUND(E594*H594,2)</f>
        <v>0</v>
      </c>
      <c r="J594" s="231"/>
      <c r="K594" s="230">
        <f>ROUND(E594*J594,2)</f>
        <v>0</v>
      </c>
      <c r="L594" s="230">
        <v>21</v>
      </c>
      <c r="M594" s="230">
        <f>G594*(1+L594/100)</f>
        <v>0</v>
      </c>
      <c r="N594" s="229">
        <v>2.2499999999999998E-3</v>
      </c>
      <c r="O594" s="229">
        <f>ROUND(E594*N594,2)</f>
        <v>0.08</v>
      </c>
      <c r="P594" s="229">
        <v>0</v>
      </c>
      <c r="Q594" s="229">
        <f>ROUND(E594*P594,2)</f>
        <v>0</v>
      </c>
      <c r="R594" s="230"/>
      <c r="S594" s="230" t="s">
        <v>181</v>
      </c>
      <c r="T594" s="230" t="s">
        <v>181</v>
      </c>
      <c r="U594" s="230">
        <v>1.0788</v>
      </c>
      <c r="V594" s="230">
        <f>ROUND(E594*U594,2)</f>
        <v>40.42</v>
      </c>
      <c r="W594" s="230"/>
      <c r="X594" s="230" t="s">
        <v>182</v>
      </c>
      <c r="Y594" s="210"/>
      <c r="Z594" s="210"/>
      <c r="AA594" s="210"/>
      <c r="AB594" s="210"/>
      <c r="AC594" s="210"/>
      <c r="AD594" s="210"/>
      <c r="AE594" s="210"/>
      <c r="AF594" s="210"/>
      <c r="AG594" s="210" t="s">
        <v>183</v>
      </c>
      <c r="AH594" s="210"/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1" x14ac:dyDescent="0.2">
      <c r="A595" s="227"/>
      <c r="B595" s="228"/>
      <c r="C595" s="264" t="s">
        <v>726</v>
      </c>
      <c r="D595" s="250"/>
      <c r="E595" s="250"/>
      <c r="F595" s="250"/>
      <c r="G595" s="250"/>
      <c r="H595" s="230"/>
      <c r="I595" s="230"/>
      <c r="J595" s="230"/>
      <c r="K595" s="230"/>
      <c r="L595" s="230"/>
      <c r="M595" s="230"/>
      <c r="N595" s="229"/>
      <c r="O595" s="229"/>
      <c r="P595" s="229"/>
      <c r="Q595" s="229"/>
      <c r="R595" s="230"/>
      <c r="S595" s="230"/>
      <c r="T595" s="230"/>
      <c r="U595" s="230"/>
      <c r="V595" s="230"/>
      <c r="W595" s="230"/>
      <c r="X595" s="230"/>
      <c r="Y595" s="210"/>
      <c r="Z595" s="210"/>
      <c r="AA595" s="210"/>
      <c r="AB595" s="210"/>
      <c r="AC595" s="210"/>
      <c r="AD595" s="210"/>
      <c r="AE595" s="210"/>
      <c r="AF595" s="210"/>
      <c r="AG595" s="210" t="s">
        <v>229</v>
      </c>
      <c r="AH595" s="210"/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1" x14ac:dyDescent="0.2">
      <c r="A596" s="227"/>
      <c r="B596" s="228"/>
      <c r="C596" s="262" t="s">
        <v>685</v>
      </c>
      <c r="D596" s="232"/>
      <c r="E596" s="233">
        <v>37.468000000000004</v>
      </c>
      <c r="F596" s="230"/>
      <c r="G596" s="230"/>
      <c r="H596" s="230"/>
      <c r="I596" s="230"/>
      <c r="J596" s="230"/>
      <c r="K596" s="230"/>
      <c r="L596" s="230"/>
      <c r="M596" s="230"/>
      <c r="N596" s="229"/>
      <c r="O596" s="229"/>
      <c r="P596" s="229"/>
      <c r="Q596" s="229"/>
      <c r="R596" s="230"/>
      <c r="S596" s="230"/>
      <c r="T596" s="230"/>
      <c r="U596" s="230"/>
      <c r="V596" s="230"/>
      <c r="W596" s="230"/>
      <c r="X596" s="230"/>
      <c r="Y596" s="210"/>
      <c r="Z596" s="210"/>
      <c r="AA596" s="210"/>
      <c r="AB596" s="210"/>
      <c r="AC596" s="210"/>
      <c r="AD596" s="210"/>
      <c r="AE596" s="210"/>
      <c r="AF596" s="210"/>
      <c r="AG596" s="210" t="s">
        <v>185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1" x14ac:dyDescent="0.2">
      <c r="A597" s="244">
        <v>130</v>
      </c>
      <c r="B597" s="245" t="s">
        <v>727</v>
      </c>
      <c r="C597" s="261" t="s">
        <v>728</v>
      </c>
      <c r="D597" s="246" t="s">
        <v>392</v>
      </c>
      <c r="E597" s="247">
        <v>47.4</v>
      </c>
      <c r="F597" s="248"/>
      <c r="G597" s="249">
        <f>ROUND(E597*F597,2)</f>
        <v>0</v>
      </c>
      <c r="H597" s="231"/>
      <c r="I597" s="230">
        <f>ROUND(E597*H597,2)</f>
        <v>0</v>
      </c>
      <c r="J597" s="231"/>
      <c r="K597" s="230">
        <f>ROUND(E597*J597,2)</f>
        <v>0</v>
      </c>
      <c r="L597" s="230">
        <v>21</v>
      </c>
      <c r="M597" s="230">
        <f>G597*(1+L597/100)</f>
        <v>0</v>
      </c>
      <c r="N597" s="229">
        <v>2.6199999999999999E-3</v>
      </c>
      <c r="O597" s="229">
        <f>ROUND(E597*N597,2)</f>
        <v>0.12</v>
      </c>
      <c r="P597" s="229">
        <v>0</v>
      </c>
      <c r="Q597" s="229">
        <f>ROUND(E597*P597,2)</f>
        <v>0</v>
      </c>
      <c r="R597" s="230"/>
      <c r="S597" s="230" t="s">
        <v>181</v>
      </c>
      <c r="T597" s="230" t="s">
        <v>181</v>
      </c>
      <c r="U597" s="230">
        <v>0.40244999999999997</v>
      </c>
      <c r="V597" s="230">
        <f>ROUND(E597*U597,2)</f>
        <v>19.079999999999998</v>
      </c>
      <c r="W597" s="230"/>
      <c r="X597" s="230" t="s">
        <v>182</v>
      </c>
      <c r="Y597" s="210"/>
      <c r="Z597" s="210"/>
      <c r="AA597" s="210"/>
      <c r="AB597" s="210"/>
      <c r="AC597" s="210"/>
      <c r="AD597" s="210"/>
      <c r="AE597" s="210"/>
      <c r="AF597" s="210"/>
      <c r="AG597" s="210" t="s">
        <v>183</v>
      </c>
      <c r="AH597" s="210"/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1" x14ac:dyDescent="0.2">
      <c r="A598" s="227"/>
      <c r="B598" s="228"/>
      <c r="C598" s="262" t="s">
        <v>729</v>
      </c>
      <c r="D598" s="232"/>
      <c r="E598" s="233">
        <v>47.4</v>
      </c>
      <c r="F598" s="230"/>
      <c r="G598" s="230"/>
      <c r="H598" s="230"/>
      <c r="I598" s="230"/>
      <c r="J598" s="230"/>
      <c r="K598" s="230"/>
      <c r="L598" s="230"/>
      <c r="M598" s="230"/>
      <c r="N598" s="229"/>
      <c r="O598" s="229"/>
      <c r="P598" s="229"/>
      <c r="Q598" s="229"/>
      <c r="R598" s="230"/>
      <c r="S598" s="230"/>
      <c r="T598" s="230"/>
      <c r="U598" s="230"/>
      <c r="V598" s="230"/>
      <c r="W598" s="230"/>
      <c r="X598" s="230"/>
      <c r="Y598" s="210"/>
      <c r="Z598" s="210"/>
      <c r="AA598" s="210"/>
      <c r="AB598" s="210"/>
      <c r="AC598" s="210"/>
      <c r="AD598" s="210"/>
      <c r="AE598" s="210"/>
      <c r="AF598" s="210"/>
      <c r="AG598" s="210" t="s">
        <v>185</v>
      </c>
      <c r="AH598" s="210">
        <v>0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1" x14ac:dyDescent="0.2">
      <c r="A599" s="244">
        <v>131</v>
      </c>
      <c r="B599" s="245" t="s">
        <v>730</v>
      </c>
      <c r="C599" s="261" t="s">
        <v>731</v>
      </c>
      <c r="D599" s="246" t="s">
        <v>392</v>
      </c>
      <c r="E599" s="247">
        <v>22.6</v>
      </c>
      <c r="F599" s="248"/>
      <c r="G599" s="249">
        <f>ROUND(E599*F599,2)</f>
        <v>0</v>
      </c>
      <c r="H599" s="231"/>
      <c r="I599" s="230">
        <f>ROUND(E599*H599,2)</f>
        <v>0</v>
      </c>
      <c r="J599" s="231"/>
      <c r="K599" s="230">
        <f>ROUND(E599*J599,2)</f>
        <v>0</v>
      </c>
      <c r="L599" s="230">
        <v>21</v>
      </c>
      <c r="M599" s="230">
        <f>G599*(1+L599/100)</f>
        <v>0</v>
      </c>
      <c r="N599" s="229">
        <v>3.1700000000000001E-3</v>
      </c>
      <c r="O599" s="229">
        <f>ROUND(E599*N599,2)</f>
        <v>7.0000000000000007E-2</v>
      </c>
      <c r="P599" s="229">
        <v>0</v>
      </c>
      <c r="Q599" s="229">
        <f>ROUND(E599*P599,2)</f>
        <v>0</v>
      </c>
      <c r="R599" s="230"/>
      <c r="S599" s="230" t="s">
        <v>181</v>
      </c>
      <c r="T599" s="230" t="s">
        <v>181</v>
      </c>
      <c r="U599" s="230">
        <v>0.22</v>
      </c>
      <c r="V599" s="230">
        <f>ROUND(E599*U599,2)</f>
        <v>4.97</v>
      </c>
      <c r="W599" s="230"/>
      <c r="X599" s="230" t="s">
        <v>182</v>
      </c>
      <c r="Y599" s="210"/>
      <c r="Z599" s="210"/>
      <c r="AA599" s="210"/>
      <c r="AB599" s="210"/>
      <c r="AC599" s="210"/>
      <c r="AD599" s="210"/>
      <c r="AE599" s="210"/>
      <c r="AF599" s="210"/>
      <c r="AG599" s="210" t="s">
        <v>183</v>
      </c>
      <c r="AH599" s="210"/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1" x14ac:dyDescent="0.2">
      <c r="A600" s="227"/>
      <c r="B600" s="228"/>
      <c r="C600" s="264" t="s">
        <v>732</v>
      </c>
      <c r="D600" s="250"/>
      <c r="E600" s="250"/>
      <c r="F600" s="250"/>
      <c r="G600" s="250"/>
      <c r="H600" s="230"/>
      <c r="I600" s="230"/>
      <c r="J600" s="230"/>
      <c r="K600" s="230"/>
      <c r="L600" s="230"/>
      <c r="M600" s="230"/>
      <c r="N600" s="229"/>
      <c r="O600" s="229"/>
      <c r="P600" s="229"/>
      <c r="Q600" s="229"/>
      <c r="R600" s="230"/>
      <c r="S600" s="230"/>
      <c r="T600" s="230"/>
      <c r="U600" s="230"/>
      <c r="V600" s="230"/>
      <c r="W600" s="230"/>
      <c r="X600" s="230"/>
      <c r="Y600" s="210"/>
      <c r="Z600" s="210"/>
      <c r="AA600" s="210"/>
      <c r="AB600" s="210"/>
      <c r="AC600" s="210"/>
      <c r="AD600" s="210"/>
      <c r="AE600" s="210"/>
      <c r="AF600" s="210"/>
      <c r="AG600" s="210" t="s">
        <v>229</v>
      </c>
      <c r="AH600" s="210"/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1" x14ac:dyDescent="0.2">
      <c r="A601" s="227"/>
      <c r="B601" s="228"/>
      <c r="C601" s="262" t="s">
        <v>733</v>
      </c>
      <c r="D601" s="232"/>
      <c r="E601" s="233">
        <v>22.6</v>
      </c>
      <c r="F601" s="230"/>
      <c r="G601" s="230"/>
      <c r="H601" s="230"/>
      <c r="I601" s="230"/>
      <c r="J601" s="230"/>
      <c r="K601" s="230"/>
      <c r="L601" s="230"/>
      <c r="M601" s="230"/>
      <c r="N601" s="229"/>
      <c r="O601" s="229"/>
      <c r="P601" s="229"/>
      <c r="Q601" s="229"/>
      <c r="R601" s="230"/>
      <c r="S601" s="230"/>
      <c r="T601" s="230"/>
      <c r="U601" s="230"/>
      <c r="V601" s="230"/>
      <c r="W601" s="230"/>
      <c r="X601" s="230"/>
      <c r="Y601" s="210"/>
      <c r="Z601" s="210"/>
      <c r="AA601" s="210"/>
      <c r="AB601" s="210"/>
      <c r="AC601" s="210"/>
      <c r="AD601" s="210"/>
      <c r="AE601" s="210"/>
      <c r="AF601" s="210"/>
      <c r="AG601" s="210" t="s">
        <v>185</v>
      </c>
      <c r="AH601" s="210">
        <v>0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1" x14ac:dyDescent="0.2">
      <c r="A602" s="244">
        <v>132</v>
      </c>
      <c r="B602" s="245" t="s">
        <v>734</v>
      </c>
      <c r="C602" s="261" t="s">
        <v>735</v>
      </c>
      <c r="D602" s="246" t="s">
        <v>392</v>
      </c>
      <c r="E602" s="247">
        <v>79.709999999999994</v>
      </c>
      <c r="F602" s="248"/>
      <c r="G602" s="249">
        <f>ROUND(E602*F602,2)</f>
        <v>0</v>
      </c>
      <c r="H602" s="231"/>
      <c r="I602" s="230">
        <f>ROUND(E602*H602,2)</f>
        <v>0</v>
      </c>
      <c r="J602" s="231"/>
      <c r="K602" s="230">
        <f>ROUND(E602*J602,2)</f>
        <v>0</v>
      </c>
      <c r="L602" s="230">
        <v>21</v>
      </c>
      <c r="M602" s="230">
        <f>G602*(1+L602/100)</f>
        <v>0</v>
      </c>
      <c r="N602" s="229">
        <v>2.3999999999999998E-3</v>
      </c>
      <c r="O602" s="229">
        <f>ROUND(E602*N602,2)</f>
        <v>0.19</v>
      </c>
      <c r="P602" s="229">
        <v>0</v>
      </c>
      <c r="Q602" s="229">
        <f>ROUND(E602*P602,2)</f>
        <v>0</v>
      </c>
      <c r="R602" s="230"/>
      <c r="S602" s="230" t="s">
        <v>181</v>
      </c>
      <c r="T602" s="230" t="s">
        <v>181</v>
      </c>
      <c r="U602" s="230">
        <v>0.26</v>
      </c>
      <c r="V602" s="230">
        <f>ROUND(E602*U602,2)</f>
        <v>20.72</v>
      </c>
      <c r="W602" s="230"/>
      <c r="X602" s="230" t="s">
        <v>182</v>
      </c>
      <c r="Y602" s="210"/>
      <c r="Z602" s="210"/>
      <c r="AA602" s="210"/>
      <c r="AB602" s="210"/>
      <c r="AC602" s="210"/>
      <c r="AD602" s="210"/>
      <c r="AE602" s="210"/>
      <c r="AF602" s="210"/>
      <c r="AG602" s="210" t="s">
        <v>183</v>
      </c>
      <c r="AH602" s="210"/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1" x14ac:dyDescent="0.2">
      <c r="A603" s="227"/>
      <c r="B603" s="228"/>
      <c r="C603" s="264" t="s">
        <v>736</v>
      </c>
      <c r="D603" s="250"/>
      <c r="E603" s="250"/>
      <c r="F603" s="250"/>
      <c r="G603" s="250"/>
      <c r="H603" s="230"/>
      <c r="I603" s="230"/>
      <c r="J603" s="230"/>
      <c r="K603" s="230"/>
      <c r="L603" s="230"/>
      <c r="M603" s="230"/>
      <c r="N603" s="229"/>
      <c r="O603" s="229"/>
      <c r="P603" s="229"/>
      <c r="Q603" s="229"/>
      <c r="R603" s="230"/>
      <c r="S603" s="230"/>
      <c r="T603" s="230"/>
      <c r="U603" s="230"/>
      <c r="V603" s="230"/>
      <c r="W603" s="230"/>
      <c r="X603" s="230"/>
      <c r="Y603" s="210"/>
      <c r="Z603" s="210"/>
      <c r="AA603" s="210"/>
      <c r="AB603" s="210"/>
      <c r="AC603" s="210"/>
      <c r="AD603" s="210"/>
      <c r="AE603" s="210"/>
      <c r="AF603" s="210"/>
      <c r="AG603" s="210" t="s">
        <v>229</v>
      </c>
      <c r="AH603" s="210"/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1" x14ac:dyDescent="0.2">
      <c r="A604" s="227"/>
      <c r="B604" s="228"/>
      <c r="C604" s="262" t="s">
        <v>737</v>
      </c>
      <c r="D604" s="232"/>
      <c r="E604" s="233">
        <v>79.709999999999994</v>
      </c>
      <c r="F604" s="230"/>
      <c r="G604" s="230"/>
      <c r="H604" s="230"/>
      <c r="I604" s="230"/>
      <c r="J604" s="230"/>
      <c r="K604" s="230"/>
      <c r="L604" s="230"/>
      <c r="M604" s="230"/>
      <c r="N604" s="229"/>
      <c r="O604" s="229"/>
      <c r="P604" s="229"/>
      <c r="Q604" s="229"/>
      <c r="R604" s="230"/>
      <c r="S604" s="230"/>
      <c r="T604" s="230"/>
      <c r="U604" s="230"/>
      <c r="V604" s="230"/>
      <c r="W604" s="230"/>
      <c r="X604" s="230"/>
      <c r="Y604" s="210"/>
      <c r="Z604" s="210"/>
      <c r="AA604" s="210"/>
      <c r="AB604" s="210"/>
      <c r="AC604" s="210"/>
      <c r="AD604" s="210"/>
      <c r="AE604" s="210"/>
      <c r="AF604" s="210"/>
      <c r="AG604" s="210" t="s">
        <v>185</v>
      </c>
      <c r="AH604" s="210">
        <v>0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1" x14ac:dyDescent="0.2">
      <c r="A605" s="244">
        <v>133</v>
      </c>
      <c r="B605" s="245" t="s">
        <v>738</v>
      </c>
      <c r="C605" s="261" t="s">
        <v>739</v>
      </c>
      <c r="D605" s="246" t="s">
        <v>313</v>
      </c>
      <c r="E605" s="247">
        <v>6</v>
      </c>
      <c r="F605" s="248"/>
      <c r="G605" s="249">
        <f>ROUND(E605*F605,2)</f>
        <v>0</v>
      </c>
      <c r="H605" s="231"/>
      <c r="I605" s="230">
        <f>ROUND(E605*H605,2)</f>
        <v>0</v>
      </c>
      <c r="J605" s="231"/>
      <c r="K605" s="230">
        <f>ROUND(E605*J605,2)</f>
        <v>0</v>
      </c>
      <c r="L605" s="230">
        <v>21</v>
      </c>
      <c r="M605" s="230">
        <f>G605*(1+L605/100)</f>
        <v>0</v>
      </c>
      <c r="N605" s="229">
        <v>4.0000000000000002E-4</v>
      </c>
      <c r="O605" s="229">
        <f>ROUND(E605*N605,2)</f>
        <v>0</v>
      </c>
      <c r="P605" s="229">
        <v>0</v>
      </c>
      <c r="Q605" s="229">
        <f>ROUND(E605*P605,2)</f>
        <v>0</v>
      </c>
      <c r="R605" s="230"/>
      <c r="S605" s="230" t="s">
        <v>181</v>
      </c>
      <c r="T605" s="230" t="s">
        <v>181</v>
      </c>
      <c r="U605" s="230">
        <v>0.41</v>
      </c>
      <c r="V605" s="230">
        <f>ROUND(E605*U605,2)</f>
        <v>2.46</v>
      </c>
      <c r="W605" s="230"/>
      <c r="X605" s="230" t="s">
        <v>182</v>
      </c>
      <c r="Y605" s="210"/>
      <c r="Z605" s="210"/>
      <c r="AA605" s="210"/>
      <c r="AB605" s="210"/>
      <c r="AC605" s="210"/>
      <c r="AD605" s="210"/>
      <c r="AE605" s="210"/>
      <c r="AF605" s="210"/>
      <c r="AG605" s="210" t="s">
        <v>183</v>
      </c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1" x14ac:dyDescent="0.2">
      <c r="A606" s="227"/>
      <c r="B606" s="228"/>
      <c r="C606" s="262" t="s">
        <v>740</v>
      </c>
      <c r="D606" s="232"/>
      <c r="E606" s="233">
        <v>6</v>
      </c>
      <c r="F606" s="230"/>
      <c r="G606" s="230"/>
      <c r="H606" s="230"/>
      <c r="I606" s="230"/>
      <c r="J606" s="230"/>
      <c r="K606" s="230"/>
      <c r="L606" s="230"/>
      <c r="M606" s="230"/>
      <c r="N606" s="229"/>
      <c r="O606" s="229"/>
      <c r="P606" s="229"/>
      <c r="Q606" s="229"/>
      <c r="R606" s="230"/>
      <c r="S606" s="230"/>
      <c r="T606" s="230"/>
      <c r="U606" s="230"/>
      <c r="V606" s="230"/>
      <c r="W606" s="230"/>
      <c r="X606" s="230"/>
      <c r="Y606" s="210"/>
      <c r="Z606" s="210"/>
      <c r="AA606" s="210"/>
      <c r="AB606" s="210"/>
      <c r="AC606" s="210"/>
      <c r="AD606" s="210"/>
      <c r="AE606" s="210"/>
      <c r="AF606" s="210"/>
      <c r="AG606" s="210" t="s">
        <v>185</v>
      </c>
      <c r="AH606" s="210">
        <v>0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1" x14ac:dyDescent="0.2">
      <c r="A607" s="244">
        <v>134</v>
      </c>
      <c r="B607" s="245" t="s">
        <v>741</v>
      </c>
      <c r="C607" s="261" t="s">
        <v>742</v>
      </c>
      <c r="D607" s="246" t="s">
        <v>313</v>
      </c>
      <c r="E607" s="247">
        <v>1</v>
      </c>
      <c r="F607" s="248"/>
      <c r="G607" s="249">
        <f>ROUND(E607*F607,2)</f>
        <v>0</v>
      </c>
      <c r="H607" s="231"/>
      <c r="I607" s="230">
        <f>ROUND(E607*H607,2)</f>
        <v>0</v>
      </c>
      <c r="J607" s="231"/>
      <c r="K607" s="230">
        <f>ROUND(E607*J607,2)</f>
        <v>0</v>
      </c>
      <c r="L607" s="230">
        <v>21</v>
      </c>
      <c r="M607" s="230">
        <f>G607*(1+L607/100)</f>
        <v>0</v>
      </c>
      <c r="N607" s="229">
        <v>6.5500000000000003E-3</v>
      </c>
      <c r="O607" s="229">
        <f>ROUND(E607*N607,2)</f>
        <v>0.01</v>
      </c>
      <c r="P607" s="229">
        <v>0</v>
      </c>
      <c r="Q607" s="229">
        <f>ROUND(E607*P607,2)</f>
        <v>0</v>
      </c>
      <c r="R607" s="230"/>
      <c r="S607" s="230" t="s">
        <v>181</v>
      </c>
      <c r="T607" s="230" t="s">
        <v>181</v>
      </c>
      <c r="U607" s="230">
        <v>1.4524999999999999</v>
      </c>
      <c r="V607" s="230">
        <f>ROUND(E607*U607,2)</f>
        <v>1.45</v>
      </c>
      <c r="W607" s="230"/>
      <c r="X607" s="230" t="s">
        <v>182</v>
      </c>
      <c r="Y607" s="210"/>
      <c r="Z607" s="210"/>
      <c r="AA607" s="210"/>
      <c r="AB607" s="210"/>
      <c r="AC607" s="210"/>
      <c r="AD607" s="210"/>
      <c r="AE607" s="210"/>
      <c r="AF607" s="210"/>
      <c r="AG607" s="210" t="s">
        <v>183</v>
      </c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1" x14ac:dyDescent="0.2">
      <c r="A608" s="227"/>
      <c r="B608" s="228"/>
      <c r="C608" s="264" t="s">
        <v>743</v>
      </c>
      <c r="D608" s="250"/>
      <c r="E608" s="250"/>
      <c r="F608" s="250"/>
      <c r="G608" s="250"/>
      <c r="H608" s="230"/>
      <c r="I608" s="230"/>
      <c r="J608" s="230"/>
      <c r="K608" s="230"/>
      <c r="L608" s="230"/>
      <c r="M608" s="230"/>
      <c r="N608" s="229"/>
      <c r="O608" s="229"/>
      <c r="P608" s="229"/>
      <c r="Q608" s="229"/>
      <c r="R608" s="230"/>
      <c r="S608" s="230"/>
      <c r="T608" s="230"/>
      <c r="U608" s="230"/>
      <c r="V608" s="230"/>
      <c r="W608" s="230"/>
      <c r="X608" s="230"/>
      <c r="Y608" s="210"/>
      <c r="Z608" s="210"/>
      <c r="AA608" s="210"/>
      <c r="AB608" s="210"/>
      <c r="AC608" s="210"/>
      <c r="AD608" s="210"/>
      <c r="AE608" s="210"/>
      <c r="AF608" s="210"/>
      <c r="AG608" s="210" t="s">
        <v>229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ht="22.5" outlineLevel="1" x14ac:dyDescent="0.2">
      <c r="A609" s="244">
        <v>135</v>
      </c>
      <c r="B609" s="245" t="s">
        <v>744</v>
      </c>
      <c r="C609" s="261" t="s">
        <v>745</v>
      </c>
      <c r="D609" s="246" t="s">
        <v>392</v>
      </c>
      <c r="E609" s="247">
        <v>23.99</v>
      </c>
      <c r="F609" s="248"/>
      <c r="G609" s="249">
        <f>ROUND(E609*F609,2)</f>
        <v>0</v>
      </c>
      <c r="H609" s="231"/>
      <c r="I609" s="230">
        <f>ROUND(E609*H609,2)</f>
        <v>0</v>
      </c>
      <c r="J609" s="231"/>
      <c r="K609" s="230">
        <f>ROUND(E609*J609,2)</f>
        <v>0</v>
      </c>
      <c r="L609" s="230">
        <v>21</v>
      </c>
      <c r="M609" s="230">
        <f>G609*(1+L609/100)</f>
        <v>0</v>
      </c>
      <c r="N609" s="229">
        <v>3.3600000000000001E-3</v>
      </c>
      <c r="O609" s="229">
        <f>ROUND(E609*N609,2)</f>
        <v>0.08</v>
      </c>
      <c r="P609" s="229">
        <v>0</v>
      </c>
      <c r="Q609" s="229">
        <f>ROUND(E609*P609,2)</f>
        <v>0</v>
      </c>
      <c r="R609" s="230"/>
      <c r="S609" s="230" t="s">
        <v>181</v>
      </c>
      <c r="T609" s="230" t="s">
        <v>181</v>
      </c>
      <c r="U609" s="230">
        <v>0.3</v>
      </c>
      <c r="V609" s="230">
        <f>ROUND(E609*U609,2)</f>
        <v>7.2</v>
      </c>
      <c r="W609" s="230"/>
      <c r="X609" s="230" t="s">
        <v>182</v>
      </c>
      <c r="Y609" s="210"/>
      <c r="Z609" s="210"/>
      <c r="AA609" s="210"/>
      <c r="AB609" s="210"/>
      <c r="AC609" s="210"/>
      <c r="AD609" s="210"/>
      <c r="AE609" s="210"/>
      <c r="AF609" s="210"/>
      <c r="AG609" s="210" t="s">
        <v>183</v>
      </c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1" x14ac:dyDescent="0.2">
      <c r="A610" s="227"/>
      <c r="B610" s="228"/>
      <c r="C610" s="264" t="s">
        <v>746</v>
      </c>
      <c r="D610" s="250"/>
      <c r="E610" s="250"/>
      <c r="F610" s="250"/>
      <c r="G610" s="250"/>
      <c r="H610" s="230"/>
      <c r="I610" s="230"/>
      <c r="J610" s="230"/>
      <c r="K610" s="230"/>
      <c r="L610" s="230"/>
      <c r="M610" s="230"/>
      <c r="N610" s="229"/>
      <c r="O610" s="229"/>
      <c r="P610" s="229"/>
      <c r="Q610" s="229"/>
      <c r="R610" s="230"/>
      <c r="S610" s="230"/>
      <c r="T610" s="230"/>
      <c r="U610" s="230"/>
      <c r="V610" s="230"/>
      <c r="W610" s="230"/>
      <c r="X610" s="230"/>
      <c r="Y610" s="210"/>
      <c r="Z610" s="210"/>
      <c r="AA610" s="210"/>
      <c r="AB610" s="210"/>
      <c r="AC610" s="210"/>
      <c r="AD610" s="210"/>
      <c r="AE610" s="210"/>
      <c r="AF610" s="210"/>
      <c r="AG610" s="210" t="s">
        <v>229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1" x14ac:dyDescent="0.2">
      <c r="A611" s="227"/>
      <c r="B611" s="228"/>
      <c r="C611" s="262" t="s">
        <v>429</v>
      </c>
      <c r="D611" s="232"/>
      <c r="E611" s="233">
        <v>23.99</v>
      </c>
      <c r="F611" s="230"/>
      <c r="G611" s="230"/>
      <c r="H611" s="230"/>
      <c r="I611" s="230"/>
      <c r="J611" s="230"/>
      <c r="K611" s="230"/>
      <c r="L611" s="230"/>
      <c r="M611" s="230"/>
      <c r="N611" s="229"/>
      <c r="O611" s="229"/>
      <c r="P611" s="229"/>
      <c r="Q611" s="229"/>
      <c r="R611" s="230"/>
      <c r="S611" s="230"/>
      <c r="T611" s="230"/>
      <c r="U611" s="230"/>
      <c r="V611" s="230"/>
      <c r="W611" s="230"/>
      <c r="X611" s="230"/>
      <c r="Y611" s="210"/>
      <c r="Z611" s="210"/>
      <c r="AA611" s="210"/>
      <c r="AB611" s="210"/>
      <c r="AC611" s="210"/>
      <c r="AD611" s="210"/>
      <c r="AE611" s="210"/>
      <c r="AF611" s="210"/>
      <c r="AG611" s="210" t="s">
        <v>185</v>
      </c>
      <c r="AH611" s="210">
        <v>0</v>
      </c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1" x14ac:dyDescent="0.2">
      <c r="A612" s="244">
        <v>136</v>
      </c>
      <c r="B612" s="245" t="s">
        <v>747</v>
      </c>
      <c r="C612" s="261" t="s">
        <v>748</v>
      </c>
      <c r="D612" s="246" t="s">
        <v>392</v>
      </c>
      <c r="E612" s="247">
        <v>71.863</v>
      </c>
      <c r="F612" s="248"/>
      <c r="G612" s="249">
        <f>ROUND(E612*F612,2)</f>
        <v>0</v>
      </c>
      <c r="H612" s="231"/>
      <c r="I612" s="230">
        <f>ROUND(E612*H612,2)</f>
        <v>0</v>
      </c>
      <c r="J612" s="231"/>
      <c r="K612" s="230">
        <f>ROUND(E612*J612,2)</f>
        <v>0</v>
      </c>
      <c r="L612" s="230">
        <v>21</v>
      </c>
      <c r="M612" s="230">
        <f>G612*(1+L612/100)</f>
        <v>0</v>
      </c>
      <c r="N612" s="229">
        <v>0</v>
      </c>
      <c r="O612" s="229">
        <f>ROUND(E612*N612,2)</f>
        <v>0</v>
      </c>
      <c r="P612" s="229">
        <v>3.3600000000000001E-3</v>
      </c>
      <c r="Q612" s="229">
        <f>ROUND(E612*P612,2)</f>
        <v>0.24</v>
      </c>
      <c r="R612" s="230"/>
      <c r="S612" s="230" t="s">
        <v>181</v>
      </c>
      <c r="T612" s="230" t="s">
        <v>181</v>
      </c>
      <c r="U612" s="230">
        <v>7.9350000000000004E-2</v>
      </c>
      <c r="V612" s="230">
        <f>ROUND(E612*U612,2)</f>
        <v>5.7</v>
      </c>
      <c r="W612" s="230"/>
      <c r="X612" s="230" t="s">
        <v>182</v>
      </c>
      <c r="Y612" s="210"/>
      <c r="Z612" s="210"/>
      <c r="AA612" s="210"/>
      <c r="AB612" s="210"/>
      <c r="AC612" s="210"/>
      <c r="AD612" s="210"/>
      <c r="AE612" s="210"/>
      <c r="AF612" s="210"/>
      <c r="AG612" s="210" t="s">
        <v>183</v>
      </c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1" x14ac:dyDescent="0.2">
      <c r="A613" s="227"/>
      <c r="B613" s="228"/>
      <c r="C613" s="262" t="s">
        <v>749</v>
      </c>
      <c r="D613" s="232"/>
      <c r="E613" s="233">
        <v>71.863</v>
      </c>
      <c r="F613" s="230"/>
      <c r="G613" s="230"/>
      <c r="H613" s="230"/>
      <c r="I613" s="230"/>
      <c r="J613" s="230"/>
      <c r="K613" s="230"/>
      <c r="L613" s="230"/>
      <c r="M613" s="230"/>
      <c r="N613" s="229"/>
      <c r="O613" s="229"/>
      <c r="P613" s="229"/>
      <c r="Q613" s="229"/>
      <c r="R613" s="230"/>
      <c r="S613" s="230"/>
      <c r="T613" s="230"/>
      <c r="U613" s="230"/>
      <c r="V613" s="230"/>
      <c r="W613" s="230"/>
      <c r="X613" s="230"/>
      <c r="Y613" s="210"/>
      <c r="Z613" s="210"/>
      <c r="AA613" s="210"/>
      <c r="AB613" s="210"/>
      <c r="AC613" s="210"/>
      <c r="AD613" s="210"/>
      <c r="AE613" s="210"/>
      <c r="AF613" s="210"/>
      <c r="AG613" s="210" t="s">
        <v>185</v>
      </c>
      <c r="AH613" s="210">
        <v>0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1" x14ac:dyDescent="0.2">
      <c r="A614" s="251">
        <v>137</v>
      </c>
      <c r="B614" s="252" t="s">
        <v>750</v>
      </c>
      <c r="C614" s="265" t="s">
        <v>751</v>
      </c>
      <c r="D614" s="253" t="s">
        <v>313</v>
      </c>
      <c r="E614" s="254">
        <v>1</v>
      </c>
      <c r="F614" s="255"/>
      <c r="G614" s="256">
        <f>ROUND(E614*F614,2)</f>
        <v>0</v>
      </c>
      <c r="H614" s="231"/>
      <c r="I614" s="230">
        <f>ROUND(E614*H614,2)</f>
        <v>0</v>
      </c>
      <c r="J614" s="231"/>
      <c r="K614" s="230">
        <f>ROUND(E614*J614,2)</f>
        <v>0</v>
      </c>
      <c r="L614" s="230">
        <v>21</v>
      </c>
      <c r="M614" s="230">
        <f>G614*(1+L614/100)</f>
        <v>0</v>
      </c>
      <c r="N614" s="229">
        <v>0</v>
      </c>
      <c r="O614" s="229">
        <f>ROUND(E614*N614,2)</f>
        <v>0</v>
      </c>
      <c r="P614" s="229">
        <v>2.0080000000000001E-2</v>
      </c>
      <c r="Q614" s="229">
        <f>ROUND(E614*P614,2)</f>
        <v>0.02</v>
      </c>
      <c r="R614" s="230"/>
      <c r="S614" s="230" t="s">
        <v>181</v>
      </c>
      <c r="T614" s="230" t="s">
        <v>181</v>
      </c>
      <c r="U614" s="230">
        <v>9.1999999999999998E-2</v>
      </c>
      <c r="V614" s="230">
        <f>ROUND(E614*U614,2)</f>
        <v>0.09</v>
      </c>
      <c r="W614" s="230"/>
      <c r="X614" s="230" t="s">
        <v>182</v>
      </c>
      <c r="Y614" s="210"/>
      <c r="Z614" s="210"/>
      <c r="AA614" s="210"/>
      <c r="AB614" s="210"/>
      <c r="AC614" s="210"/>
      <c r="AD614" s="210"/>
      <c r="AE614" s="210"/>
      <c r="AF614" s="210"/>
      <c r="AG614" s="210" t="s">
        <v>183</v>
      </c>
      <c r="AH614" s="210"/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ht="22.5" outlineLevel="1" x14ac:dyDescent="0.2">
      <c r="A615" s="244">
        <v>138</v>
      </c>
      <c r="B615" s="245" t="s">
        <v>752</v>
      </c>
      <c r="C615" s="261" t="s">
        <v>753</v>
      </c>
      <c r="D615" s="246" t="s">
        <v>392</v>
      </c>
      <c r="E615" s="247">
        <v>23.99</v>
      </c>
      <c r="F615" s="248"/>
      <c r="G615" s="249">
        <f>ROUND(E615*F615,2)</f>
        <v>0</v>
      </c>
      <c r="H615" s="231"/>
      <c r="I615" s="230">
        <f>ROUND(E615*H615,2)</f>
        <v>0</v>
      </c>
      <c r="J615" s="231"/>
      <c r="K615" s="230">
        <f>ROUND(E615*J615,2)</f>
        <v>0</v>
      </c>
      <c r="L615" s="230">
        <v>21</v>
      </c>
      <c r="M615" s="230">
        <f>G615*(1+L615/100)</f>
        <v>0</v>
      </c>
      <c r="N615" s="229">
        <v>0</v>
      </c>
      <c r="O615" s="229">
        <f>ROUND(E615*N615,2)</f>
        <v>0</v>
      </c>
      <c r="P615" s="229">
        <v>1.3500000000000001E-3</v>
      </c>
      <c r="Q615" s="229">
        <f>ROUND(E615*P615,2)</f>
        <v>0.03</v>
      </c>
      <c r="R615" s="230"/>
      <c r="S615" s="230" t="s">
        <v>181</v>
      </c>
      <c r="T615" s="230" t="s">
        <v>181</v>
      </c>
      <c r="U615" s="230">
        <v>0.09</v>
      </c>
      <c r="V615" s="230">
        <f>ROUND(E615*U615,2)</f>
        <v>2.16</v>
      </c>
      <c r="W615" s="230"/>
      <c r="X615" s="230" t="s">
        <v>182</v>
      </c>
      <c r="Y615" s="210"/>
      <c r="Z615" s="210"/>
      <c r="AA615" s="210"/>
      <c r="AB615" s="210"/>
      <c r="AC615" s="210"/>
      <c r="AD615" s="210"/>
      <c r="AE615" s="210"/>
      <c r="AF615" s="210"/>
      <c r="AG615" s="210" t="s">
        <v>183</v>
      </c>
      <c r="AH615" s="210"/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1" x14ac:dyDescent="0.2">
      <c r="A616" s="227"/>
      <c r="B616" s="228"/>
      <c r="C616" s="262" t="s">
        <v>429</v>
      </c>
      <c r="D616" s="232"/>
      <c r="E616" s="233">
        <v>23.99</v>
      </c>
      <c r="F616" s="230"/>
      <c r="G616" s="230"/>
      <c r="H616" s="230"/>
      <c r="I616" s="230"/>
      <c r="J616" s="230"/>
      <c r="K616" s="230"/>
      <c r="L616" s="230"/>
      <c r="M616" s="230"/>
      <c r="N616" s="229"/>
      <c r="O616" s="229"/>
      <c r="P616" s="229"/>
      <c r="Q616" s="229"/>
      <c r="R616" s="230"/>
      <c r="S616" s="230"/>
      <c r="T616" s="230"/>
      <c r="U616" s="230"/>
      <c r="V616" s="230"/>
      <c r="W616" s="230"/>
      <c r="X616" s="230"/>
      <c r="Y616" s="210"/>
      <c r="Z616" s="210"/>
      <c r="AA616" s="210"/>
      <c r="AB616" s="210"/>
      <c r="AC616" s="210"/>
      <c r="AD616" s="210"/>
      <c r="AE616" s="210"/>
      <c r="AF616" s="210"/>
      <c r="AG616" s="210" t="s">
        <v>185</v>
      </c>
      <c r="AH616" s="210">
        <v>0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1" x14ac:dyDescent="0.2">
      <c r="A617" s="244">
        <v>139</v>
      </c>
      <c r="B617" s="245" t="s">
        <v>754</v>
      </c>
      <c r="C617" s="261" t="s">
        <v>755</v>
      </c>
      <c r="D617" s="246" t="s">
        <v>392</v>
      </c>
      <c r="E617" s="247">
        <v>19.100000000000001</v>
      </c>
      <c r="F617" s="248"/>
      <c r="G617" s="249">
        <f>ROUND(E617*F617,2)</f>
        <v>0</v>
      </c>
      <c r="H617" s="231"/>
      <c r="I617" s="230">
        <f>ROUND(E617*H617,2)</f>
        <v>0</v>
      </c>
      <c r="J617" s="231"/>
      <c r="K617" s="230">
        <f>ROUND(E617*J617,2)</f>
        <v>0</v>
      </c>
      <c r="L617" s="230">
        <v>21</v>
      </c>
      <c r="M617" s="230">
        <f>G617*(1+L617/100)</f>
        <v>0</v>
      </c>
      <c r="N617" s="229">
        <v>0</v>
      </c>
      <c r="O617" s="229">
        <f>ROUND(E617*N617,2)</f>
        <v>0</v>
      </c>
      <c r="P617" s="229">
        <v>2.2599999999999999E-3</v>
      </c>
      <c r="Q617" s="229">
        <f>ROUND(E617*P617,2)</f>
        <v>0.04</v>
      </c>
      <c r="R617" s="230"/>
      <c r="S617" s="230" t="s">
        <v>181</v>
      </c>
      <c r="T617" s="230" t="s">
        <v>181</v>
      </c>
      <c r="U617" s="230">
        <v>0.06</v>
      </c>
      <c r="V617" s="230">
        <f>ROUND(E617*U617,2)</f>
        <v>1.1499999999999999</v>
      </c>
      <c r="W617" s="230"/>
      <c r="X617" s="230" t="s">
        <v>182</v>
      </c>
      <c r="Y617" s="210"/>
      <c r="Z617" s="210"/>
      <c r="AA617" s="210"/>
      <c r="AB617" s="210"/>
      <c r="AC617" s="210"/>
      <c r="AD617" s="210"/>
      <c r="AE617" s="210"/>
      <c r="AF617" s="210"/>
      <c r="AG617" s="210" t="s">
        <v>183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1" x14ac:dyDescent="0.2">
      <c r="A618" s="227"/>
      <c r="B618" s="228"/>
      <c r="C618" s="262" t="s">
        <v>756</v>
      </c>
      <c r="D618" s="232"/>
      <c r="E618" s="233">
        <v>19.100000000000001</v>
      </c>
      <c r="F618" s="230"/>
      <c r="G618" s="230"/>
      <c r="H618" s="230"/>
      <c r="I618" s="230"/>
      <c r="J618" s="230"/>
      <c r="K618" s="230"/>
      <c r="L618" s="230"/>
      <c r="M618" s="230"/>
      <c r="N618" s="229"/>
      <c r="O618" s="229"/>
      <c r="P618" s="229"/>
      <c r="Q618" s="229"/>
      <c r="R618" s="230"/>
      <c r="S618" s="230"/>
      <c r="T618" s="230"/>
      <c r="U618" s="230"/>
      <c r="V618" s="230"/>
      <c r="W618" s="230"/>
      <c r="X618" s="230"/>
      <c r="Y618" s="210"/>
      <c r="Z618" s="210"/>
      <c r="AA618" s="210"/>
      <c r="AB618" s="210"/>
      <c r="AC618" s="210"/>
      <c r="AD618" s="210"/>
      <c r="AE618" s="210"/>
      <c r="AF618" s="210"/>
      <c r="AG618" s="210" t="s">
        <v>185</v>
      </c>
      <c r="AH618" s="210">
        <v>0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outlineLevel="1" x14ac:dyDescent="0.2">
      <c r="A619" s="251">
        <v>140</v>
      </c>
      <c r="B619" s="252" t="s">
        <v>757</v>
      </c>
      <c r="C619" s="265" t="s">
        <v>758</v>
      </c>
      <c r="D619" s="253" t="s">
        <v>273</v>
      </c>
      <c r="E619" s="254">
        <v>0.57823000000000002</v>
      </c>
      <c r="F619" s="255"/>
      <c r="G619" s="256">
        <f>ROUND(E619*F619,2)</f>
        <v>0</v>
      </c>
      <c r="H619" s="231"/>
      <c r="I619" s="230">
        <f>ROUND(E619*H619,2)</f>
        <v>0</v>
      </c>
      <c r="J619" s="231"/>
      <c r="K619" s="230">
        <f>ROUND(E619*J619,2)</f>
        <v>0</v>
      </c>
      <c r="L619" s="230">
        <v>21</v>
      </c>
      <c r="M619" s="230">
        <f>G619*(1+L619/100)</f>
        <v>0</v>
      </c>
      <c r="N619" s="229">
        <v>0</v>
      </c>
      <c r="O619" s="229">
        <f>ROUND(E619*N619,2)</f>
        <v>0</v>
      </c>
      <c r="P619" s="229">
        <v>0</v>
      </c>
      <c r="Q619" s="229">
        <f>ROUND(E619*P619,2)</f>
        <v>0</v>
      </c>
      <c r="R619" s="230"/>
      <c r="S619" s="230" t="s">
        <v>181</v>
      </c>
      <c r="T619" s="230" t="s">
        <v>181</v>
      </c>
      <c r="U619" s="230">
        <v>4.7370000000000001</v>
      </c>
      <c r="V619" s="230">
        <f>ROUND(E619*U619,2)</f>
        <v>2.74</v>
      </c>
      <c r="W619" s="230"/>
      <c r="X619" s="230" t="s">
        <v>574</v>
      </c>
      <c r="Y619" s="210"/>
      <c r="Z619" s="210"/>
      <c r="AA619" s="210"/>
      <c r="AB619" s="210"/>
      <c r="AC619" s="210"/>
      <c r="AD619" s="210"/>
      <c r="AE619" s="210"/>
      <c r="AF619" s="210"/>
      <c r="AG619" s="210" t="s">
        <v>575</v>
      </c>
      <c r="AH619" s="210"/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x14ac:dyDescent="0.2">
      <c r="A620" s="238" t="s">
        <v>176</v>
      </c>
      <c r="B620" s="239" t="s">
        <v>126</v>
      </c>
      <c r="C620" s="260" t="s">
        <v>127</v>
      </c>
      <c r="D620" s="240"/>
      <c r="E620" s="241"/>
      <c r="F620" s="242"/>
      <c r="G620" s="243">
        <f>SUMIF(AG621:AG662,"&lt;&gt;NOR",G621:G662)</f>
        <v>0</v>
      </c>
      <c r="H620" s="237"/>
      <c r="I620" s="237">
        <f>SUM(I621:I662)</f>
        <v>0</v>
      </c>
      <c r="J620" s="237"/>
      <c r="K620" s="237">
        <f>SUM(K621:K662)</f>
        <v>0</v>
      </c>
      <c r="L620" s="237"/>
      <c r="M620" s="237">
        <f>SUM(M621:M662)</f>
        <v>0</v>
      </c>
      <c r="N620" s="236"/>
      <c r="O620" s="236">
        <f>SUM(O621:O662)</f>
        <v>36.900000000000006</v>
      </c>
      <c r="P620" s="236"/>
      <c r="Q620" s="236">
        <f>SUM(Q621:Q662)</f>
        <v>52.37</v>
      </c>
      <c r="R620" s="237"/>
      <c r="S620" s="237"/>
      <c r="T620" s="237"/>
      <c r="U620" s="237"/>
      <c r="V620" s="237">
        <f>SUM(V621:V662)</f>
        <v>665.89</v>
      </c>
      <c r="W620" s="237"/>
      <c r="X620" s="237"/>
      <c r="AG620" t="s">
        <v>177</v>
      </c>
    </row>
    <row r="621" spans="1:60" outlineLevel="1" x14ac:dyDescent="0.2">
      <c r="A621" s="244">
        <v>141</v>
      </c>
      <c r="B621" s="245" t="s">
        <v>759</v>
      </c>
      <c r="C621" s="261" t="s">
        <v>760</v>
      </c>
      <c r="D621" s="246" t="s">
        <v>180</v>
      </c>
      <c r="E621" s="247">
        <v>781.64202999999998</v>
      </c>
      <c r="F621" s="248"/>
      <c r="G621" s="249">
        <f>ROUND(E621*F621,2)</f>
        <v>0</v>
      </c>
      <c r="H621" s="231"/>
      <c r="I621" s="230">
        <f>ROUND(E621*H621,2)</f>
        <v>0</v>
      </c>
      <c r="J621" s="231"/>
      <c r="K621" s="230">
        <f>ROUND(E621*J621,2)</f>
        <v>0</v>
      </c>
      <c r="L621" s="230">
        <v>21</v>
      </c>
      <c r="M621" s="230">
        <f>G621*(1+L621/100)</f>
        <v>0</v>
      </c>
      <c r="N621" s="229">
        <v>0</v>
      </c>
      <c r="O621" s="229">
        <f>ROUND(E621*N621,2)</f>
        <v>0</v>
      </c>
      <c r="P621" s="229">
        <v>6.7000000000000004E-2</v>
      </c>
      <c r="Q621" s="229">
        <f>ROUND(E621*P621,2)</f>
        <v>52.37</v>
      </c>
      <c r="R621" s="230"/>
      <c r="S621" s="230" t="s">
        <v>181</v>
      </c>
      <c r="T621" s="230" t="s">
        <v>181</v>
      </c>
      <c r="U621" s="230">
        <v>0.21099999999999999</v>
      </c>
      <c r="V621" s="230">
        <f>ROUND(E621*U621,2)</f>
        <v>164.93</v>
      </c>
      <c r="W621" s="230"/>
      <c r="X621" s="230" t="s">
        <v>182</v>
      </c>
      <c r="Y621" s="210"/>
      <c r="Z621" s="210"/>
      <c r="AA621" s="210"/>
      <c r="AB621" s="210"/>
      <c r="AC621" s="210"/>
      <c r="AD621" s="210"/>
      <c r="AE621" s="210"/>
      <c r="AF621" s="210"/>
      <c r="AG621" s="210" t="s">
        <v>183</v>
      </c>
      <c r="AH621" s="210"/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ht="22.5" outlineLevel="1" x14ac:dyDescent="0.2">
      <c r="A622" s="227"/>
      <c r="B622" s="228"/>
      <c r="C622" s="262" t="s">
        <v>663</v>
      </c>
      <c r="D622" s="232"/>
      <c r="E622" s="233">
        <v>781.64202999999998</v>
      </c>
      <c r="F622" s="230"/>
      <c r="G622" s="230"/>
      <c r="H622" s="230"/>
      <c r="I622" s="230"/>
      <c r="J622" s="230"/>
      <c r="K622" s="230"/>
      <c r="L622" s="230"/>
      <c r="M622" s="230"/>
      <c r="N622" s="229"/>
      <c r="O622" s="229"/>
      <c r="P622" s="229"/>
      <c r="Q622" s="229"/>
      <c r="R622" s="230"/>
      <c r="S622" s="230"/>
      <c r="T622" s="230"/>
      <c r="U622" s="230"/>
      <c r="V622" s="230"/>
      <c r="W622" s="230"/>
      <c r="X622" s="230"/>
      <c r="Y622" s="210"/>
      <c r="Z622" s="210"/>
      <c r="AA622" s="210"/>
      <c r="AB622" s="210"/>
      <c r="AC622" s="210"/>
      <c r="AD622" s="210"/>
      <c r="AE622" s="210"/>
      <c r="AF622" s="210"/>
      <c r="AG622" s="210" t="s">
        <v>185</v>
      </c>
      <c r="AH622" s="210">
        <v>0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1" x14ac:dyDescent="0.2">
      <c r="A623" s="244">
        <v>142</v>
      </c>
      <c r="B623" s="245" t="s">
        <v>761</v>
      </c>
      <c r="C623" s="261" t="s">
        <v>762</v>
      </c>
      <c r="D623" s="246" t="s">
        <v>180</v>
      </c>
      <c r="E623" s="247">
        <v>781.64202999999998</v>
      </c>
      <c r="F623" s="248"/>
      <c r="G623" s="249">
        <f>ROUND(E623*F623,2)</f>
        <v>0</v>
      </c>
      <c r="H623" s="231"/>
      <c r="I623" s="230">
        <f>ROUND(E623*H623,2)</f>
        <v>0</v>
      </c>
      <c r="J623" s="231"/>
      <c r="K623" s="230">
        <f>ROUND(E623*J623,2)</f>
        <v>0</v>
      </c>
      <c r="L623" s="230">
        <v>21</v>
      </c>
      <c r="M623" s="230">
        <f>G623*(1+L623/100)</f>
        <v>0</v>
      </c>
      <c r="N623" s="229">
        <v>4.5629999999999997E-2</v>
      </c>
      <c r="O623" s="229">
        <f>ROUND(E623*N623,2)</f>
        <v>35.67</v>
      </c>
      <c r="P623" s="229">
        <v>0</v>
      </c>
      <c r="Q623" s="229">
        <f>ROUND(E623*P623,2)</f>
        <v>0</v>
      </c>
      <c r="R623" s="230"/>
      <c r="S623" s="230" t="s">
        <v>181</v>
      </c>
      <c r="T623" s="230" t="s">
        <v>181</v>
      </c>
      <c r="U623" s="230">
        <v>0.37</v>
      </c>
      <c r="V623" s="230">
        <f>ROUND(E623*U623,2)</f>
        <v>289.20999999999998</v>
      </c>
      <c r="W623" s="230"/>
      <c r="X623" s="230" t="s">
        <v>182</v>
      </c>
      <c r="Y623" s="210"/>
      <c r="Z623" s="210"/>
      <c r="AA623" s="210"/>
      <c r="AB623" s="210"/>
      <c r="AC623" s="210"/>
      <c r="AD623" s="210"/>
      <c r="AE623" s="210"/>
      <c r="AF623" s="210"/>
      <c r="AG623" s="210" t="s">
        <v>183</v>
      </c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1" x14ac:dyDescent="0.2">
      <c r="A624" s="227"/>
      <c r="B624" s="228"/>
      <c r="C624" s="264" t="s">
        <v>763</v>
      </c>
      <c r="D624" s="250"/>
      <c r="E624" s="250"/>
      <c r="F624" s="250"/>
      <c r="G624" s="250"/>
      <c r="H624" s="230"/>
      <c r="I624" s="230"/>
      <c r="J624" s="230"/>
      <c r="K624" s="230"/>
      <c r="L624" s="230"/>
      <c r="M624" s="230"/>
      <c r="N624" s="229"/>
      <c r="O624" s="229"/>
      <c r="P624" s="229"/>
      <c r="Q624" s="229"/>
      <c r="R624" s="230"/>
      <c r="S624" s="230"/>
      <c r="T624" s="230"/>
      <c r="U624" s="230"/>
      <c r="V624" s="230"/>
      <c r="W624" s="230"/>
      <c r="X624" s="230"/>
      <c r="Y624" s="210"/>
      <c r="Z624" s="210"/>
      <c r="AA624" s="210"/>
      <c r="AB624" s="210"/>
      <c r="AC624" s="210"/>
      <c r="AD624" s="210"/>
      <c r="AE624" s="210"/>
      <c r="AF624" s="210"/>
      <c r="AG624" s="210" t="s">
        <v>229</v>
      </c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ht="22.5" outlineLevel="1" x14ac:dyDescent="0.2">
      <c r="A625" s="227"/>
      <c r="B625" s="228"/>
      <c r="C625" s="262" t="s">
        <v>663</v>
      </c>
      <c r="D625" s="232"/>
      <c r="E625" s="233">
        <v>781.64202999999998</v>
      </c>
      <c r="F625" s="230"/>
      <c r="G625" s="230"/>
      <c r="H625" s="230"/>
      <c r="I625" s="230"/>
      <c r="J625" s="230"/>
      <c r="K625" s="230"/>
      <c r="L625" s="230"/>
      <c r="M625" s="230"/>
      <c r="N625" s="229"/>
      <c r="O625" s="229"/>
      <c r="P625" s="229"/>
      <c r="Q625" s="229"/>
      <c r="R625" s="230"/>
      <c r="S625" s="230"/>
      <c r="T625" s="230"/>
      <c r="U625" s="230"/>
      <c r="V625" s="230"/>
      <c r="W625" s="230"/>
      <c r="X625" s="230"/>
      <c r="Y625" s="210"/>
      <c r="Z625" s="210"/>
      <c r="AA625" s="210"/>
      <c r="AB625" s="210"/>
      <c r="AC625" s="210"/>
      <c r="AD625" s="210"/>
      <c r="AE625" s="210"/>
      <c r="AF625" s="210"/>
      <c r="AG625" s="210" t="s">
        <v>185</v>
      </c>
      <c r="AH625" s="210">
        <v>0</v>
      </c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ht="22.5" outlineLevel="1" x14ac:dyDescent="0.2">
      <c r="A626" s="244">
        <v>143</v>
      </c>
      <c r="B626" s="245" t="s">
        <v>764</v>
      </c>
      <c r="C626" s="261" t="s">
        <v>765</v>
      </c>
      <c r="D626" s="246" t="s">
        <v>392</v>
      </c>
      <c r="E626" s="247">
        <v>3</v>
      </c>
      <c r="F626" s="248"/>
      <c r="G626" s="249">
        <f>ROUND(E626*F626,2)</f>
        <v>0</v>
      </c>
      <c r="H626" s="231"/>
      <c r="I626" s="230">
        <f>ROUND(E626*H626,2)</f>
        <v>0</v>
      </c>
      <c r="J626" s="231"/>
      <c r="K626" s="230">
        <f>ROUND(E626*J626,2)</f>
        <v>0</v>
      </c>
      <c r="L626" s="230">
        <v>21</v>
      </c>
      <c r="M626" s="230">
        <f>G626*(1+L626/100)</f>
        <v>0</v>
      </c>
      <c r="N626" s="229">
        <v>1.14E-3</v>
      </c>
      <c r="O626" s="229">
        <f>ROUND(E626*N626,2)</f>
        <v>0</v>
      </c>
      <c r="P626" s="229">
        <v>0</v>
      </c>
      <c r="Q626" s="229">
        <f>ROUND(E626*P626,2)</f>
        <v>0</v>
      </c>
      <c r="R626" s="230"/>
      <c r="S626" s="230" t="s">
        <v>181</v>
      </c>
      <c r="T626" s="230" t="s">
        <v>181</v>
      </c>
      <c r="U626" s="230">
        <v>0.5</v>
      </c>
      <c r="V626" s="230">
        <f>ROUND(E626*U626,2)</f>
        <v>1.5</v>
      </c>
      <c r="W626" s="230"/>
      <c r="X626" s="230" t="s">
        <v>182</v>
      </c>
      <c r="Y626" s="210"/>
      <c r="Z626" s="210"/>
      <c r="AA626" s="210"/>
      <c r="AB626" s="210"/>
      <c r="AC626" s="210"/>
      <c r="AD626" s="210"/>
      <c r="AE626" s="210"/>
      <c r="AF626" s="210"/>
      <c r="AG626" s="210" t="s">
        <v>183</v>
      </c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ht="22.5" outlineLevel="1" x14ac:dyDescent="0.2">
      <c r="A627" s="227"/>
      <c r="B627" s="228"/>
      <c r="C627" s="264" t="s">
        <v>766</v>
      </c>
      <c r="D627" s="250"/>
      <c r="E627" s="250"/>
      <c r="F627" s="250"/>
      <c r="G627" s="250"/>
      <c r="H627" s="230"/>
      <c r="I627" s="230"/>
      <c r="J627" s="230"/>
      <c r="K627" s="230"/>
      <c r="L627" s="230"/>
      <c r="M627" s="230"/>
      <c r="N627" s="229"/>
      <c r="O627" s="229"/>
      <c r="P627" s="229"/>
      <c r="Q627" s="229"/>
      <c r="R627" s="230"/>
      <c r="S627" s="230"/>
      <c r="T627" s="230"/>
      <c r="U627" s="230"/>
      <c r="V627" s="230"/>
      <c r="W627" s="230"/>
      <c r="X627" s="230"/>
      <c r="Y627" s="210"/>
      <c r="Z627" s="210"/>
      <c r="AA627" s="210"/>
      <c r="AB627" s="210"/>
      <c r="AC627" s="210"/>
      <c r="AD627" s="210"/>
      <c r="AE627" s="210"/>
      <c r="AF627" s="210"/>
      <c r="AG627" s="210" t="s">
        <v>229</v>
      </c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57" t="str">
        <f>C627</f>
        <v>Dodávka a montáž krycí lišty, napojení komína, stěrkové hydroizolační hmoty včetně spojovacích prostředků.</v>
      </c>
      <c r="BB627" s="210"/>
      <c r="BC627" s="210"/>
      <c r="BD627" s="210"/>
      <c r="BE627" s="210"/>
      <c r="BF627" s="210"/>
      <c r="BG627" s="210"/>
      <c r="BH627" s="210"/>
    </row>
    <row r="628" spans="1:60" outlineLevel="1" x14ac:dyDescent="0.2">
      <c r="A628" s="244">
        <v>144</v>
      </c>
      <c r="B628" s="245" t="s">
        <v>767</v>
      </c>
      <c r="C628" s="261" t="s">
        <v>768</v>
      </c>
      <c r="D628" s="246" t="s">
        <v>392</v>
      </c>
      <c r="E628" s="247">
        <v>21.7</v>
      </c>
      <c r="F628" s="248"/>
      <c r="G628" s="249">
        <f>ROUND(E628*F628,2)</f>
        <v>0</v>
      </c>
      <c r="H628" s="231"/>
      <c r="I628" s="230">
        <f>ROUND(E628*H628,2)</f>
        <v>0</v>
      </c>
      <c r="J628" s="231"/>
      <c r="K628" s="230">
        <f>ROUND(E628*J628,2)</f>
        <v>0</v>
      </c>
      <c r="L628" s="230">
        <v>21</v>
      </c>
      <c r="M628" s="230">
        <f>G628*(1+L628/100)</f>
        <v>0</v>
      </c>
      <c r="N628" s="229">
        <v>8.4899999999999993E-3</v>
      </c>
      <c r="O628" s="229">
        <f>ROUND(E628*N628,2)</f>
        <v>0.18</v>
      </c>
      <c r="P628" s="229">
        <v>0</v>
      </c>
      <c r="Q628" s="229">
        <f>ROUND(E628*P628,2)</f>
        <v>0</v>
      </c>
      <c r="R628" s="230"/>
      <c r="S628" s="230" t="s">
        <v>181</v>
      </c>
      <c r="T628" s="230" t="s">
        <v>181</v>
      </c>
      <c r="U628" s="230">
        <v>0.2</v>
      </c>
      <c r="V628" s="230">
        <f>ROUND(E628*U628,2)</f>
        <v>4.34</v>
      </c>
      <c r="W628" s="230"/>
      <c r="X628" s="230" t="s">
        <v>182</v>
      </c>
      <c r="Y628" s="210"/>
      <c r="Z628" s="210"/>
      <c r="AA628" s="210"/>
      <c r="AB628" s="210"/>
      <c r="AC628" s="210"/>
      <c r="AD628" s="210"/>
      <c r="AE628" s="210"/>
      <c r="AF628" s="210"/>
      <c r="AG628" s="210" t="s">
        <v>183</v>
      </c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ht="22.5" outlineLevel="1" x14ac:dyDescent="0.2">
      <c r="A629" s="227"/>
      <c r="B629" s="228"/>
      <c r="C629" s="264" t="s">
        <v>769</v>
      </c>
      <c r="D629" s="250"/>
      <c r="E629" s="250"/>
      <c r="F629" s="250"/>
      <c r="G629" s="250"/>
      <c r="H629" s="230"/>
      <c r="I629" s="230"/>
      <c r="J629" s="230"/>
      <c r="K629" s="230"/>
      <c r="L629" s="230"/>
      <c r="M629" s="230"/>
      <c r="N629" s="229"/>
      <c r="O629" s="229"/>
      <c r="P629" s="229"/>
      <c r="Q629" s="229"/>
      <c r="R629" s="230"/>
      <c r="S629" s="230"/>
      <c r="T629" s="230"/>
      <c r="U629" s="230"/>
      <c r="V629" s="230"/>
      <c r="W629" s="230"/>
      <c r="X629" s="230"/>
      <c r="Y629" s="210"/>
      <c r="Z629" s="210"/>
      <c r="AA629" s="210"/>
      <c r="AB629" s="210"/>
      <c r="AC629" s="210"/>
      <c r="AD629" s="210"/>
      <c r="AE629" s="210"/>
      <c r="AF629" s="210"/>
      <c r="AG629" s="210" t="s">
        <v>229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57" t="str">
        <f>C629</f>
        <v>Dodávka a montáž tašek pro ukončení plochy střechy, tašek pro připojení hřebene okrajových včetně spojovacího materiálu.</v>
      </c>
      <c r="BB629" s="210"/>
      <c r="BC629" s="210"/>
      <c r="BD629" s="210"/>
      <c r="BE629" s="210"/>
      <c r="BF629" s="210"/>
      <c r="BG629" s="210"/>
      <c r="BH629" s="210"/>
    </row>
    <row r="630" spans="1:60" outlineLevel="1" x14ac:dyDescent="0.2">
      <c r="A630" s="227"/>
      <c r="B630" s="228"/>
      <c r="C630" s="262" t="s">
        <v>770</v>
      </c>
      <c r="D630" s="232"/>
      <c r="E630" s="233">
        <v>21.7</v>
      </c>
      <c r="F630" s="230"/>
      <c r="G630" s="230"/>
      <c r="H630" s="230"/>
      <c r="I630" s="230"/>
      <c r="J630" s="230"/>
      <c r="K630" s="230"/>
      <c r="L630" s="230"/>
      <c r="M630" s="230"/>
      <c r="N630" s="229"/>
      <c r="O630" s="229"/>
      <c r="P630" s="229"/>
      <c r="Q630" s="229"/>
      <c r="R630" s="230"/>
      <c r="S630" s="230"/>
      <c r="T630" s="230"/>
      <c r="U630" s="230"/>
      <c r="V630" s="230"/>
      <c r="W630" s="230"/>
      <c r="X630" s="230"/>
      <c r="Y630" s="210"/>
      <c r="Z630" s="210"/>
      <c r="AA630" s="210"/>
      <c r="AB630" s="210"/>
      <c r="AC630" s="210"/>
      <c r="AD630" s="210"/>
      <c r="AE630" s="210"/>
      <c r="AF630" s="210"/>
      <c r="AG630" s="210" t="s">
        <v>185</v>
      </c>
      <c r="AH630" s="210">
        <v>0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1" x14ac:dyDescent="0.2">
      <c r="A631" s="244">
        <v>145</v>
      </c>
      <c r="B631" s="245" t="s">
        <v>771</v>
      </c>
      <c r="C631" s="261" t="s">
        <v>772</v>
      </c>
      <c r="D631" s="246" t="s">
        <v>392</v>
      </c>
      <c r="E631" s="247">
        <v>24.6</v>
      </c>
      <c r="F631" s="248"/>
      <c r="G631" s="249">
        <f>ROUND(E631*F631,2)</f>
        <v>0</v>
      </c>
      <c r="H631" s="231"/>
      <c r="I631" s="230">
        <f>ROUND(E631*H631,2)</f>
        <v>0</v>
      </c>
      <c r="J631" s="231"/>
      <c r="K631" s="230">
        <f>ROUND(E631*J631,2)</f>
        <v>0</v>
      </c>
      <c r="L631" s="230">
        <v>21</v>
      </c>
      <c r="M631" s="230">
        <f>G631*(1+L631/100)</f>
        <v>0</v>
      </c>
      <c r="N631" s="229">
        <v>8.5100000000000002E-3</v>
      </c>
      <c r="O631" s="229">
        <f>ROUND(E631*N631,2)</f>
        <v>0.21</v>
      </c>
      <c r="P631" s="229">
        <v>0</v>
      </c>
      <c r="Q631" s="229">
        <f>ROUND(E631*P631,2)</f>
        <v>0</v>
      </c>
      <c r="R631" s="230"/>
      <c r="S631" s="230" t="s">
        <v>181</v>
      </c>
      <c r="T631" s="230" t="s">
        <v>181</v>
      </c>
      <c r="U631" s="230">
        <v>0.2</v>
      </c>
      <c r="V631" s="230">
        <f>ROUND(E631*U631,2)</f>
        <v>4.92</v>
      </c>
      <c r="W631" s="230"/>
      <c r="X631" s="230" t="s">
        <v>182</v>
      </c>
      <c r="Y631" s="210"/>
      <c r="Z631" s="210"/>
      <c r="AA631" s="210"/>
      <c r="AB631" s="210"/>
      <c r="AC631" s="210"/>
      <c r="AD631" s="210"/>
      <c r="AE631" s="210"/>
      <c r="AF631" s="210"/>
      <c r="AG631" s="210" t="s">
        <v>183</v>
      </c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ht="22.5" outlineLevel="1" x14ac:dyDescent="0.2">
      <c r="A632" s="227"/>
      <c r="B632" s="228"/>
      <c r="C632" s="264" t="s">
        <v>769</v>
      </c>
      <c r="D632" s="250"/>
      <c r="E632" s="250"/>
      <c r="F632" s="250"/>
      <c r="G632" s="250"/>
      <c r="H632" s="230"/>
      <c r="I632" s="230"/>
      <c r="J632" s="230"/>
      <c r="K632" s="230"/>
      <c r="L632" s="230"/>
      <c r="M632" s="230"/>
      <c r="N632" s="229"/>
      <c r="O632" s="229"/>
      <c r="P632" s="229"/>
      <c r="Q632" s="229"/>
      <c r="R632" s="230"/>
      <c r="S632" s="230"/>
      <c r="T632" s="230"/>
      <c r="U632" s="230"/>
      <c r="V632" s="230"/>
      <c r="W632" s="230"/>
      <c r="X632" s="230"/>
      <c r="Y632" s="210"/>
      <c r="Z632" s="210"/>
      <c r="AA632" s="210"/>
      <c r="AB632" s="210"/>
      <c r="AC632" s="210"/>
      <c r="AD632" s="210"/>
      <c r="AE632" s="210"/>
      <c r="AF632" s="210"/>
      <c r="AG632" s="210" t="s">
        <v>229</v>
      </c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57" t="str">
        <f>C632</f>
        <v>Dodávka a montáž tašek pro ukončení plochy střechy, tašek pro připojení hřebene okrajových včetně spojovacího materiálu.</v>
      </c>
      <c r="BB632" s="210"/>
      <c r="BC632" s="210"/>
      <c r="BD632" s="210"/>
      <c r="BE632" s="210"/>
      <c r="BF632" s="210"/>
      <c r="BG632" s="210"/>
      <c r="BH632" s="210"/>
    </row>
    <row r="633" spans="1:60" outlineLevel="1" x14ac:dyDescent="0.2">
      <c r="A633" s="227"/>
      <c r="B633" s="228"/>
      <c r="C633" s="262" t="s">
        <v>773</v>
      </c>
      <c r="D633" s="232"/>
      <c r="E633" s="233">
        <v>24.6</v>
      </c>
      <c r="F633" s="230"/>
      <c r="G633" s="230"/>
      <c r="H633" s="230"/>
      <c r="I633" s="230"/>
      <c r="J633" s="230"/>
      <c r="K633" s="230"/>
      <c r="L633" s="230"/>
      <c r="M633" s="230"/>
      <c r="N633" s="229"/>
      <c r="O633" s="229"/>
      <c r="P633" s="229"/>
      <c r="Q633" s="229"/>
      <c r="R633" s="230"/>
      <c r="S633" s="230"/>
      <c r="T633" s="230"/>
      <c r="U633" s="230"/>
      <c r="V633" s="230"/>
      <c r="W633" s="230"/>
      <c r="X633" s="230"/>
      <c r="Y633" s="210"/>
      <c r="Z633" s="210"/>
      <c r="AA633" s="210"/>
      <c r="AB633" s="210"/>
      <c r="AC633" s="210"/>
      <c r="AD633" s="210"/>
      <c r="AE633" s="210"/>
      <c r="AF633" s="210"/>
      <c r="AG633" s="210" t="s">
        <v>185</v>
      </c>
      <c r="AH633" s="210">
        <v>0</v>
      </c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ht="22.5" outlineLevel="1" x14ac:dyDescent="0.2">
      <c r="A634" s="244">
        <v>146</v>
      </c>
      <c r="B634" s="245" t="s">
        <v>774</v>
      </c>
      <c r="C634" s="261" t="s">
        <v>775</v>
      </c>
      <c r="D634" s="246" t="s">
        <v>313</v>
      </c>
      <c r="E634" s="247">
        <v>1</v>
      </c>
      <c r="F634" s="248"/>
      <c r="G634" s="249">
        <f>ROUND(E634*F634,2)</f>
        <v>0</v>
      </c>
      <c r="H634" s="231"/>
      <c r="I634" s="230">
        <f>ROUND(E634*H634,2)</f>
        <v>0</v>
      </c>
      <c r="J634" s="231"/>
      <c r="K634" s="230">
        <f>ROUND(E634*J634,2)</f>
        <v>0</v>
      </c>
      <c r="L634" s="230">
        <v>21</v>
      </c>
      <c r="M634" s="230">
        <f>G634*(1+L634/100)</f>
        <v>0</v>
      </c>
      <c r="N634" s="229">
        <v>3.8500000000000001E-3</v>
      </c>
      <c r="O634" s="229">
        <f>ROUND(E634*N634,2)</f>
        <v>0</v>
      </c>
      <c r="P634" s="229">
        <v>0</v>
      </c>
      <c r="Q634" s="229">
        <f>ROUND(E634*P634,2)</f>
        <v>0</v>
      </c>
      <c r="R634" s="230"/>
      <c r="S634" s="230" t="s">
        <v>181</v>
      </c>
      <c r="T634" s="230" t="s">
        <v>181</v>
      </c>
      <c r="U634" s="230">
        <v>0.24</v>
      </c>
      <c r="V634" s="230">
        <f>ROUND(E634*U634,2)</f>
        <v>0.24</v>
      </c>
      <c r="W634" s="230"/>
      <c r="X634" s="230" t="s">
        <v>182</v>
      </c>
      <c r="Y634" s="210"/>
      <c r="Z634" s="210"/>
      <c r="AA634" s="210"/>
      <c r="AB634" s="210"/>
      <c r="AC634" s="210"/>
      <c r="AD634" s="210"/>
      <c r="AE634" s="210"/>
      <c r="AF634" s="210"/>
      <c r="AG634" s="210" t="s">
        <v>183</v>
      </c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1" x14ac:dyDescent="0.2">
      <c r="A635" s="227"/>
      <c r="B635" s="228"/>
      <c r="C635" s="264" t="s">
        <v>776</v>
      </c>
      <c r="D635" s="250"/>
      <c r="E635" s="250"/>
      <c r="F635" s="250"/>
      <c r="G635" s="250"/>
      <c r="H635" s="230"/>
      <c r="I635" s="230"/>
      <c r="J635" s="230"/>
      <c r="K635" s="230"/>
      <c r="L635" s="230"/>
      <c r="M635" s="230"/>
      <c r="N635" s="229"/>
      <c r="O635" s="229"/>
      <c r="P635" s="229"/>
      <c r="Q635" s="229"/>
      <c r="R635" s="230"/>
      <c r="S635" s="230"/>
      <c r="T635" s="230"/>
      <c r="U635" s="230"/>
      <c r="V635" s="230"/>
      <c r="W635" s="230"/>
      <c r="X635" s="230"/>
      <c r="Y635" s="210"/>
      <c r="Z635" s="210"/>
      <c r="AA635" s="210"/>
      <c r="AB635" s="210"/>
      <c r="AC635" s="210"/>
      <c r="AD635" s="210"/>
      <c r="AE635" s="210"/>
      <c r="AF635" s="210"/>
      <c r="AG635" s="210" t="s">
        <v>229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1" x14ac:dyDescent="0.2">
      <c r="A636" s="227"/>
      <c r="B636" s="228"/>
      <c r="C636" s="262" t="s">
        <v>74</v>
      </c>
      <c r="D636" s="232"/>
      <c r="E636" s="233">
        <v>1</v>
      </c>
      <c r="F636" s="230"/>
      <c r="G636" s="230"/>
      <c r="H636" s="230"/>
      <c r="I636" s="230"/>
      <c r="J636" s="230"/>
      <c r="K636" s="230"/>
      <c r="L636" s="230"/>
      <c r="M636" s="230"/>
      <c r="N636" s="229"/>
      <c r="O636" s="229"/>
      <c r="P636" s="229"/>
      <c r="Q636" s="229"/>
      <c r="R636" s="230"/>
      <c r="S636" s="230"/>
      <c r="T636" s="230"/>
      <c r="U636" s="230"/>
      <c r="V636" s="230"/>
      <c r="W636" s="230"/>
      <c r="X636" s="230"/>
      <c r="Y636" s="210"/>
      <c r="Z636" s="210"/>
      <c r="AA636" s="210"/>
      <c r="AB636" s="210"/>
      <c r="AC636" s="210"/>
      <c r="AD636" s="210"/>
      <c r="AE636" s="210"/>
      <c r="AF636" s="210"/>
      <c r="AG636" s="210" t="s">
        <v>185</v>
      </c>
      <c r="AH636" s="210">
        <v>0</v>
      </c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ht="22.5" outlineLevel="1" x14ac:dyDescent="0.2">
      <c r="A637" s="244">
        <v>147</v>
      </c>
      <c r="B637" s="245" t="s">
        <v>777</v>
      </c>
      <c r="C637" s="261" t="s">
        <v>778</v>
      </c>
      <c r="D637" s="246" t="s">
        <v>392</v>
      </c>
      <c r="E637" s="247">
        <v>72.069999999999993</v>
      </c>
      <c r="F637" s="248"/>
      <c r="G637" s="249">
        <f>ROUND(E637*F637,2)</f>
        <v>0</v>
      </c>
      <c r="H637" s="231"/>
      <c r="I637" s="230">
        <f>ROUND(E637*H637,2)</f>
        <v>0</v>
      </c>
      <c r="J637" s="231"/>
      <c r="K637" s="230">
        <f>ROUND(E637*J637,2)</f>
        <v>0</v>
      </c>
      <c r="L637" s="230">
        <v>21</v>
      </c>
      <c r="M637" s="230">
        <f>G637*(1+L637/100)</f>
        <v>0</v>
      </c>
      <c r="N637" s="229">
        <v>2.4000000000000001E-4</v>
      </c>
      <c r="O637" s="229">
        <f>ROUND(E637*N637,2)</f>
        <v>0.02</v>
      </c>
      <c r="P637" s="229">
        <v>0</v>
      </c>
      <c r="Q637" s="229">
        <f>ROUND(E637*P637,2)</f>
        <v>0</v>
      </c>
      <c r="R637" s="230"/>
      <c r="S637" s="230" t="s">
        <v>181</v>
      </c>
      <c r="T637" s="230" t="s">
        <v>181</v>
      </c>
      <c r="U637" s="230">
        <v>0.1</v>
      </c>
      <c r="V637" s="230">
        <f>ROUND(E637*U637,2)</f>
        <v>7.21</v>
      </c>
      <c r="W637" s="230"/>
      <c r="X637" s="230" t="s">
        <v>182</v>
      </c>
      <c r="Y637" s="210"/>
      <c r="Z637" s="210"/>
      <c r="AA637" s="210"/>
      <c r="AB637" s="210"/>
      <c r="AC637" s="210"/>
      <c r="AD637" s="210"/>
      <c r="AE637" s="210"/>
      <c r="AF637" s="210"/>
      <c r="AG637" s="210" t="s">
        <v>183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1" x14ac:dyDescent="0.2">
      <c r="A638" s="227"/>
      <c r="B638" s="228"/>
      <c r="C638" s="264" t="s">
        <v>779</v>
      </c>
      <c r="D638" s="250"/>
      <c r="E638" s="250"/>
      <c r="F638" s="250"/>
      <c r="G638" s="250"/>
      <c r="H638" s="230"/>
      <c r="I638" s="230"/>
      <c r="J638" s="230"/>
      <c r="K638" s="230"/>
      <c r="L638" s="230"/>
      <c r="M638" s="230"/>
      <c r="N638" s="229"/>
      <c r="O638" s="229"/>
      <c r="P638" s="229"/>
      <c r="Q638" s="229"/>
      <c r="R638" s="230"/>
      <c r="S638" s="230"/>
      <c r="T638" s="230"/>
      <c r="U638" s="230"/>
      <c r="V638" s="230"/>
      <c r="W638" s="230"/>
      <c r="X638" s="230"/>
      <c r="Y638" s="210"/>
      <c r="Z638" s="210"/>
      <c r="AA638" s="210"/>
      <c r="AB638" s="210"/>
      <c r="AC638" s="210"/>
      <c r="AD638" s="210"/>
      <c r="AE638" s="210"/>
      <c r="AF638" s="210"/>
      <c r="AG638" s="210" t="s">
        <v>229</v>
      </c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1" x14ac:dyDescent="0.2">
      <c r="A639" s="227"/>
      <c r="B639" s="228"/>
      <c r="C639" s="262" t="s">
        <v>780</v>
      </c>
      <c r="D639" s="232"/>
      <c r="E639" s="233">
        <v>72.069999999999993</v>
      </c>
      <c r="F639" s="230"/>
      <c r="G639" s="230"/>
      <c r="H639" s="230"/>
      <c r="I639" s="230"/>
      <c r="J639" s="230"/>
      <c r="K639" s="230"/>
      <c r="L639" s="230"/>
      <c r="M639" s="230"/>
      <c r="N639" s="229"/>
      <c r="O639" s="229"/>
      <c r="P639" s="229"/>
      <c r="Q639" s="229"/>
      <c r="R639" s="230"/>
      <c r="S639" s="230"/>
      <c r="T639" s="230"/>
      <c r="U639" s="230"/>
      <c r="V639" s="230"/>
      <c r="W639" s="230"/>
      <c r="X639" s="230"/>
      <c r="Y639" s="210"/>
      <c r="Z639" s="210"/>
      <c r="AA639" s="210"/>
      <c r="AB639" s="210"/>
      <c r="AC639" s="210"/>
      <c r="AD639" s="210"/>
      <c r="AE639" s="210"/>
      <c r="AF639" s="210"/>
      <c r="AG639" s="210" t="s">
        <v>185</v>
      </c>
      <c r="AH639" s="210">
        <v>0</v>
      </c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1" x14ac:dyDescent="0.2">
      <c r="A640" s="244">
        <v>148</v>
      </c>
      <c r="B640" s="245" t="s">
        <v>781</v>
      </c>
      <c r="C640" s="261" t="s">
        <v>782</v>
      </c>
      <c r="D640" s="246" t="s">
        <v>313</v>
      </c>
      <c r="E640" s="247">
        <v>2</v>
      </c>
      <c r="F640" s="248"/>
      <c r="G640" s="249">
        <f>ROUND(E640*F640,2)</f>
        <v>0</v>
      </c>
      <c r="H640" s="231"/>
      <c r="I640" s="230">
        <f>ROUND(E640*H640,2)</f>
        <v>0</v>
      </c>
      <c r="J640" s="231"/>
      <c r="K640" s="230">
        <f>ROUND(E640*J640,2)</f>
        <v>0</v>
      </c>
      <c r="L640" s="230">
        <v>21</v>
      </c>
      <c r="M640" s="230">
        <f>G640*(1+L640/100)</f>
        <v>0</v>
      </c>
      <c r="N640" s="229">
        <v>3.8500000000000001E-3</v>
      </c>
      <c r="O640" s="229">
        <f>ROUND(E640*N640,2)</f>
        <v>0.01</v>
      </c>
      <c r="P640" s="229">
        <v>0</v>
      </c>
      <c r="Q640" s="229">
        <f>ROUND(E640*P640,2)</f>
        <v>0</v>
      </c>
      <c r="R640" s="230"/>
      <c r="S640" s="230" t="s">
        <v>181</v>
      </c>
      <c r="T640" s="230" t="s">
        <v>181</v>
      </c>
      <c r="U640" s="230">
        <v>0.24</v>
      </c>
      <c r="V640" s="230">
        <f>ROUND(E640*U640,2)</f>
        <v>0.48</v>
      </c>
      <c r="W640" s="230"/>
      <c r="X640" s="230" t="s">
        <v>182</v>
      </c>
      <c r="Y640" s="210"/>
      <c r="Z640" s="210"/>
      <c r="AA640" s="210"/>
      <c r="AB640" s="210"/>
      <c r="AC640" s="210"/>
      <c r="AD640" s="210"/>
      <c r="AE640" s="210"/>
      <c r="AF640" s="210"/>
      <c r="AG640" s="210" t="s">
        <v>183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1" x14ac:dyDescent="0.2">
      <c r="A641" s="227"/>
      <c r="B641" s="228"/>
      <c r="C641" s="264" t="s">
        <v>783</v>
      </c>
      <c r="D641" s="250"/>
      <c r="E641" s="250"/>
      <c r="F641" s="250"/>
      <c r="G641" s="250"/>
      <c r="H641" s="230"/>
      <c r="I641" s="230"/>
      <c r="J641" s="230"/>
      <c r="K641" s="230"/>
      <c r="L641" s="230"/>
      <c r="M641" s="230"/>
      <c r="N641" s="229"/>
      <c r="O641" s="229"/>
      <c r="P641" s="229"/>
      <c r="Q641" s="229"/>
      <c r="R641" s="230"/>
      <c r="S641" s="230"/>
      <c r="T641" s="230"/>
      <c r="U641" s="230"/>
      <c r="V641" s="230"/>
      <c r="W641" s="230"/>
      <c r="X641" s="230"/>
      <c r="Y641" s="210"/>
      <c r="Z641" s="210"/>
      <c r="AA641" s="210"/>
      <c r="AB641" s="210"/>
      <c r="AC641" s="210"/>
      <c r="AD641" s="210"/>
      <c r="AE641" s="210"/>
      <c r="AF641" s="210"/>
      <c r="AG641" s="210" t="s">
        <v>229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1" x14ac:dyDescent="0.2">
      <c r="A642" s="244">
        <v>149</v>
      </c>
      <c r="B642" s="245" t="s">
        <v>784</v>
      </c>
      <c r="C642" s="261" t="s">
        <v>785</v>
      </c>
      <c r="D642" s="246" t="s">
        <v>392</v>
      </c>
      <c r="E642" s="247">
        <v>72.069999999999993</v>
      </c>
      <c r="F642" s="248"/>
      <c r="G642" s="249">
        <f>ROUND(E642*F642,2)</f>
        <v>0</v>
      </c>
      <c r="H642" s="231"/>
      <c r="I642" s="230">
        <f>ROUND(E642*H642,2)</f>
        <v>0</v>
      </c>
      <c r="J642" s="231"/>
      <c r="K642" s="230">
        <f>ROUND(E642*J642,2)</f>
        <v>0</v>
      </c>
      <c r="L642" s="230">
        <v>21</v>
      </c>
      <c r="M642" s="230">
        <f>G642*(1+L642/100)</f>
        <v>0</v>
      </c>
      <c r="N642" s="229">
        <v>5.1000000000000004E-4</v>
      </c>
      <c r="O642" s="229">
        <f>ROUND(E642*N642,2)</f>
        <v>0.04</v>
      </c>
      <c r="P642" s="229">
        <v>0</v>
      </c>
      <c r="Q642" s="229">
        <f>ROUND(E642*P642,2)</f>
        <v>0</v>
      </c>
      <c r="R642" s="230"/>
      <c r="S642" s="230" t="s">
        <v>181</v>
      </c>
      <c r="T642" s="230" t="s">
        <v>181</v>
      </c>
      <c r="U642" s="230">
        <v>7.0000000000000007E-2</v>
      </c>
      <c r="V642" s="230">
        <f>ROUND(E642*U642,2)</f>
        <v>5.04</v>
      </c>
      <c r="W642" s="230"/>
      <c r="X642" s="230" t="s">
        <v>182</v>
      </c>
      <c r="Y642" s="210"/>
      <c r="Z642" s="210"/>
      <c r="AA642" s="210"/>
      <c r="AB642" s="210"/>
      <c r="AC642" s="210"/>
      <c r="AD642" s="210"/>
      <c r="AE642" s="210"/>
      <c r="AF642" s="210"/>
      <c r="AG642" s="210" t="s">
        <v>183</v>
      </c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1" x14ac:dyDescent="0.2">
      <c r="A643" s="227"/>
      <c r="B643" s="228"/>
      <c r="C643" s="264" t="s">
        <v>786</v>
      </c>
      <c r="D643" s="250"/>
      <c r="E643" s="250"/>
      <c r="F643" s="250"/>
      <c r="G643" s="250"/>
      <c r="H643" s="230"/>
      <c r="I643" s="230"/>
      <c r="J643" s="230"/>
      <c r="K643" s="230"/>
      <c r="L643" s="230"/>
      <c r="M643" s="230"/>
      <c r="N643" s="229"/>
      <c r="O643" s="229"/>
      <c r="P643" s="229"/>
      <c r="Q643" s="229"/>
      <c r="R643" s="230"/>
      <c r="S643" s="230"/>
      <c r="T643" s="230"/>
      <c r="U643" s="230"/>
      <c r="V643" s="230"/>
      <c r="W643" s="230"/>
      <c r="X643" s="230"/>
      <c r="Y643" s="210"/>
      <c r="Z643" s="210"/>
      <c r="AA643" s="210"/>
      <c r="AB643" s="210"/>
      <c r="AC643" s="210"/>
      <c r="AD643" s="210"/>
      <c r="AE643" s="210"/>
      <c r="AF643" s="210"/>
      <c r="AG643" s="210" t="s">
        <v>229</v>
      </c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1" x14ac:dyDescent="0.2">
      <c r="A644" s="227"/>
      <c r="B644" s="228"/>
      <c r="C644" s="262" t="s">
        <v>780</v>
      </c>
      <c r="D644" s="232"/>
      <c r="E644" s="233">
        <v>72.069999999999993</v>
      </c>
      <c r="F644" s="230"/>
      <c r="G644" s="230"/>
      <c r="H644" s="230"/>
      <c r="I644" s="230"/>
      <c r="J644" s="230"/>
      <c r="K644" s="230"/>
      <c r="L644" s="230"/>
      <c r="M644" s="230"/>
      <c r="N644" s="229"/>
      <c r="O644" s="229"/>
      <c r="P644" s="229"/>
      <c r="Q644" s="229"/>
      <c r="R644" s="230"/>
      <c r="S644" s="230"/>
      <c r="T644" s="230"/>
      <c r="U644" s="230"/>
      <c r="V644" s="230"/>
      <c r="W644" s="230"/>
      <c r="X644" s="230"/>
      <c r="Y644" s="210"/>
      <c r="Z644" s="210"/>
      <c r="AA644" s="210"/>
      <c r="AB644" s="210"/>
      <c r="AC644" s="210"/>
      <c r="AD644" s="210"/>
      <c r="AE644" s="210"/>
      <c r="AF644" s="210"/>
      <c r="AG644" s="210" t="s">
        <v>185</v>
      </c>
      <c r="AH644" s="210">
        <v>0</v>
      </c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1" x14ac:dyDescent="0.2">
      <c r="A645" s="244">
        <v>150</v>
      </c>
      <c r="B645" s="245" t="s">
        <v>787</v>
      </c>
      <c r="C645" s="261" t="s">
        <v>788</v>
      </c>
      <c r="D645" s="246" t="s">
        <v>392</v>
      </c>
      <c r="E645" s="247">
        <v>72.069999999999993</v>
      </c>
      <c r="F645" s="248"/>
      <c r="G645" s="249">
        <f>ROUND(E645*F645,2)</f>
        <v>0</v>
      </c>
      <c r="H645" s="231"/>
      <c r="I645" s="230">
        <f>ROUND(E645*H645,2)</f>
        <v>0</v>
      </c>
      <c r="J645" s="231"/>
      <c r="K645" s="230">
        <f>ROUND(E645*J645,2)</f>
        <v>0</v>
      </c>
      <c r="L645" s="230">
        <v>21</v>
      </c>
      <c r="M645" s="230">
        <f>G645*(1+L645/100)</f>
        <v>0</v>
      </c>
      <c r="N645" s="229">
        <v>3.2000000000000003E-4</v>
      </c>
      <c r="O645" s="229">
        <f>ROUND(E645*N645,2)</f>
        <v>0.02</v>
      </c>
      <c r="P645" s="229">
        <v>0</v>
      </c>
      <c r="Q645" s="229">
        <f>ROUND(E645*P645,2)</f>
        <v>0</v>
      </c>
      <c r="R645" s="230"/>
      <c r="S645" s="230" t="s">
        <v>181</v>
      </c>
      <c r="T645" s="230" t="s">
        <v>181</v>
      </c>
      <c r="U645" s="230">
        <v>7.0000000000000007E-2</v>
      </c>
      <c r="V645" s="230">
        <f>ROUND(E645*U645,2)</f>
        <v>5.04</v>
      </c>
      <c r="W645" s="230"/>
      <c r="X645" s="230" t="s">
        <v>182</v>
      </c>
      <c r="Y645" s="210"/>
      <c r="Z645" s="210"/>
      <c r="AA645" s="210"/>
      <c r="AB645" s="210"/>
      <c r="AC645" s="210"/>
      <c r="AD645" s="210"/>
      <c r="AE645" s="210"/>
      <c r="AF645" s="210"/>
      <c r="AG645" s="210" t="s">
        <v>183</v>
      </c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1" x14ac:dyDescent="0.2">
      <c r="A646" s="227"/>
      <c r="B646" s="228"/>
      <c r="C646" s="264" t="s">
        <v>789</v>
      </c>
      <c r="D646" s="250"/>
      <c r="E646" s="250"/>
      <c r="F646" s="250"/>
      <c r="G646" s="250"/>
      <c r="H646" s="230"/>
      <c r="I646" s="230"/>
      <c r="J646" s="230"/>
      <c r="K646" s="230"/>
      <c r="L646" s="230"/>
      <c r="M646" s="230"/>
      <c r="N646" s="229"/>
      <c r="O646" s="229"/>
      <c r="P646" s="229"/>
      <c r="Q646" s="229"/>
      <c r="R646" s="230"/>
      <c r="S646" s="230"/>
      <c r="T646" s="230"/>
      <c r="U646" s="230"/>
      <c r="V646" s="230"/>
      <c r="W646" s="230"/>
      <c r="X646" s="230"/>
      <c r="Y646" s="210"/>
      <c r="Z646" s="210"/>
      <c r="AA646" s="210"/>
      <c r="AB646" s="210"/>
      <c r="AC646" s="210"/>
      <c r="AD646" s="210"/>
      <c r="AE646" s="210"/>
      <c r="AF646" s="210"/>
      <c r="AG646" s="210" t="s">
        <v>229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1" x14ac:dyDescent="0.2">
      <c r="A647" s="227"/>
      <c r="B647" s="228"/>
      <c r="C647" s="262" t="s">
        <v>780</v>
      </c>
      <c r="D647" s="232"/>
      <c r="E647" s="233">
        <v>72.069999999999993</v>
      </c>
      <c r="F647" s="230"/>
      <c r="G647" s="230"/>
      <c r="H647" s="230"/>
      <c r="I647" s="230"/>
      <c r="J647" s="230"/>
      <c r="K647" s="230"/>
      <c r="L647" s="230"/>
      <c r="M647" s="230"/>
      <c r="N647" s="229"/>
      <c r="O647" s="229"/>
      <c r="P647" s="229"/>
      <c r="Q647" s="229"/>
      <c r="R647" s="230"/>
      <c r="S647" s="230"/>
      <c r="T647" s="230"/>
      <c r="U647" s="230"/>
      <c r="V647" s="230"/>
      <c r="W647" s="230"/>
      <c r="X647" s="230"/>
      <c r="Y647" s="210"/>
      <c r="Z647" s="210"/>
      <c r="AA647" s="210"/>
      <c r="AB647" s="210"/>
      <c r="AC647" s="210"/>
      <c r="AD647" s="210"/>
      <c r="AE647" s="210"/>
      <c r="AF647" s="210"/>
      <c r="AG647" s="210" t="s">
        <v>185</v>
      </c>
      <c r="AH647" s="210">
        <v>0</v>
      </c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outlineLevel="1" x14ac:dyDescent="0.2">
      <c r="A648" s="244">
        <v>151</v>
      </c>
      <c r="B648" s="245" t="s">
        <v>790</v>
      </c>
      <c r="C648" s="261" t="s">
        <v>791</v>
      </c>
      <c r="D648" s="246" t="s">
        <v>392</v>
      </c>
      <c r="E648" s="247">
        <v>40.6</v>
      </c>
      <c r="F648" s="248"/>
      <c r="G648" s="249">
        <f>ROUND(E648*F648,2)</f>
        <v>0</v>
      </c>
      <c r="H648" s="231"/>
      <c r="I648" s="230">
        <f>ROUND(E648*H648,2)</f>
        <v>0</v>
      </c>
      <c r="J648" s="231"/>
      <c r="K648" s="230">
        <f>ROUND(E648*J648,2)</f>
        <v>0</v>
      </c>
      <c r="L648" s="230">
        <v>21</v>
      </c>
      <c r="M648" s="230">
        <f>G648*(1+L648/100)</f>
        <v>0</v>
      </c>
      <c r="N648" s="229">
        <v>8.7799999999999996E-3</v>
      </c>
      <c r="O648" s="229">
        <f>ROUND(E648*N648,2)</f>
        <v>0.36</v>
      </c>
      <c r="P648" s="229">
        <v>0</v>
      </c>
      <c r="Q648" s="229">
        <f>ROUND(E648*P648,2)</f>
        <v>0</v>
      </c>
      <c r="R648" s="230"/>
      <c r="S648" s="230" t="s">
        <v>181</v>
      </c>
      <c r="T648" s="230" t="s">
        <v>181</v>
      </c>
      <c r="U648" s="230">
        <v>0.33</v>
      </c>
      <c r="V648" s="230">
        <f>ROUND(E648*U648,2)</f>
        <v>13.4</v>
      </c>
      <c r="W648" s="230"/>
      <c r="X648" s="230" t="s">
        <v>182</v>
      </c>
      <c r="Y648" s="210"/>
      <c r="Z648" s="210"/>
      <c r="AA648" s="210"/>
      <c r="AB648" s="210"/>
      <c r="AC648" s="210"/>
      <c r="AD648" s="210"/>
      <c r="AE648" s="210"/>
      <c r="AF648" s="210"/>
      <c r="AG648" s="210" t="s">
        <v>183</v>
      </c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ht="22.5" outlineLevel="1" x14ac:dyDescent="0.2">
      <c r="A649" s="227"/>
      <c r="B649" s="228"/>
      <c r="C649" s="264" t="s">
        <v>792</v>
      </c>
      <c r="D649" s="250"/>
      <c r="E649" s="250"/>
      <c r="F649" s="250"/>
      <c r="G649" s="250"/>
      <c r="H649" s="230"/>
      <c r="I649" s="230"/>
      <c r="J649" s="230"/>
      <c r="K649" s="230"/>
      <c r="L649" s="230"/>
      <c r="M649" s="230"/>
      <c r="N649" s="229"/>
      <c r="O649" s="229"/>
      <c r="P649" s="229"/>
      <c r="Q649" s="229"/>
      <c r="R649" s="230"/>
      <c r="S649" s="230"/>
      <c r="T649" s="230"/>
      <c r="U649" s="230"/>
      <c r="V649" s="230"/>
      <c r="W649" s="230"/>
      <c r="X649" s="230"/>
      <c r="Y649" s="210"/>
      <c r="Z649" s="210"/>
      <c r="AA649" s="210"/>
      <c r="AB649" s="210"/>
      <c r="AC649" s="210"/>
      <c r="AD649" s="210"/>
      <c r="AE649" s="210"/>
      <c r="AF649" s="210"/>
      <c r="AG649" s="210" t="s">
        <v>229</v>
      </c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57" t="str">
        <f>C649</f>
        <v>Dodávka a montáž hřebene včetně hřebenové latě, větracího pásu, ukončení hřebenáče a spojovacích prostředků.</v>
      </c>
      <c r="BB649" s="210"/>
      <c r="BC649" s="210"/>
      <c r="BD649" s="210"/>
      <c r="BE649" s="210"/>
      <c r="BF649" s="210"/>
      <c r="BG649" s="210"/>
      <c r="BH649" s="210"/>
    </row>
    <row r="650" spans="1:60" outlineLevel="1" x14ac:dyDescent="0.2">
      <c r="A650" s="227"/>
      <c r="B650" s="228"/>
      <c r="C650" s="262" t="s">
        <v>793</v>
      </c>
      <c r="D650" s="232"/>
      <c r="E650" s="233">
        <v>40.6</v>
      </c>
      <c r="F650" s="230"/>
      <c r="G650" s="230"/>
      <c r="H650" s="230"/>
      <c r="I650" s="230"/>
      <c r="J650" s="230"/>
      <c r="K650" s="230"/>
      <c r="L650" s="230"/>
      <c r="M650" s="230"/>
      <c r="N650" s="229"/>
      <c r="O650" s="229"/>
      <c r="P650" s="229"/>
      <c r="Q650" s="229"/>
      <c r="R650" s="230"/>
      <c r="S650" s="230"/>
      <c r="T650" s="230"/>
      <c r="U650" s="230"/>
      <c r="V650" s="230"/>
      <c r="W650" s="230"/>
      <c r="X650" s="230"/>
      <c r="Y650" s="210"/>
      <c r="Z650" s="210"/>
      <c r="AA650" s="210"/>
      <c r="AB650" s="210"/>
      <c r="AC650" s="210"/>
      <c r="AD650" s="210"/>
      <c r="AE650" s="210"/>
      <c r="AF650" s="210"/>
      <c r="AG650" s="210" t="s">
        <v>185</v>
      </c>
      <c r="AH650" s="210">
        <v>0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1" x14ac:dyDescent="0.2">
      <c r="A651" s="244">
        <v>152</v>
      </c>
      <c r="B651" s="245" t="s">
        <v>794</v>
      </c>
      <c r="C651" s="261" t="s">
        <v>795</v>
      </c>
      <c r="D651" s="246" t="s">
        <v>392</v>
      </c>
      <c r="E651" s="247">
        <v>9</v>
      </c>
      <c r="F651" s="248"/>
      <c r="G651" s="249">
        <f>ROUND(E651*F651,2)</f>
        <v>0</v>
      </c>
      <c r="H651" s="231"/>
      <c r="I651" s="230">
        <f>ROUND(E651*H651,2)</f>
        <v>0</v>
      </c>
      <c r="J651" s="231"/>
      <c r="K651" s="230">
        <f>ROUND(E651*J651,2)</f>
        <v>0</v>
      </c>
      <c r="L651" s="230">
        <v>21</v>
      </c>
      <c r="M651" s="230">
        <f>G651*(1+L651/100)</f>
        <v>0</v>
      </c>
      <c r="N651" s="229">
        <v>8.7799999999999996E-3</v>
      </c>
      <c r="O651" s="229">
        <f>ROUND(E651*N651,2)</f>
        <v>0.08</v>
      </c>
      <c r="P651" s="229">
        <v>0</v>
      </c>
      <c r="Q651" s="229">
        <f>ROUND(E651*P651,2)</f>
        <v>0</v>
      </c>
      <c r="R651" s="230"/>
      <c r="S651" s="230" t="s">
        <v>181</v>
      </c>
      <c r="T651" s="230" t="s">
        <v>181</v>
      </c>
      <c r="U651" s="230">
        <v>0.5</v>
      </c>
      <c r="V651" s="230">
        <f>ROUND(E651*U651,2)</f>
        <v>4.5</v>
      </c>
      <c r="W651" s="230"/>
      <c r="X651" s="230" t="s">
        <v>182</v>
      </c>
      <c r="Y651" s="210"/>
      <c r="Z651" s="210"/>
      <c r="AA651" s="210"/>
      <c r="AB651" s="210"/>
      <c r="AC651" s="210"/>
      <c r="AD651" s="210"/>
      <c r="AE651" s="210"/>
      <c r="AF651" s="210"/>
      <c r="AG651" s="210" t="s">
        <v>183</v>
      </c>
      <c r="AH651" s="210"/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1" x14ac:dyDescent="0.2">
      <c r="A652" s="227"/>
      <c r="B652" s="228"/>
      <c r="C652" s="264" t="s">
        <v>796</v>
      </c>
      <c r="D652" s="250"/>
      <c r="E652" s="250"/>
      <c r="F652" s="250"/>
      <c r="G652" s="250"/>
      <c r="H652" s="230"/>
      <c r="I652" s="230"/>
      <c r="J652" s="230"/>
      <c r="K652" s="230"/>
      <c r="L652" s="230"/>
      <c r="M652" s="230"/>
      <c r="N652" s="229"/>
      <c r="O652" s="229"/>
      <c r="P652" s="229"/>
      <c r="Q652" s="229"/>
      <c r="R652" s="230"/>
      <c r="S652" s="230"/>
      <c r="T652" s="230"/>
      <c r="U652" s="230"/>
      <c r="V652" s="230"/>
      <c r="W652" s="230"/>
      <c r="X652" s="230"/>
      <c r="Y652" s="210"/>
      <c r="Z652" s="210"/>
      <c r="AA652" s="210"/>
      <c r="AB652" s="210"/>
      <c r="AC652" s="210"/>
      <c r="AD652" s="210"/>
      <c r="AE652" s="210"/>
      <c r="AF652" s="210"/>
      <c r="AG652" s="210" t="s">
        <v>229</v>
      </c>
      <c r="AH652" s="210"/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1" x14ac:dyDescent="0.2">
      <c r="A653" s="227"/>
      <c r="B653" s="228"/>
      <c r="C653" s="262" t="s">
        <v>797</v>
      </c>
      <c r="D653" s="232"/>
      <c r="E653" s="233">
        <v>9</v>
      </c>
      <c r="F653" s="230"/>
      <c r="G653" s="230"/>
      <c r="H653" s="230"/>
      <c r="I653" s="230"/>
      <c r="J653" s="230"/>
      <c r="K653" s="230"/>
      <c r="L653" s="230"/>
      <c r="M653" s="230"/>
      <c r="N653" s="229"/>
      <c r="O653" s="229"/>
      <c r="P653" s="229"/>
      <c r="Q653" s="229"/>
      <c r="R653" s="230"/>
      <c r="S653" s="230"/>
      <c r="T653" s="230"/>
      <c r="U653" s="230"/>
      <c r="V653" s="230"/>
      <c r="W653" s="230"/>
      <c r="X653" s="230"/>
      <c r="Y653" s="210"/>
      <c r="Z653" s="210"/>
      <c r="AA653" s="210"/>
      <c r="AB653" s="210"/>
      <c r="AC653" s="210"/>
      <c r="AD653" s="210"/>
      <c r="AE653" s="210"/>
      <c r="AF653" s="210"/>
      <c r="AG653" s="210" t="s">
        <v>185</v>
      </c>
      <c r="AH653" s="210">
        <v>0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1" x14ac:dyDescent="0.2">
      <c r="A654" s="244">
        <v>153</v>
      </c>
      <c r="B654" s="245" t="s">
        <v>798</v>
      </c>
      <c r="C654" s="261" t="s">
        <v>799</v>
      </c>
      <c r="D654" s="246" t="s">
        <v>180</v>
      </c>
      <c r="E654" s="247">
        <v>781.64202999999998</v>
      </c>
      <c r="F654" s="248"/>
      <c r="G654" s="249">
        <f>ROUND(E654*F654,2)</f>
        <v>0</v>
      </c>
      <c r="H654" s="231"/>
      <c r="I654" s="230">
        <f>ROUND(E654*H654,2)</f>
        <v>0</v>
      </c>
      <c r="J654" s="231"/>
      <c r="K654" s="230">
        <f>ROUND(E654*J654,2)</f>
        <v>0</v>
      </c>
      <c r="L654" s="230">
        <v>21</v>
      </c>
      <c r="M654" s="230">
        <f>G654*(1+L654/100)</f>
        <v>0</v>
      </c>
      <c r="N654" s="229">
        <v>1.1E-4</v>
      </c>
      <c r="O654" s="229">
        <f>ROUND(E654*N654,2)</f>
        <v>0.09</v>
      </c>
      <c r="P654" s="229">
        <v>0</v>
      </c>
      <c r="Q654" s="229">
        <f>ROUND(E654*P654,2)</f>
        <v>0</v>
      </c>
      <c r="R654" s="230"/>
      <c r="S654" s="230" t="s">
        <v>181</v>
      </c>
      <c r="T654" s="230" t="s">
        <v>181</v>
      </c>
      <c r="U654" s="230">
        <v>0.1</v>
      </c>
      <c r="V654" s="230">
        <f>ROUND(E654*U654,2)</f>
        <v>78.16</v>
      </c>
      <c r="W654" s="230"/>
      <c r="X654" s="230" t="s">
        <v>182</v>
      </c>
      <c r="Y654" s="210"/>
      <c r="Z654" s="210"/>
      <c r="AA654" s="210"/>
      <c r="AB654" s="210"/>
      <c r="AC654" s="210"/>
      <c r="AD654" s="210"/>
      <c r="AE654" s="210"/>
      <c r="AF654" s="210"/>
      <c r="AG654" s="210" t="s">
        <v>183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1" x14ac:dyDescent="0.2">
      <c r="A655" s="227"/>
      <c r="B655" s="228"/>
      <c r="C655" s="264" t="s">
        <v>800</v>
      </c>
      <c r="D655" s="250"/>
      <c r="E655" s="250"/>
      <c r="F655" s="250"/>
      <c r="G655" s="250"/>
      <c r="H655" s="230"/>
      <c r="I655" s="230"/>
      <c r="J655" s="230"/>
      <c r="K655" s="230"/>
      <c r="L655" s="230"/>
      <c r="M655" s="230"/>
      <c r="N655" s="229"/>
      <c r="O655" s="229"/>
      <c r="P655" s="229"/>
      <c r="Q655" s="229"/>
      <c r="R655" s="230"/>
      <c r="S655" s="230"/>
      <c r="T655" s="230"/>
      <c r="U655" s="230"/>
      <c r="V655" s="230"/>
      <c r="W655" s="230"/>
      <c r="X655" s="230"/>
      <c r="Y655" s="210"/>
      <c r="Z655" s="210"/>
      <c r="AA655" s="210"/>
      <c r="AB655" s="210"/>
      <c r="AC655" s="210"/>
      <c r="AD655" s="210"/>
      <c r="AE655" s="210"/>
      <c r="AF655" s="210"/>
      <c r="AG655" s="210" t="s">
        <v>229</v>
      </c>
      <c r="AH655" s="210"/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ht="22.5" outlineLevel="1" x14ac:dyDescent="0.2">
      <c r="A656" s="227"/>
      <c r="B656" s="228"/>
      <c r="C656" s="262" t="s">
        <v>663</v>
      </c>
      <c r="D656" s="232"/>
      <c r="E656" s="233">
        <v>781.64202999999998</v>
      </c>
      <c r="F656" s="230"/>
      <c r="G656" s="230"/>
      <c r="H656" s="230"/>
      <c r="I656" s="230"/>
      <c r="J656" s="230"/>
      <c r="K656" s="230"/>
      <c r="L656" s="230"/>
      <c r="M656" s="230"/>
      <c r="N656" s="229"/>
      <c r="O656" s="229"/>
      <c r="P656" s="229"/>
      <c r="Q656" s="229"/>
      <c r="R656" s="230"/>
      <c r="S656" s="230"/>
      <c r="T656" s="230"/>
      <c r="U656" s="230"/>
      <c r="V656" s="230"/>
      <c r="W656" s="230"/>
      <c r="X656" s="230"/>
      <c r="Y656" s="210"/>
      <c r="Z656" s="210"/>
      <c r="AA656" s="210"/>
      <c r="AB656" s="210"/>
      <c r="AC656" s="210"/>
      <c r="AD656" s="210"/>
      <c r="AE656" s="210"/>
      <c r="AF656" s="210"/>
      <c r="AG656" s="210" t="s">
        <v>185</v>
      </c>
      <c r="AH656" s="210">
        <v>0</v>
      </c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1" x14ac:dyDescent="0.2">
      <c r="A657" s="251">
        <v>154</v>
      </c>
      <c r="B657" s="252" t="s">
        <v>801</v>
      </c>
      <c r="C657" s="265" t="s">
        <v>802</v>
      </c>
      <c r="D657" s="253" t="s">
        <v>484</v>
      </c>
      <c r="E657" s="254">
        <v>1</v>
      </c>
      <c r="F657" s="255"/>
      <c r="G657" s="256">
        <f>ROUND(E657*F657,2)</f>
        <v>0</v>
      </c>
      <c r="H657" s="231"/>
      <c r="I657" s="230">
        <f>ROUND(E657*H657,2)</f>
        <v>0</v>
      </c>
      <c r="J657" s="231"/>
      <c r="K657" s="230">
        <f>ROUND(E657*J657,2)</f>
        <v>0</v>
      </c>
      <c r="L657" s="230">
        <v>21</v>
      </c>
      <c r="M657" s="230">
        <f>G657*(1+L657/100)</f>
        <v>0</v>
      </c>
      <c r="N657" s="229">
        <v>0</v>
      </c>
      <c r="O657" s="229">
        <f>ROUND(E657*N657,2)</f>
        <v>0</v>
      </c>
      <c r="P657" s="229">
        <v>0</v>
      </c>
      <c r="Q657" s="229">
        <f>ROUND(E657*P657,2)</f>
        <v>0</v>
      </c>
      <c r="R657" s="230"/>
      <c r="S657" s="230" t="s">
        <v>344</v>
      </c>
      <c r="T657" s="230" t="s">
        <v>485</v>
      </c>
      <c r="U657" s="230">
        <v>0</v>
      </c>
      <c r="V657" s="230">
        <f>ROUND(E657*U657,2)</f>
        <v>0</v>
      </c>
      <c r="W657" s="230"/>
      <c r="X657" s="230" t="s">
        <v>182</v>
      </c>
      <c r="Y657" s="210"/>
      <c r="Z657" s="210"/>
      <c r="AA657" s="210"/>
      <c r="AB657" s="210"/>
      <c r="AC657" s="210"/>
      <c r="AD657" s="210"/>
      <c r="AE657" s="210"/>
      <c r="AF657" s="210"/>
      <c r="AG657" s="210" t="s">
        <v>183</v>
      </c>
      <c r="AH657" s="210"/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1" x14ac:dyDescent="0.2">
      <c r="A658" s="244">
        <v>155</v>
      </c>
      <c r="B658" s="245" t="s">
        <v>803</v>
      </c>
      <c r="C658" s="261" t="s">
        <v>804</v>
      </c>
      <c r="D658" s="246" t="s">
        <v>313</v>
      </c>
      <c r="E658" s="247">
        <v>1</v>
      </c>
      <c r="F658" s="248"/>
      <c r="G658" s="249">
        <f>ROUND(E658*F658,2)</f>
        <v>0</v>
      </c>
      <c r="H658" s="231"/>
      <c r="I658" s="230">
        <f>ROUND(E658*H658,2)</f>
        <v>0</v>
      </c>
      <c r="J658" s="231"/>
      <c r="K658" s="230">
        <f>ROUND(E658*J658,2)</f>
        <v>0</v>
      </c>
      <c r="L658" s="230">
        <v>21</v>
      </c>
      <c r="M658" s="230">
        <f>G658*(1+L658/100)</f>
        <v>0</v>
      </c>
      <c r="N658" s="229">
        <v>6.1999999999999998E-3</v>
      </c>
      <c r="O658" s="229">
        <f>ROUND(E658*N658,2)</f>
        <v>0.01</v>
      </c>
      <c r="P658" s="229">
        <v>0</v>
      </c>
      <c r="Q658" s="229">
        <f>ROUND(E658*P658,2)</f>
        <v>0</v>
      </c>
      <c r="R658" s="230"/>
      <c r="S658" s="230" t="s">
        <v>344</v>
      </c>
      <c r="T658" s="230" t="s">
        <v>485</v>
      </c>
      <c r="U658" s="230">
        <v>1</v>
      </c>
      <c r="V658" s="230">
        <f>ROUND(E658*U658,2)</f>
        <v>1</v>
      </c>
      <c r="W658" s="230"/>
      <c r="X658" s="230" t="s">
        <v>182</v>
      </c>
      <c r="Y658" s="210"/>
      <c r="Z658" s="210"/>
      <c r="AA658" s="210"/>
      <c r="AB658" s="210"/>
      <c r="AC658" s="210"/>
      <c r="AD658" s="210"/>
      <c r="AE658" s="210"/>
      <c r="AF658" s="210"/>
      <c r="AG658" s="210" t="s">
        <v>183</v>
      </c>
      <c r="AH658" s="210"/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1" x14ac:dyDescent="0.2">
      <c r="A659" s="227"/>
      <c r="B659" s="228"/>
      <c r="C659" s="264" t="s">
        <v>805</v>
      </c>
      <c r="D659" s="250"/>
      <c r="E659" s="250"/>
      <c r="F659" s="250"/>
      <c r="G659" s="250"/>
      <c r="H659" s="230"/>
      <c r="I659" s="230"/>
      <c r="J659" s="230"/>
      <c r="K659" s="230"/>
      <c r="L659" s="230"/>
      <c r="M659" s="230"/>
      <c r="N659" s="229"/>
      <c r="O659" s="229"/>
      <c r="P659" s="229"/>
      <c r="Q659" s="229"/>
      <c r="R659" s="230"/>
      <c r="S659" s="230"/>
      <c r="T659" s="230"/>
      <c r="U659" s="230"/>
      <c r="V659" s="230"/>
      <c r="W659" s="230"/>
      <c r="X659" s="230"/>
      <c r="Y659" s="210"/>
      <c r="Z659" s="210"/>
      <c r="AA659" s="210"/>
      <c r="AB659" s="210"/>
      <c r="AC659" s="210"/>
      <c r="AD659" s="210"/>
      <c r="AE659" s="210"/>
      <c r="AF659" s="210"/>
      <c r="AG659" s="210" t="s">
        <v>229</v>
      </c>
      <c r="AH659" s="210"/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1" x14ac:dyDescent="0.2">
      <c r="A660" s="244">
        <v>156</v>
      </c>
      <c r="B660" s="245" t="s">
        <v>806</v>
      </c>
      <c r="C660" s="261" t="s">
        <v>807</v>
      </c>
      <c r="D660" s="246" t="s">
        <v>313</v>
      </c>
      <c r="E660" s="247">
        <v>56</v>
      </c>
      <c r="F660" s="248"/>
      <c r="G660" s="249">
        <f>ROUND(E660*F660,2)</f>
        <v>0</v>
      </c>
      <c r="H660" s="231"/>
      <c r="I660" s="230">
        <f>ROUND(E660*H660,2)</f>
        <v>0</v>
      </c>
      <c r="J660" s="231"/>
      <c r="K660" s="230">
        <f>ROUND(E660*J660,2)</f>
        <v>0</v>
      </c>
      <c r="L660" s="230">
        <v>21</v>
      </c>
      <c r="M660" s="230">
        <f>G660*(1+L660/100)</f>
        <v>0</v>
      </c>
      <c r="N660" s="229">
        <v>3.8E-3</v>
      </c>
      <c r="O660" s="229">
        <f>ROUND(E660*N660,2)</f>
        <v>0.21</v>
      </c>
      <c r="P660" s="229">
        <v>0</v>
      </c>
      <c r="Q660" s="229">
        <f>ROUND(E660*P660,2)</f>
        <v>0</v>
      </c>
      <c r="R660" s="230" t="s">
        <v>351</v>
      </c>
      <c r="S660" s="230" t="s">
        <v>181</v>
      </c>
      <c r="T660" s="230" t="s">
        <v>181</v>
      </c>
      <c r="U660" s="230">
        <v>0</v>
      </c>
      <c r="V660" s="230">
        <f>ROUND(E660*U660,2)</f>
        <v>0</v>
      </c>
      <c r="W660" s="230"/>
      <c r="X660" s="230" t="s">
        <v>352</v>
      </c>
      <c r="Y660" s="210"/>
      <c r="Z660" s="210"/>
      <c r="AA660" s="210"/>
      <c r="AB660" s="210"/>
      <c r="AC660" s="210"/>
      <c r="AD660" s="210"/>
      <c r="AE660" s="210"/>
      <c r="AF660" s="210"/>
      <c r="AG660" s="210" t="s">
        <v>353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1" x14ac:dyDescent="0.2">
      <c r="A661" s="227"/>
      <c r="B661" s="228"/>
      <c r="C661" s="262" t="s">
        <v>808</v>
      </c>
      <c r="D661" s="232"/>
      <c r="E661" s="233">
        <v>56</v>
      </c>
      <c r="F661" s="230"/>
      <c r="G661" s="230"/>
      <c r="H661" s="230"/>
      <c r="I661" s="230"/>
      <c r="J661" s="230"/>
      <c r="K661" s="230"/>
      <c r="L661" s="230"/>
      <c r="M661" s="230"/>
      <c r="N661" s="229"/>
      <c r="O661" s="229"/>
      <c r="P661" s="229"/>
      <c r="Q661" s="229"/>
      <c r="R661" s="230"/>
      <c r="S661" s="230"/>
      <c r="T661" s="230"/>
      <c r="U661" s="230"/>
      <c r="V661" s="230"/>
      <c r="W661" s="230"/>
      <c r="X661" s="230"/>
      <c r="Y661" s="210"/>
      <c r="Z661" s="210"/>
      <c r="AA661" s="210"/>
      <c r="AB661" s="210"/>
      <c r="AC661" s="210"/>
      <c r="AD661" s="210"/>
      <c r="AE661" s="210"/>
      <c r="AF661" s="210"/>
      <c r="AG661" s="210" t="s">
        <v>185</v>
      </c>
      <c r="AH661" s="210">
        <v>0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1" x14ac:dyDescent="0.2">
      <c r="A662" s="251">
        <v>157</v>
      </c>
      <c r="B662" s="252" t="s">
        <v>809</v>
      </c>
      <c r="C662" s="265" t="s">
        <v>810</v>
      </c>
      <c r="D662" s="253" t="s">
        <v>273</v>
      </c>
      <c r="E662" s="254">
        <v>36.89246</v>
      </c>
      <c r="F662" s="255"/>
      <c r="G662" s="256">
        <f>ROUND(E662*F662,2)</f>
        <v>0</v>
      </c>
      <c r="H662" s="231"/>
      <c r="I662" s="230">
        <f>ROUND(E662*H662,2)</f>
        <v>0</v>
      </c>
      <c r="J662" s="231"/>
      <c r="K662" s="230">
        <f>ROUND(E662*J662,2)</f>
        <v>0</v>
      </c>
      <c r="L662" s="230">
        <v>21</v>
      </c>
      <c r="M662" s="230">
        <f>G662*(1+L662/100)</f>
        <v>0</v>
      </c>
      <c r="N662" s="229">
        <v>0</v>
      </c>
      <c r="O662" s="229">
        <f>ROUND(E662*N662,2)</f>
        <v>0</v>
      </c>
      <c r="P662" s="229">
        <v>0</v>
      </c>
      <c r="Q662" s="229">
        <f>ROUND(E662*P662,2)</f>
        <v>0</v>
      </c>
      <c r="R662" s="230"/>
      <c r="S662" s="230" t="s">
        <v>181</v>
      </c>
      <c r="T662" s="230" t="s">
        <v>181</v>
      </c>
      <c r="U662" s="230">
        <v>2.3290000000000002</v>
      </c>
      <c r="V662" s="230">
        <f>ROUND(E662*U662,2)</f>
        <v>85.92</v>
      </c>
      <c r="W662" s="230"/>
      <c r="X662" s="230" t="s">
        <v>574</v>
      </c>
      <c r="Y662" s="210"/>
      <c r="Z662" s="210"/>
      <c r="AA662" s="210"/>
      <c r="AB662" s="210"/>
      <c r="AC662" s="210"/>
      <c r="AD662" s="210"/>
      <c r="AE662" s="210"/>
      <c r="AF662" s="210"/>
      <c r="AG662" s="210" t="s">
        <v>575</v>
      </c>
      <c r="AH662" s="210"/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x14ac:dyDescent="0.2">
      <c r="A663" s="238" t="s">
        <v>176</v>
      </c>
      <c r="B663" s="239" t="s">
        <v>128</v>
      </c>
      <c r="C663" s="260" t="s">
        <v>129</v>
      </c>
      <c r="D663" s="240"/>
      <c r="E663" s="241"/>
      <c r="F663" s="242"/>
      <c r="G663" s="243">
        <f>SUMIF(AG664:AG714,"&lt;&gt;NOR",G664:G714)</f>
        <v>0</v>
      </c>
      <c r="H663" s="237"/>
      <c r="I663" s="237">
        <f>SUM(I664:I714)</f>
        <v>0</v>
      </c>
      <c r="J663" s="237"/>
      <c r="K663" s="237">
        <f>SUM(K664:K714)</f>
        <v>0</v>
      </c>
      <c r="L663" s="237"/>
      <c r="M663" s="237">
        <f>SUM(M664:M714)</f>
        <v>0</v>
      </c>
      <c r="N663" s="236"/>
      <c r="O663" s="236">
        <f>SUM(O664:O714)</f>
        <v>0.63</v>
      </c>
      <c r="P663" s="236"/>
      <c r="Q663" s="236">
        <f>SUM(Q664:Q714)</f>
        <v>0.17</v>
      </c>
      <c r="R663" s="237"/>
      <c r="S663" s="237"/>
      <c r="T663" s="237"/>
      <c r="U663" s="237"/>
      <c r="V663" s="237">
        <f>SUM(V664:V714)</f>
        <v>90.210000000000008</v>
      </c>
      <c r="W663" s="237"/>
      <c r="X663" s="237"/>
      <c r="AG663" t="s">
        <v>177</v>
      </c>
    </row>
    <row r="664" spans="1:60" outlineLevel="1" x14ac:dyDescent="0.2">
      <c r="A664" s="244">
        <v>158</v>
      </c>
      <c r="B664" s="245" t="s">
        <v>811</v>
      </c>
      <c r="C664" s="261" t="s">
        <v>812</v>
      </c>
      <c r="D664" s="246" t="s">
        <v>313</v>
      </c>
      <c r="E664" s="247">
        <v>13</v>
      </c>
      <c r="F664" s="248"/>
      <c r="G664" s="249">
        <f>ROUND(E664*F664,2)</f>
        <v>0</v>
      </c>
      <c r="H664" s="231"/>
      <c r="I664" s="230">
        <f>ROUND(E664*H664,2)</f>
        <v>0</v>
      </c>
      <c r="J664" s="231"/>
      <c r="K664" s="230">
        <f>ROUND(E664*J664,2)</f>
        <v>0</v>
      </c>
      <c r="L664" s="230">
        <v>21</v>
      </c>
      <c r="M664" s="230">
        <f>G664*(1+L664/100)</f>
        <v>0</v>
      </c>
      <c r="N664" s="229">
        <v>2.0000000000000002E-5</v>
      </c>
      <c r="O664" s="229">
        <f>ROUND(E664*N664,2)</f>
        <v>0</v>
      </c>
      <c r="P664" s="229">
        <v>0</v>
      </c>
      <c r="Q664" s="229">
        <f>ROUND(E664*P664,2)</f>
        <v>0</v>
      </c>
      <c r="R664" s="230"/>
      <c r="S664" s="230" t="s">
        <v>181</v>
      </c>
      <c r="T664" s="230" t="s">
        <v>181</v>
      </c>
      <c r="U664" s="230">
        <v>4.0199999999999996</v>
      </c>
      <c r="V664" s="230">
        <f>ROUND(E664*U664,2)</f>
        <v>52.26</v>
      </c>
      <c r="W664" s="230"/>
      <c r="X664" s="230" t="s">
        <v>182</v>
      </c>
      <c r="Y664" s="210"/>
      <c r="Z664" s="210"/>
      <c r="AA664" s="210"/>
      <c r="AB664" s="210"/>
      <c r="AC664" s="210"/>
      <c r="AD664" s="210"/>
      <c r="AE664" s="210"/>
      <c r="AF664" s="210"/>
      <c r="AG664" s="210" t="s">
        <v>183</v>
      </c>
      <c r="AH664" s="210"/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1" x14ac:dyDescent="0.2">
      <c r="A665" s="227"/>
      <c r="B665" s="228"/>
      <c r="C665" s="262" t="s">
        <v>813</v>
      </c>
      <c r="D665" s="232"/>
      <c r="E665" s="233">
        <v>3</v>
      </c>
      <c r="F665" s="230"/>
      <c r="G665" s="230"/>
      <c r="H665" s="230"/>
      <c r="I665" s="230"/>
      <c r="J665" s="230"/>
      <c r="K665" s="230"/>
      <c r="L665" s="230"/>
      <c r="M665" s="230"/>
      <c r="N665" s="229"/>
      <c r="O665" s="229"/>
      <c r="P665" s="229"/>
      <c r="Q665" s="229"/>
      <c r="R665" s="230"/>
      <c r="S665" s="230"/>
      <c r="T665" s="230"/>
      <c r="U665" s="230"/>
      <c r="V665" s="230"/>
      <c r="W665" s="230"/>
      <c r="X665" s="230"/>
      <c r="Y665" s="210"/>
      <c r="Z665" s="210"/>
      <c r="AA665" s="210"/>
      <c r="AB665" s="210"/>
      <c r="AC665" s="210"/>
      <c r="AD665" s="210"/>
      <c r="AE665" s="210"/>
      <c r="AF665" s="210"/>
      <c r="AG665" s="210" t="s">
        <v>185</v>
      </c>
      <c r="AH665" s="210">
        <v>0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1" x14ac:dyDescent="0.2">
      <c r="A666" s="227"/>
      <c r="B666" s="228"/>
      <c r="C666" s="262" t="s">
        <v>814</v>
      </c>
      <c r="D666" s="232"/>
      <c r="E666" s="233">
        <v>3</v>
      </c>
      <c r="F666" s="230"/>
      <c r="G666" s="230"/>
      <c r="H666" s="230"/>
      <c r="I666" s="230"/>
      <c r="J666" s="230"/>
      <c r="K666" s="230"/>
      <c r="L666" s="230"/>
      <c r="M666" s="230"/>
      <c r="N666" s="229"/>
      <c r="O666" s="229"/>
      <c r="P666" s="229"/>
      <c r="Q666" s="229"/>
      <c r="R666" s="230"/>
      <c r="S666" s="230"/>
      <c r="T666" s="230"/>
      <c r="U666" s="230"/>
      <c r="V666" s="230"/>
      <c r="W666" s="230"/>
      <c r="X666" s="230"/>
      <c r="Y666" s="210"/>
      <c r="Z666" s="210"/>
      <c r="AA666" s="210"/>
      <c r="AB666" s="210"/>
      <c r="AC666" s="210"/>
      <c r="AD666" s="210"/>
      <c r="AE666" s="210"/>
      <c r="AF666" s="210"/>
      <c r="AG666" s="210" t="s">
        <v>185</v>
      </c>
      <c r="AH666" s="210">
        <v>0</v>
      </c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1" x14ac:dyDescent="0.2">
      <c r="A667" s="227"/>
      <c r="B667" s="228"/>
      <c r="C667" s="262" t="s">
        <v>815</v>
      </c>
      <c r="D667" s="232"/>
      <c r="E667" s="233">
        <v>2</v>
      </c>
      <c r="F667" s="230"/>
      <c r="G667" s="230"/>
      <c r="H667" s="230"/>
      <c r="I667" s="230"/>
      <c r="J667" s="230"/>
      <c r="K667" s="230"/>
      <c r="L667" s="230"/>
      <c r="M667" s="230"/>
      <c r="N667" s="229"/>
      <c r="O667" s="229"/>
      <c r="P667" s="229"/>
      <c r="Q667" s="229"/>
      <c r="R667" s="230"/>
      <c r="S667" s="230"/>
      <c r="T667" s="230"/>
      <c r="U667" s="230"/>
      <c r="V667" s="230"/>
      <c r="W667" s="230"/>
      <c r="X667" s="230"/>
      <c r="Y667" s="210"/>
      <c r="Z667" s="210"/>
      <c r="AA667" s="210"/>
      <c r="AB667" s="210"/>
      <c r="AC667" s="210"/>
      <c r="AD667" s="210"/>
      <c r="AE667" s="210"/>
      <c r="AF667" s="210"/>
      <c r="AG667" s="210" t="s">
        <v>185</v>
      </c>
      <c r="AH667" s="210">
        <v>0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1" x14ac:dyDescent="0.2">
      <c r="A668" s="227"/>
      <c r="B668" s="228"/>
      <c r="C668" s="262" t="s">
        <v>816</v>
      </c>
      <c r="D668" s="232"/>
      <c r="E668" s="233">
        <v>1</v>
      </c>
      <c r="F668" s="230"/>
      <c r="G668" s="230"/>
      <c r="H668" s="230"/>
      <c r="I668" s="230"/>
      <c r="J668" s="230"/>
      <c r="K668" s="230"/>
      <c r="L668" s="230"/>
      <c r="M668" s="230"/>
      <c r="N668" s="229"/>
      <c r="O668" s="229"/>
      <c r="P668" s="229"/>
      <c r="Q668" s="229"/>
      <c r="R668" s="230"/>
      <c r="S668" s="230"/>
      <c r="T668" s="230"/>
      <c r="U668" s="230"/>
      <c r="V668" s="230"/>
      <c r="W668" s="230"/>
      <c r="X668" s="230"/>
      <c r="Y668" s="210"/>
      <c r="Z668" s="210"/>
      <c r="AA668" s="210"/>
      <c r="AB668" s="210"/>
      <c r="AC668" s="210"/>
      <c r="AD668" s="210"/>
      <c r="AE668" s="210"/>
      <c r="AF668" s="210"/>
      <c r="AG668" s="210" t="s">
        <v>185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1" x14ac:dyDescent="0.2">
      <c r="A669" s="227"/>
      <c r="B669" s="228"/>
      <c r="C669" s="262" t="s">
        <v>817</v>
      </c>
      <c r="D669" s="232"/>
      <c r="E669" s="233">
        <v>2</v>
      </c>
      <c r="F669" s="230"/>
      <c r="G669" s="230"/>
      <c r="H669" s="230"/>
      <c r="I669" s="230"/>
      <c r="J669" s="230"/>
      <c r="K669" s="230"/>
      <c r="L669" s="230"/>
      <c r="M669" s="230"/>
      <c r="N669" s="229"/>
      <c r="O669" s="229"/>
      <c r="P669" s="229"/>
      <c r="Q669" s="229"/>
      <c r="R669" s="230"/>
      <c r="S669" s="230"/>
      <c r="T669" s="230"/>
      <c r="U669" s="230"/>
      <c r="V669" s="230"/>
      <c r="W669" s="230"/>
      <c r="X669" s="230"/>
      <c r="Y669" s="210"/>
      <c r="Z669" s="210"/>
      <c r="AA669" s="210"/>
      <c r="AB669" s="210"/>
      <c r="AC669" s="210"/>
      <c r="AD669" s="210"/>
      <c r="AE669" s="210"/>
      <c r="AF669" s="210"/>
      <c r="AG669" s="210" t="s">
        <v>185</v>
      </c>
      <c r="AH669" s="210">
        <v>0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1" x14ac:dyDescent="0.2">
      <c r="A670" s="227"/>
      <c r="B670" s="228"/>
      <c r="C670" s="262" t="s">
        <v>818</v>
      </c>
      <c r="D670" s="232"/>
      <c r="E670" s="233">
        <v>2</v>
      </c>
      <c r="F670" s="230"/>
      <c r="G670" s="230"/>
      <c r="H670" s="230"/>
      <c r="I670" s="230"/>
      <c r="J670" s="230"/>
      <c r="K670" s="230"/>
      <c r="L670" s="230"/>
      <c r="M670" s="230"/>
      <c r="N670" s="229"/>
      <c r="O670" s="229"/>
      <c r="P670" s="229"/>
      <c r="Q670" s="229"/>
      <c r="R670" s="230"/>
      <c r="S670" s="230"/>
      <c r="T670" s="230"/>
      <c r="U670" s="230"/>
      <c r="V670" s="230"/>
      <c r="W670" s="230"/>
      <c r="X670" s="230"/>
      <c r="Y670" s="210"/>
      <c r="Z670" s="210"/>
      <c r="AA670" s="210"/>
      <c r="AB670" s="210"/>
      <c r="AC670" s="210"/>
      <c r="AD670" s="210"/>
      <c r="AE670" s="210"/>
      <c r="AF670" s="210"/>
      <c r="AG670" s="210" t="s">
        <v>185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1" x14ac:dyDescent="0.2">
      <c r="A671" s="244">
        <v>159</v>
      </c>
      <c r="B671" s="245" t="s">
        <v>819</v>
      </c>
      <c r="C671" s="261" t="s">
        <v>820</v>
      </c>
      <c r="D671" s="246" t="s">
        <v>313</v>
      </c>
      <c r="E671" s="247">
        <v>4</v>
      </c>
      <c r="F671" s="248"/>
      <c r="G671" s="249">
        <f>ROUND(E671*F671,2)</f>
        <v>0</v>
      </c>
      <c r="H671" s="231"/>
      <c r="I671" s="230">
        <f>ROUND(E671*H671,2)</f>
        <v>0</v>
      </c>
      <c r="J671" s="231"/>
      <c r="K671" s="230">
        <f>ROUND(E671*J671,2)</f>
        <v>0</v>
      </c>
      <c r="L671" s="230">
        <v>21</v>
      </c>
      <c r="M671" s="230">
        <f>G671*(1+L671/100)</f>
        <v>0</v>
      </c>
      <c r="N671" s="229">
        <v>2.0000000000000002E-5</v>
      </c>
      <c r="O671" s="229">
        <f>ROUND(E671*N671,2)</f>
        <v>0</v>
      </c>
      <c r="P671" s="229">
        <v>0</v>
      </c>
      <c r="Q671" s="229">
        <f>ROUND(E671*P671,2)</f>
        <v>0</v>
      </c>
      <c r="R671" s="230"/>
      <c r="S671" s="230" t="s">
        <v>181</v>
      </c>
      <c r="T671" s="230" t="s">
        <v>181</v>
      </c>
      <c r="U671" s="230">
        <v>4.8250000000000002</v>
      </c>
      <c r="V671" s="230">
        <f>ROUND(E671*U671,2)</f>
        <v>19.3</v>
      </c>
      <c r="W671" s="230"/>
      <c r="X671" s="230" t="s">
        <v>182</v>
      </c>
      <c r="Y671" s="210"/>
      <c r="Z671" s="210"/>
      <c r="AA671" s="210"/>
      <c r="AB671" s="210"/>
      <c r="AC671" s="210"/>
      <c r="AD671" s="210"/>
      <c r="AE671" s="210"/>
      <c r="AF671" s="210"/>
      <c r="AG671" s="210" t="s">
        <v>183</v>
      </c>
      <c r="AH671" s="210"/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1" x14ac:dyDescent="0.2">
      <c r="A672" s="227"/>
      <c r="B672" s="228"/>
      <c r="C672" s="262" t="s">
        <v>821</v>
      </c>
      <c r="D672" s="232"/>
      <c r="E672" s="233">
        <v>2</v>
      </c>
      <c r="F672" s="230"/>
      <c r="G672" s="230"/>
      <c r="H672" s="230"/>
      <c r="I672" s="230"/>
      <c r="J672" s="230"/>
      <c r="K672" s="230"/>
      <c r="L672" s="230"/>
      <c r="M672" s="230"/>
      <c r="N672" s="229"/>
      <c r="O672" s="229"/>
      <c r="P672" s="229"/>
      <c r="Q672" s="229"/>
      <c r="R672" s="230"/>
      <c r="S672" s="230"/>
      <c r="T672" s="230"/>
      <c r="U672" s="230"/>
      <c r="V672" s="230"/>
      <c r="W672" s="230"/>
      <c r="X672" s="230"/>
      <c r="Y672" s="210"/>
      <c r="Z672" s="210"/>
      <c r="AA672" s="210"/>
      <c r="AB672" s="210"/>
      <c r="AC672" s="210"/>
      <c r="AD672" s="210"/>
      <c r="AE672" s="210"/>
      <c r="AF672" s="210"/>
      <c r="AG672" s="210" t="s">
        <v>185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1" x14ac:dyDescent="0.2">
      <c r="A673" s="227"/>
      <c r="B673" s="228"/>
      <c r="C673" s="262" t="s">
        <v>822</v>
      </c>
      <c r="D673" s="232"/>
      <c r="E673" s="233">
        <v>1</v>
      </c>
      <c r="F673" s="230"/>
      <c r="G673" s="230"/>
      <c r="H673" s="230"/>
      <c r="I673" s="230"/>
      <c r="J673" s="230"/>
      <c r="K673" s="230"/>
      <c r="L673" s="230"/>
      <c r="M673" s="230"/>
      <c r="N673" s="229"/>
      <c r="O673" s="229"/>
      <c r="P673" s="229"/>
      <c r="Q673" s="229"/>
      <c r="R673" s="230"/>
      <c r="S673" s="230"/>
      <c r="T673" s="230"/>
      <c r="U673" s="230"/>
      <c r="V673" s="230"/>
      <c r="W673" s="230"/>
      <c r="X673" s="230"/>
      <c r="Y673" s="210"/>
      <c r="Z673" s="210"/>
      <c r="AA673" s="210"/>
      <c r="AB673" s="210"/>
      <c r="AC673" s="210"/>
      <c r="AD673" s="210"/>
      <c r="AE673" s="210"/>
      <c r="AF673" s="210"/>
      <c r="AG673" s="210" t="s">
        <v>185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1" x14ac:dyDescent="0.2">
      <c r="A674" s="227"/>
      <c r="B674" s="228"/>
      <c r="C674" s="262" t="s">
        <v>823</v>
      </c>
      <c r="D674" s="232"/>
      <c r="E674" s="233">
        <v>1</v>
      </c>
      <c r="F674" s="230"/>
      <c r="G674" s="230"/>
      <c r="H674" s="230"/>
      <c r="I674" s="230"/>
      <c r="J674" s="230"/>
      <c r="K674" s="230"/>
      <c r="L674" s="230"/>
      <c r="M674" s="230"/>
      <c r="N674" s="229"/>
      <c r="O674" s="229"/>
      <c r="P674" s="229"/>
      <c r="Q674" s="229"/>
      <c r="R674" s="230"/>
      <c r="S674" s="230"/>
      <c r="T674" s="230"/>
      <c r="U674" s="230"/>
      <c r="V674" s="230"/>
      <c r="W674" s="230"/>
      <c r="X674" s="230"/>
      <c r="Y674" s="210"/>
      <c r="Z674" s="210"/>
      <c r="AA674" s="210"/>
      <c r="AB674" s="210"/>
      <c r="AC674" s="210"/>
      <c r="AD674" s="210"/>
      <c r="AE674" s="210"/>
      <c r="AF674" s="210"/>
      <c r="AG674" s="210" t="s">
        <v>185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1" x14ac:dyDescent="0.2">
      <c r="A675" s="244">
        <v>160</v>
      </c>
      <c r="B675" s="245" t="s">
        <v>824</v>
      </c>
      <c r="C675" s="261" t="s">
        <v>825</v>
      </c>
      <c r="D675" s="246" t="s">
        <v>313</v>
      </c>
      <c r="E675" s="247">
        <v>16</v>
      </c>
      <c r="F675" s="248"/>
      <c r="G675" s="249">
        <f>ROUND(E675*F675,2)</f>
        <v>0</v>
      </c>
      <c r="H675" s="231"/>
      <c r="I675" s="230">
        <f>ROUND(E675*H675,2)</f>
        <v>0</v>
      </c>
      <c r="J675" s="231"/>
      <c r="K675" s="230">
        <f>ROUND(E675*J675,2)</f>
        <v>0</v>
      </c>
      <c r="L675" s="230">
        <v>21</v>
      </c>
      <c r="M675" s="230">
        <f>G675*(1+L675/100)</f>
        <v>0</v>
      </c>
      <c r="N675" s="229">
        <v>0</v>
      </c>
      <c r="O675" s="229">
        <f>ROUND(E675*N675,2)</f>
        <v>0</v>
      </c>
      <c r="P675" s="229">
        <v>0</v>
      </c>
      <c r="Q675" s="229">
        <f>ROUND(E675*P675,2)</f>
        <v>0</v>
      </c>
      <c r="R675" s="230"/>
      <c r="S675" s="230" t="s">
        <v>181</v>
      </c>
      <c r="T675" s="230" t="s">
        <v>181</v>
      </c>
      <c r="U675" s="230">
        <v>0.77500000000000002</v>
      </c>
      <c r="V675" s="230">
        <f>ROUND(E675*U675,2)</f>
        <v>12.4</v>
      </c>
      <c r="W675" s="230"/>
      <c r="X675" s="230" t="s">
        <v>182</v>
      </c>
      <c r="Y675" s="210"/>
      <c r="Z675" s="210"/>
      <c r="AA675" s="210"/>
      <c r="AB675" s="210"/>
      <c r="AC675" s="210"/>
      <c r="AD675" s="210"/>
      <c r="AE675" s="210"/>
      <c r="AF675" s="210"/>
      <c r="AG675" s="210" t="s">
        <v>183</v>
      </c>
      <c r="AH675" s="210"/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1" x14ac:dyDescent="0.2">
      <c r="A676" s="227"/>
      <c r="B676" s="228"/>
      <c r="C676" s="262" t="s">
        <v>813</v>
      </c>
      <c r="D676" s="232"/>
      <c r="E676" s="233">
        <v>3</v>
      </c>
      <c r="F676" s="230"/>
      <c r="G676" s="230"/>
      <c r="H676" s="230"/>
      <c r="I676" s="230"/>
      <c r="J676" s="230"/>
      <c r="K676" s="230"/>
      <c r="L676" s="230"/>
      <c r="M676" s="230"/>
      <c r="N676" s="229"/>
      <c r="O676" s="229"/>
      <c r="P676" s="229"/>
      <c r="Q676" s="229"/>
      <c r="R676" s="230"/>
      <c r="S676" s="230"/>
      <c r="T676" s="230"/>
      <c r="U676" s="230"/>
      <c r="V676" s="230"/>
      <c r="W676" s="230"/>
      <c r="X676" s="230"/>
      <c r="Y676" s="210"/>
      <c r="Z676" s="210"/>
      <c r="AA676" s="210"/>
      <c r="AB676" s="210"/>
      <c r="AC676" s="210"/>
      <c r="AD676" s="210"/>
      <c r="AE676" s="210"/>
      <c r="AF676" s="210"/>
      <c r="AG676" s="210" t="s">
        <v>185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1" x14ac:dyDescent="0.2">
      <c r="A677" s="227"/>
      <c r="B677" s="228"/>
      <c r="C677" s="262" t="s">
        <v>814</v>
      </c>
      <c r="D677" s="232"/>
      <c r="E677" s="233">
        <v>3</v>
      </c>
      <c r="F677" s="230"/>
      <c r="G677" s="230"/>
      <c r="H677" s="230"/>
      <c r="I677" s="230"/>
      <c r="J677" s="230"/>
      <c r="K677" s="230"/>
      <c r="L677" s="230"/>
      <c r="M677" s="230"/>
      <c r="N677" s="229"/>
      <c r="O677" s="229"/>
      <c r="P677" s="229"/>
      <c r="Q677" s="229"/>
      <c r="R677" s="230"/>
      <c r="S677" s="230"/>
      <c r="T677" s="230"/>
      <c r="U677" s="230"/>
      <c r="V677" s="230"/>
      <c r="W677" s="230"/>
      <c r="X677" s="230"/>
      <c r="Y677" s="210"/>
      <c r="Z677" s="210"/>
      <c r="AA677" s="210"/>
      <c r="AB677" s="210"/>
      <c r="AC677" s="210"/>
      <c r="AD677" s="210"/>
      <c r="AE677" s="210"/>
      <c r="AF677" s="210"/>
      <c r="AG677" s="210" t="s">
        <v>185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1" x14ac:dyDescent="0.2">
      <c r="A678" s="227"/>
      <c r="B678" s="228"/>
      <c r="C678" s="262" t="s">
        <v>821</v>
      </c>
      <c r="D678" s="232"/>
      <c r="E678" s="233">
        <v>2</v>
      </c>
      <c r="F678" s="230"/>
      <c r="G678" s="230"/>
      <c r="H678" s="230"/>
      <c r="I678" s="230"/>
      <c r="J678" s="230"/>
      <c r="K678" s="230"/>
      <c r="L678" s="230"/>
      <c r="M678" s="230"/>
      <c r="N678" s="229"/>
      <c r="O678" s="229"/>
      <c r="P678" s="229"/>
      <c r="Q678" s="229"/>
      <c r="R678" s="230"/>
      <c r="S678" s="230"/>
      <c r="T678" s="230"/>
      <c r="U678" s="230"/>
      <c r="V678" s="230"/>
      <c r="W678" s="230"/>
      <c r="X678" s="230"/>
      <c r="Y678" s="210"/>
      <c r="Z678" s="210"/>
      <c r="AA678" s="210"/>
      <c r="AB678" s="210"/>
      <c r="AC678" s="210"/>
      <c r="AD678" s="210"/>
      <c r="AE678" s="210"/>
      <c r="AF678" s="210"/>
      <c r="AG678" s="210" t="s">
        <v>185</v>
      </c>
      <c r="AH678" s="210">
        <v>0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1" x14ac:dyDescent="0.2">
      <c r="A679" s="227"/>
      <c r="B679" s="228"/>
      <c r="C679" s="262" t="s">
        <v>815</v>
      </c>
      <c r="D679" s="232"/>
      <c r="E679" s="233">
        <v>2</v>
      </c>
      <c r="F679" s="230"/>
      <c r="G679" s="230"/>
      <c r="H679" s="230"/>
      <c r="I679" s="230"/>
      <c r="J679" s="230"/>
      <c r="K679" s="230"/>
      <c r="L679" s="230"/>
      <c r="M679" s="230"/>
      <c r="N679" s="229"/>
      <c r="O679" s="229"/>
      <c r="P679" s="229"/>
      <c r="Q679" s="229"/>
      <c r="R679" s="230"/>
      <c r="S679" s="230"/>
      <c r="T679" s="230"/>
      <c r="U679" s="230"/>
      <c r="V679" s="230"/>
      <c r="W679" s="230"/>
      <c r="X679" s="230"/>
      <c r="Y679" s="210"/>
      <c r="Z679" s="210"/>
      <c r="AA679" s="210"/>
      <c r="AB679" s="210"/>
      <c r="AC679" s="210"/>
      <c r="AD679" s="210"/>
      <c r="AE679" s="210"/>
      <c r="AF679" s="210"/>
      <c r="AG679" s="210" t="s">
        <v>185</v>
      </c>
      <c r="AH679" s="210">
        <v>0</v>
      </c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1" x14ac:dyDescent="0.2">
      <c r="A680" s="227"/>
      <c r="B680" s="228"/>
      <c r="C680" s="262" t="s">
        <v>817</v>
      </c>
      <c r="D680" s="232"/>
      <c r="E680" s="233">
        <v>2</v>
      </c>
      <c r="F680" s="230"/>
      <c r="G680" s="230"/>
      <c r="H680" s="230"/>
      <c r="I680" s="230"/>
      <c r="J680" s="230"/>
      <c r="K680" s="230"/>
      <c r="L680" s="230"/>
      <c r="M680" s="230"/>
      <c r="N680" s="229"/>
      <c r="O680" s="229"/>
      <c r="P680" s="229"/>
      <c r="Q680" s="229"/>
      <c r="R680" s="230"/>
      <c r="S680" s="230"/>
      <c r="T680" s="230"/>
      <c r="U680" s="230"/>
      <c r="V680" s="230"/>
      <c r="W680" s="230"/>
      <c r="X680" s="230"/>
      <c r="Y680" s="210"/>
      <c r="Z680" s="210"/>
      <c r="AA680" s="210"/>
      <c r="AB680" s="210"/>
      <c r="AC680" s="210"/>
      <c r="AD680" s="210"/>
      <c r="AE680" s="210"/>
      <c r="AF680" s="210"/>
      <c r="AG680" s="210" t="s">
        <v>185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1" x14ac:dyDescent="0.2">
      <c r="A681" s="227"/>
      <c r="B681" s="228"/>
      <c r="C681" s="262" t="s">
        <v>818</v>
      </c>
      <c r="D681" s="232"/>
      <c r="E681" s="233">
        <v>2</v>
      </c>
      <c r="F681" s="230"/>
      <c r="G681" s="230"/>
      <c r="H681" s="230"/>
      <c r="I681" s="230"/>
      <c r="J681" s="230"/>
      <c r="K681" s="230"/>
      <c r="L681" s="230"/>
      <c r="M681" s="230"/>
      <c r="N681" s="229"/>
      <c r="O681" s="229"/>
      <c r="P681" s="229"/>
      <c r="Q681" s="229"/>
      <c r="R681" s="230"/>
      <c r="S681" s="230"/>
      <c r="T681" s="230"/>
      <c r="U681" s="230"/>
      <c r="V681" s="230"/>
      <c r="W681" s="230"/>
      <c r="X681" s="230"/>
      <c r="Y681" s="210"/>
      <c r="Z681" s="210"/>
      <c r="AA681" s="210"/>
      <c r="AB681" s="210"/>
      <c r="AC681" s="210"/>
      <c r="AD681" s="210"/>
      <c r="AE681" s="210"/>
      <c r="AF681" s="210"/>
      <c r="AG681" s="210" t="s">
        <v>185</v>
      </c>
      <c r="AH681" s="210">
        <v>0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1" x14ac:dyDescent="0.2">
      <c r="A682" s="227"/>
      <c r="B682" s="228"/>
      <c r="C682" s="262" t="s">
        <v>822</v>
      </c>
      <c r="D682" s="232"/>
      <c r="E682" s="233">
        <v>1</v>
      </c>
      <c r="F682" s="230"/>
      <c r="G682" s="230"/>
      <c r="H682" s="230"/>
      <c r="I682" s="230"/>
      <c r="J682" s="230"/>
      <c r="K682" s="230"/>
      <c r="L682" s="230"/>
      <c r="M682" s="230"/>
      <c r="N682" s="229"/>
      <c r="O682" s="229"/>
      <c r="P682" s="229"/>
      <c r="Q682" s="229"/>
      <c r="R682" s="230"/>
      <c r="S682" s="230"/>
      <c r="T682" s="230"/>
      <c r="U682" s="230"/>
      <c r="V682" s="230"/>
      <c r="W682" s="230"/>
      <c r="X682" s="230"/>
      <c r="Y682" s="210"/>
      <c r="Z682" s="210"/>
      <c r="AA682" s="210"/>
      <c r="AB682" s="210"/>
      <c r="AC682" s="210"/>
      <c r="AD682" s="210"/>
      <c r="AE682" s="210"/>
      <c r="AF682" s="210"/>
      <c r="AG682" s="210" t="s">
        <v>185</v>
      </c>
      <c r="AH682" s="210">
        <v>0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1" x14ac:dyDescent="0.2">
      <c r="A683" s="227"/>
      <c r="B683" s="228"/>
      <c r="C683" s="262" t="s">
        <v>823</v>
      </c>
      <c r="D683" s="232"/>
      <c r="E683" s="233">
        <v>1</v>
      </c>
      <c r="F683" s="230"/>
      <c r="G683" s="230"/>
      <c r="H683" s="230"/>
      <c r="I683" s="230"/>
      <c r="J683" s="230"/>
      <c r="K683" s="230"/>
      <c r="L683" s="230"/>
      <c r="M683" s="230"/>
      <c r="N683" s="229"/>
      <c r="O683" s="229"/>
      <c r="P683" s="229"/>
      <c r="Q683" s="229"/>
      <c r="R683" s="230"/>
      <c r="S683" s="230"/>
      <c r="T683" s="230"/>
      <c r="U683" s="230"/>
      <c r="V683" s="230"/>
      <c r="W683" s="230"/>
      <c r="X683" s="230"/>
      <c r="Y683" s="210"/>
      <c r="Z683" s="210"/>
      <c r="AA683" s="210"/>
      <c r="AB683" s="210"/>
      <c r="AC683" s="210"/>
      <c r="AD683" s="210"/>
      <c r="AE683" s="210"/>
      <c r="AF683" s="210"/>
      <c r="AG683" s="210" t="s">
        <v>185</v>
      </c>
      <c r="AH683" s="210">
        <v>0</v>
      </c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1" x14ac:dyDescent="0.2">
      <c r="A684" s="251">
        <v>161</v>
      </c>
      <c r="B684" s="252" t="s">
        <v>826</v>
      </c>
      <c r="C684" s="265" t="s">
        <v>827</v>
      </c>
      <c r="D684" s="253" t="s">
        <v>313</v>
      </c>
      <c r="E684" s="254">
        <v>1</v>
      </c>
      <c r="F684" s="255"/>
      <c r="G684" s="256">
        <f>ROUND(E684*F684,2)</f>
        <v>0</v>
      </c>
      <c r="H684" s="231"/>
      <c r="I684" s="230">
        <f>ROUND(E684*H684,2)</f>
        <v>0</v>
      </c>
      <c r="J684" s="231"/>
      <c r="K684" s="230">
        <f>ROUND(E684*J684,2)</f>
        <v>0</v>
      </c>
      <c r="L684" s="230">
        <v>21</v>
      </c>
      <c r="M684" s="230">
        <f>G684*(1+L684/100)</f>
        <v>0</v>
      </c>
      <c r="N684" s="229">
        <v>0</v>
      </c>
      <c r="O684" s="229">
        <f>ROUND(E684*N684,2)</f>
        <v>0</v>
      </c>
      <c r="P684" s="229">
        <v>0.16600000000000001</v>
      </c>
      <c r="Q684" s="229">
        <f>ROUND(E684*P684,2)</f>
        <v>0.17</v>
      </c>
      <c r="R684" s="230"/>
      <c r="S684" s="230" t="s">
        <v>181</v>
      </c>
      <c r="T684" s="230" t="s">
        <v>181</v>
      </c>
      <c r="U684" s="230">
        <v>0.88</v>
      </c>
      <c r="V684" s="230">
        <f>ROUND(E684*U684,2)</f>
        <v>0.88</v>
      </c>
      <c r="W684" s="230"/>
      <c r="X684" s="230" t="s">
        <v>182</v>
      </c>
      <c r="Y684" s="210"/>
      <c r="Z684" s="210"/>
      <c r="AA684" s="210"/>
      <c r="AB684" s="210"/>
      <c r="AC684" s="210"/>
      <c r="AD684" s="210"/>
      <c r="AE684" s="210"/>
      <c r="AF684" s="210"/>
      <c r="AG684" s="210" t="s">
        <v>183</v>
      </c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ht="22.5" outlineLevel="1" x14ac:dyDescent="0.2">
      <c r="A685" s="251">
        <v>162</v>
      </c>
      <c r="B685" s="252" t="s">
        <v>828</v>
      </c>
      <c r="C685" s="265" t="s">
        <v>829</v>
      </c>
      <c r="D685" s="253" t="s">
        <v>484</v>
      </c>
      <c r="E685" s="254">
        <v>1</v>
      </c>
      <c r="F685" s="255"/>
      <c r="G685" s="256">
        <f>ROUND(E685*F685,2)</f>
        <v>0</v>
      </c>
      <c r="H685" s="231"/>
      <c r="I685" s="230">
        <f>ROUND(E685*H685,2)</f>
        <v>0</v>
      </c>
      <c r="J685" s="231"/>
      <c r="K685" s="230">
        <f>ROUND(E685*J685,2)</f>
        <v>0</v>
      </c>
      <c r="L685" s="230">
        <v>21</v>
      </c>
      <c r="M685" s="230">
        <f>G685*(1+L685/100)</f>
        <v>0</v>
      </c>
      <c r="N685" s="229">
        <v>0</v>
      </c>
      <c r="O685" s="229">
        <f>ROUND(E685*N685,2)</f>
        <v>0</v>
      </c>
      <c r="P685" s="229">
        <v>0</v>
      </c>
      <c r="Q685" s="229">
        <f>ROUND(E685*P685,2)</f>
        <v>0</v>
      </c>
      <c r="R685" s="230"/>
      <c r="S685" s="230" t="s">
        <v>344</v>
      </c>
      <c r="T685" s="230" t="s">
        <v>485</v>
      </c>
      <c r="U685" s="230">
        <v>0</v>
      </c>
      <c r="V685" s="230">
        <f>ROUND(E685*U685,2)</f>
        <v>0</v>
      </c>
      <c r="W685" s="230"/>
      <c r="X685" s="230" t="s">
        <v>182</v>
      </c>
      <c r="Y685" s="210"/>
      <c r="Z685" s="210"/>
      <c r="AA685" s="210"/>
      <c r="AB685" s="210"/>
      <c r="AC685" s="210"/>
      <c r="AD685" s="210"/>
      <c r="AE685" s="210"/>
      <c r="AF685" s="210"/>
      <c r="AG685" s="210" t="s">
        <v>183</v>
      </c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1" x14ac:dyDescent="0.2">
      <c r="A686" s="244">
        <v>163</v>
      </c>
      <c r="B686" s="245" t="s">
        <v>830</v>
      </c>
      <c r="C686" s="261" t="s">
        <v>831</v>
      </c>
      <c r="D686" s="246" t="s">
        <v>484</v>
      </c>
      <c r="E686" s="247">
        <v>1</v>
      </c>
      <c r="F686" s="248"/>
      <c r="G686" s="249">
        <f>ROUND(E686*F686,2)</f>
        <v>0</v>
      </c>
      <c r="H686" s="231"/>
      <c r="I686" s="230">
        <f>ROUND(E686*H686,2)</f>
        <v>0</v>
      </c>
      <c r="J686" s="231"/>
      <c r="K686" s="230">
        <f>ROUND(E686*J686,2)</f>
        <v>0</v>
      </c>
      <c r="L686" s="230">
        <v>21</v>
      </c>
      <c r="M686" s="230">
        <f>G686*(1+L686/100)</f>
        <v>0</v>
      </c>
      <c r="N686" s="229">
        <v>0</v>
      </c>
      <c r="O686" s="229">
        <f>ROUND(E686*N686,2)</f>
        <v>0</v>
      </c>
      <c r="P686" s="229">
        <v>0</v>
      </c>
      <c r="Q686" s="229">
        <f>ROUND(E686*P686,2)</f>
        <v>0</v>
      </c>
      <c r="R686" s="230"/>
      <c r="S686" s="230" t="s">
        <v>344</v>
      </c>
      <c r="T686" s="230" t="s">
        <v>485</v>
      </c>
      <c r="U686" s="230">
        <v>0</v>
      </c>
      <c r="V686" s="230">
        <f>ROUND(E686*U686,2)</f>
        <v>0</v>
      </c>
      <c r="W686" s="230"/>
      <c r="X686" s="230" t="s">
        <v>182</v>
      </c>
      <c r="Y686" s="210"/>
      <c r="Z686" s="210"/>
      <c r="AA686" s="210"/>
      <c r="AB686" s="210"/>
      <c r="AC686" s="210"/>
      <c r="AD686" s="210"/>
      <c r="AE686" s="210"/>
      <c r="AF686" s="210"/>
      <c r="AG686" s="210" t="s">
        <v>183</v>
      </c>
      <c r="AH686" s="210"/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1" x14ac:dyDescent="0.2">
      <c r="A687" s="227"/>
      <c r="B687" s="228"/>
      <c r="C687" s="262" t="s">
        <v>832</v>
      </c>
      <c r="D687" s="232"/>
      <c r="E687" s="233">
        <v>1</v>
      </c>
      <c r="F687" s="230"/>
      <c r="G687" s="230"/>
      <c r="H687" s="230"/>
      <c r="I687" s="230"/>
      <c r="J687" s="230"/>
      <c r="K687" s="230"/>
      <c r="L687" s="230"/>
      <c r="M687" s="230"/>
      <c r="N687" s="229"/>
      <c r="O687" s="229"/>
      <c r="P687" s="229"/>
      <c r="Q687" s="229"/>
      <c r="R687" s="230"/>
      <c r="S687" s="230"/>
      <c r="T687" s="230"/>
      <c r="U687" s="230"/>
      <c r="V687" s="230"/>
      <c r="W687" s="230"/>
      <c r="X687" s="230"/>
      <c r="Y687" s="210"/>
      <c r="Z687" s="210"/>
      <c r="AA687" s="210"/>
      <c r="AB687" s="210"/>
      <c r="AC687" s="210"/>
      <c r="AD687" s="210"/>
      <c r="AE687" s="210"/>
      <c r="AF687" s="210"/>
      <c r="AG687" s="210" t="s">
        <v>185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ht="22.5" outlineLevel="1" x14ac:dyDescent="0.2">
      <c r="A688" s="251">
        <v>164</v>
      </c>
      <c r="B688" s="252" t="s">
        <v>833</v>
      </c>
      <c r="C688" s="265" t="s">
        <v>834</v>
      </c>
      <c r="D688" s="253" t="s">
        <v>484</v>
      </c>
      <c r="E688" s="254">
        <v>1</v>
      </c>
      <c r="F688" s="255"/>
      <c r="G688" s="256">
        <f>ROUND(E688*F688,2)</f>
        <v>0</v>
      </c>
      <c r="H688" s="231"/>
      <c r="I688" s="230">
        <f>ROUND(E688*H688,2)</f>
        <v>0</v>
      </c>
      <c r="J688" s="231"/>
      <c r="K688" s="230">
        <f>ROUND(E688*J688,2)</f>
        <v>0</v>
      </c>
      <c r="L688" s="230">
        <v>21</v>
      </c>
      <c r="M688" s="230">
        <f>G688*(1+L688/100)</f>
        <v>0</v>
      </c>
      <c r="N688" s="229">
        <v>0</v>
      </c>
      <c r="O688" s="229">
        <f>ROUND(E688*N688,2)</f>
        <v>0</v>
      </c>
      <c r="P688" s="229">
        <v>0</v>
      </c>
      <c r="Q688" s="229">
        <f>ROUND(E688*P688,2)</f>
        <v>0</v>
      </c>
      <c r="R688" s="230"/>
      <c r="S688" s="230" t="s">
        <v>344</v>
      </c>
      <c r="T688" s="230" t="s">
        <v>485</v>
      </c>
      <c r="U688" s="230">
        <v>0</v>
      </c>
      <c r="V688" s="230">
        <f>ROUND(E688*U688,2)</f>
        <v>0</v>
      </c>
      <c r="W688" s="230"/>
      <c r="X688" s="230" t="s">
        <v>182</v>
      </c>
      <c r="Y688" s="210"/>
      <c r="Z688" s="210"/>
      <c r="AA688" s="210"/>
      <c r="AB688" s="210"/>
      <c r="AC688" s="210"/>
      <c r="AD688" s="210"/>
      <c r="AE688" s="210"/>
      <c r="AF688" s="210"/>
      <c r="AG688" s="210" t="s">
        <v>183</v>
      </c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ht="22.5" outlineLevel="1" x14ac:dyDescent="0.2">
      <c r="A689" s="251">
        <v>165</v>
      </c>
      <c r="B689" s="252" t="s">
        <v>835</v>
      </c>
      <c r="C689" s="265" t="s">
        <v>836</v>
      </c>
      <c r="D689" s="253" t="s">
        <v>484</v>
      </c>
      <c r="E689" s="254">
        <v>1</v>
      </c>
      <c r="F689" s="255"/>
      <c r="G689" s="256">
        <f>ROUND(E689*F689,2)</f>
        <v>0</v>
      </c>
      <c r="H689" s="231"/>
      <c r="I689" s="230">
        <f>ROUND(E689*H689,2)</f>
        <v>0</v>
      </c>
      <c r="J689" s="231"/>
      <c r="K689" s="230">
        <f>ROUND(E689*J689,2)</f>
        <v>0</v>
      </c>
      <c r="L689" s="230">
        <v>21</v>
      </c>
      <c r="M689" s="230">
        <f>G689*(1+L689/100)</f>
        <v>0</v>
      </c>
      <c r="N689" s="229">
        <v>0</v>
      </c>
      <c r="O689" s="229">
        <f>ROUND(E689*N689,2)</f>
        <v>0</v>
      </c>
      <c r="P689" s="229">
        <v>0</v>
      </c>
      <c r="Q689" s="229">
        <f>ROUND(E689*P689,2)</f>
        <v>0</v>
      </c>
      <c r="R689" s="230"/>
      <c r="S689" s="230" t="s">
        <v>344</v>
      </c>
      <c r="T689" s="230" t="s">
        <v>485</v>
      </c>
      <c r="U689" s="230">
        <v>0</v>
      </c>
      <c r="V689" s="230">
        <f>ROUND(E689*U689,2)</f>
        <v>0</v>
      </c>
      <c r="W689" s="230"/>
      <c r="X689" s="230" t="s">
        <v>182</v>
      </c>
      <c r="Y689" s="210"/>
      <c r="Z689" s="210"/>
      <c r="AA689" s="210"/>
      <c r="AB689" s="210"/>
      <c r="AC689" s="210"/>
      <c r="AD689" s="210"/>
      <c r="AE689" s="210"/>
      <c r="AF689" s="210"/>
      <c r="AG689" s="210" t="s">
        <v>183</v>
      </c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1" x14ac:dyDescent="0.2">
      <c r="A690" s="251">
        <v>166</v>
      </c>
      <c r="B690" s="252" t="s">
        <v>837</v>
      </c>
      <c r="C690" s="265" t="s">
        <v>838</v>
      </c>
      <c r="D690" s="253" t="s">
        <v>484</v>
      </c>
      <c r="E690" s="254">
        <v>1</v>
      </c>
      <c r="F690" s="255"/>
      <c r="G690" s="256">
        <f>ROUND(E690*F690,2)</f>
        <v>0</v>
      </c>
      <c r="H690" s="231"/>
      <c r="I690" s="230">
        <f>ROUND(E690*H690,2)</f>
        <v>0</v>
      </c>
      <c r="J690" s="231"/>
      <c r="K690" s="230">
        <f>ROUND(E690*J690,2)</f>
        <v>0</v>
      </c>
      <c r="L690" s="230">
        <v>21</v>
      </c>
      <c r="M690" s="230">
        <f>G690*(1+L690/100)</f>
        <v>0</v>
      </c>
      <c r="N690" s="229">
        <v>0</v>
      </c>
      <c r="O690" s="229">
        <f>ROUND(E690*N690,2)</f>
        <v>0</v>
      </c>
      <c r="P690" s="229">
        <v>0</v>
      </c>
      <c r="Q690" s="229">
        <f>ROUND(E690*P690,2)</f>
        <v>0</v>
      </c>
      <c r="R690" s="230"/>
      <c r="S690" s="230" t="s">
        <v>344</v>
      </c>
      <c r="T690" s="230" t="s">
        <v>485</v>
      </c>
      <c r="U690" s="230">
        <v>0</v>
      </c>
      <c r="V690" s="230">
        <f>ROUND(E690*U690,2)</f>
        <v>0</v>
      </c>
      <c r="W690" s="230"/>
      <c r="X690" s="230" t="s">
        <v>182</v>
      </c>
      <c r="Y690" s="210"/>
      <c r="Z690" s="210"/>
      <c r="AA690" s="210"/>
      <c r="AB690" s="210"/>
      <c r="AC690" s="210"/>
      <c r="AD690" s="210"/>
      <c r="AE690" s="210"/>
      <c r="AF690" s="210"/>
      <c r="AG690" s="210" t="s">
        <v>183</v>
      </c>
      <c r="AH690" s="210"/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1" x14ac:dyDescent="0.2">
      <c r="A691" s="251">
        <v>167</v>
      </c>
      <c r="B691" s="252" t="s">
        <v>839</v>
      </c>
      <c r="C691" s="265" t="s">
        <v>840</v>
      </c>
      <c r="D691" s="253" t="s">
        <v>569</v>
      </c>
      <c r="E691" s="254">
        <v>1</v>
      </c>
      <c r="F691" s="255"/>
      <c r="G691" s="256">
        <f>ROUND(E691*F691,2)</f>
        <v>0</v>
      </c>
      <c r="H691" s="231"/>
      <c r="I691" s="230">
        <f>ROUND(E691*H691,2)</f>
        <v>0</v>
      </c>
      <c r="J691" s="231"/>
      <c r="K691" s="230">
        <f>ROUND(E691*J691,2)</f>
        <v>0</v>
      </c>
      <c r="L691" s="230">
        <v>21</v>
      </c>
      <c r="M691" s="230">
        <f>G691*(1+L691/100)</f>
        <v>0</v>
      </c>
      <c r="N691" s="229">
        <v>0</v>
      </c>
      <c r="O691" s="229">
        <f>ROUND(E691*N691,2)</f>
        <v>0</v>
      </c>
      <c r="P691" s="229">
        <v>0</v>
      </c>
      <c r="Q691" s="229">
        <f>ROUND(E691*P691,2)</f>
        <v>0</v>
      </c>
      <c r="R691" s="230"/>
      <c r="S691" s="230" t="s">
        <v>344</v>
      </c>
      <c r="T691" s="230" t="s">
        <v>485</v>
      </c>
      <c r="U691" s="230">
        <v>5.3650000000000002</v>
      </c>
      <c r="V691" s="230">
        <f>ROUND(E691*U691,2)</f>
        <v>5.37</v>
      </c>
      <c r="W691" s="230"/>
      <c r="X691" s="230" t="s">
        <v>182</v>
      </c>
      <c r="Y691" s="210"/>
      <c r="Z691" s="210"/>
      <c r="AA691" s="210"/>
      <c r="AB691" s="210"/>
      <c r="AC691" s="210"/>
      <c r="AD691" s="210"/>
      <c r="AE691" s="210"/>
      <c r="AF691" s="210"/>
      <c r="AG691" s="210" t="s">
        <v>183</v>
      </c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1" x14ac:dyDescent="0.2">
      <c r="A692" s="244">
        <v>168</v>
      </c>
      <c r="B692" s="245" t="s">
        <v>841</v>
      </c>
      <c r="C692" s="261" t="s">
        <v>842</v>
      </c>
      <c r="D692" s="246" t="s">
        <v>313</v>
      </c>
      <c r="E692" s="247">
        <v>16</v>
      </c>
      <c r="F692" s="248"/>
      <c r="G692" s="249">
        <f>ROUND(E692*F692,2)</f>
        <v>0</v>
      </c>
      <c r="H692" s="231"/>
      <c r="I692" s="230">
        <f>ROUND(E692*H692,2)</f>
        <v>0</v>
      </c>
      <c r="J692" s="231"/>
      <c r="K692" s="230">
        <f>ROUND(E692*J692,2)</f>
        <v>0</v>
      </c>
      <c r="L692" s="230">
        <v>21</v>
      </c>
      <c r="M692" s="230">
        <f>G692*(1+L692/100)</f>
        <v>0</v>
      </c>
      <c r="N692" s="229">
        <v>8.0000000000000004E-4</v>
      </c>
      <c r="O692" s="229">
        <f>ROUND(E692*N692,2)</f>
        <v>0.01</v>
      </c>
      <c r="P692" s="229">
        <v>0</v>
      </c>
      <c r="Q692" s="229">
        <f>ROUND(E692*P692,2)</f>
        <v>0</v>
      </c>
      <c r="R692" s="230" t="s">
        <v>351</v>
      </c>
      <c r="S692" s="230" t="s">
        <v>181</v>
      </c>
      <c r="T692" s="230" t="s">
        <v>181</v>
      </c>
      <c r="U692" s="230">
        <v>0</v>
      </c>
      <c r="V692" s="230">
        <f>ROUND(E692*U692,2)</f>
        <v>0</v>
      </c>
      <c r="W692" s="230"/>
      <c r="X692" s="230" t="s">
        <v>352</v>
      </c>
      <c r="Y692" s="210"/>
      <c r="Z692" s="210"/>
      <c r="AA692" s="210"/>
      <c r="AB692" s="210"/>
      <c r="AC692" s="210"/>
      <c r="AD692" s="210"/>
      <c r="AE692" s="210"/>
      <c r="AF692" s="210"/>
      <c r="AG692" s="210" t="s">
        <v>353</v>
      </c>
      <c r="AH692" s="210"/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1" x14ac:dyDescent="0.2">
      <c r="A693" s="227"/>
      <c r="B693" s="228"/>
      <c r="C693" s="262" t="s">
        <v>843</v>
      </c>
      <c r="D693" s="232"/>
      <c r="E693" s="233">
        <v>16</v>
      </c>
      <c r="F693" s="230"/>
      <c r="G693" s="230"/>
      <c r="H693" s="230"/>
      <c r="I693" s="230"/>
      <c r="J693" s="230"/>
      <c r="K693" s="230"/>
      <c r="L693" s="230"/>
      <c r="M693" s="230"/>
      <c r="N693" s="229"/>
      <c r="O693" s="229"/>
      <c r="P693" s="229"/>
      <c r="Q693" s="229"/>
      <c r="R693" s="230"/>
      <c r="S693" s="230"/>
      <c r="T693" s="230"/>
      <c r="U693" s="230"/>
      <c r="V693" s="230"/>
      <c r="W693" s="230"/>
      <c r="X693" s="230"/>
      <c r="Y693" s="210"/>
      <c r="Z693" s="210"/>
      <c r="AA693" s="210"/>
      <c r="AB693" s="210"/>
      <c r="AC693" s="210"/>
      <c r="AD693" s="210"/>
      <c r="AE693" s="210"/>
      <c r="AF693" s="210"/>
      <c r="AG693" s="210" t="s">
        <v>185</v>
      </c>
      <c r="AH693" s="210">
        <v>5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ht="22.5" outlineLevel="1" x14ac:dyDescent="0.2">
      <c r="A694" s="244">
        <v>169</v>
      </c>
      <c r="B694" s="245" t="s">
        <v>844</v>
      </c>
      <c r="C694" s="261" t="s">
        <v>845</v>
      </c>
      <c r="D694" s="246" t="s">
        <v>313</v>
      </c>
      <c r="E694" s="247">
        <v>3</v>
      </c>
      <c r="F694" s="248"/>
      <c r="G694" s="249">
        <f>ROUND(E694*F694,2)</f>
        <v>0</v>
      </c>
      <c r="H694" s="231"/>
      <c r="I694" s="230">
        <f>ROUND(E694*H694,2)</f>
        <v>0</v>
      </c>
      <c r="J694" s="231"/>
      <c r="K694" s="230">
        <f>ROUND(E694*J694,2)</f>
        <v>0</v>
      </c>
      <c r="L694" s="230">
        <v>21</v>
      </c>
      <c r="M694" s="230">
        <f>G694*(1+L694/100)</f>
        <v>0</v>
      </c>
      <c r="N694" s="229">
        <v>1.7000000000000001E-2</v>
      </c>
      <c r="O694" s="229">
        <f>ROUND(E694*N694,2)</f>
        <v>0.05</v>
      </c>
      <c r="P694" s="229">
        <v>0</v>
      </c>
      <c r="Q694" s="229">
        <f>ROUND(E694*P694,2)</f>
        <v>0</v>
      </c>
      <c r="R694" s="230" t="s">
        <v>351</v>
      </c>
      <c r="S694" s="230" t="s">
        <v>181</v>
      </c>
      <c r="T694" s="230" t="s">
        <v>181</v>
      </c>
      <c r="U694" s="230">
        <v>0</v>
      </c>
      <c r="V694" s="230">
        <f>ROUND(E694*U694,2)</f>
        <v>0</v>
      </c>
      <c r="W694" s="230"/>
      <c r="X694" s="230" t="s">
        <v>352</v>
      </c>
      <c r="Y694" s="210"/>
      <c r="Z694" s="210"/>
      <c r="AA694" s="210"/>
      <c r="AB694" s="210"/>
      <c r="AC694" s="210"/>
      <c r="AD694" s="210"/>
      <c r="AE694" s="210"/>
      <c r="AF694" s="210"/>
      <c r="AG694" s="210" t="s">
        <v>353</v>
      </c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1" x14ac:dyDescent="0.2">
      <c r="A695" s="227"/>
      <c r="B695" s="228"/>
      <c r="C695" s="262" t="s">
        <v>814</v>
      </c>
      <c r="D695" s="232"/>
      <c r="E695" s="233">
        <v>3</v>
      </c>
      <c r="F695" s="230"/>
      <c r="G695" s="230"/>
      <c r="H695" s="230"/>
      <c r="I695" s="230"/>
      <c r="J695" s="230"/>
      <c r="K695" s="230"/>
      <c r="L695" s="230"/>
      <c r="M695" s="230"/>
      <c r="N695" s="229"/>
      <c r="O695" s="229"/>
      <c r="P695" s="229"/>
      <c r="Q695" s="229"/>
      <c r="R695" s="230"/>
      <c r="S695" s="230"/>
      <c r="T695" s="230"/>
      <c r="U695" s="230"/>
      <c r="V695" s="230"/>
      <c r="W695" s="230"/>
      <c r="X695" s="230"/>
      <c r="Y695" s="210"/>
      <c r="Z695" s="210"/>
      <c r="AA695" s="210"/>
      <c r="AB695" s="210"/>
      <c r="AC695" s="210"/>
      <c r="AD695" s="210"/>
      <c r="AE695" s="210"/>
      <c r="AF695" s="210"/>
      <c r="AG695" s="210" t="s">
        <v>185</v>
      </c>
      <c r="AH695" s="210">
        <v>0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ht="22.5" outlineLevel="1" x14ac:dyDescent="0.2">
      <c r="A696" s="244">
        <v>170</v>
      </c>
      <c r="B696" s="245" t="s">
        <v>846</v>
      </c>
      <c r="C696" s="261" t="s">
        <v>847</v>
      </c>
      <c r="D696" s="246" t="s">
        <v>313</v>
      </c>
      <c r="E696" s="247">
        <v>7</v>
      </c>
      <c r="F696" s="248"/>
      <c r="G696" s="249">
        <f>ROUND(E696*F696,2)</f>
        <v>0</v>
      </c>
      <c r="H696" s="231"/>
      <c r="I696" s="230">
        <f>ROUND(E696*H696,2)</f>
        <v>0</v>
      </c>
      <c r="J696" s="231"/>
      <c r="K696" s="230">
        <f>ROUND(E696*J696,2)</f>
        <v>0</v>
      </c>
      <c r="L696" s="230">
        <v>21</v>
      </c>
      <c r="M696" s="230">
        <f>G696*(1+L696/100)</f>
        <v>0</v>
      </c>
      <c r="N696" s="229">
        <v>1.9E-2</v>
      </c>
      <c r="O696" s="229">
        <f>ROUND(E696*N696,2)</f>
        <v>0.13</v>
      </c>
      <c r="P696" s="229">
        <v>0</v>
      </c>
      <c r="Q696" s="229">
        <f>ROUND(E696*P696,2)</f>
        <v>0</v>
      </c>
      <c r="R696" s="230" t="s">
        <v>351</v>
      </c>
      <c r="S696" s="230" t="s">
        <v>181</v>
      </c>
      <c r="T696" s="230" t="s">
        <v>181</v>
      </c>
      <c r="U696" s="230">
        <v>0</v>
      </c>
      <c r="V696" s="230">
        <f>ROUND(E696*U696,2)</f>
        <v>0</v>
      </c>
      <c r="W696" s="230"/>
      <c r="X696" s="230" t="s">
        <v>352</v>
      </c>
      <c r="Y696" s="210"/>
      <c r="Z696" s="210"/>
      <c r="AA696" s="210"/>
      <c r="AB696" s="210"/>
      <c r="AC696" s="210"/>
      <c r="AD696" s="210"/>
      <c r="AE696" s="210"/>
      <c r="AF696" s="210"/>
      <c r="AG696" s="210" t="s">
        <v>353</v>
      </c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1" x14ac:dyDescent="0.2">
      <c r="A697" s="227"/>
      <c r="B697" s="228"/>
      <c r="C697" s="262" t="s">
        <v>813</v>
      </c>
      <c r="D697" s="232"/>
      <c r="E697" s="233">
        <v>3</v>
      </c>
      <c r="F697" s="230"/>
      <c r="G697" s="230"/>
      <c r="H697" s="230"/>
      <c r="I697" s="230"/>
      <c r="J697" s="230"/>
      <c r="K697" s="230"/>
      <c r="L697" s="230"/>
      <c r="M697" s="230"/>
      <c r="N697" s="229"/>
      <c r="O697" s="229"/>
      <c r="P697" s="229"/>
      <c r="Q697" s="229"/>
      <c r="R697" s="230"/>
      <c r="S697" s="230"/>
      <c r="T697" s="230"/>
      <c r="U697" s="230"/>
      <c r="V697" s="230"/>
      <c r="W697" s="230"/>
      <c r="X697" s="230"/>
      <c r="Y697" s="210"/>
      <c r="Z697" s="210"/>
      <c r="AA697" s="210"/>
      <c r="AB697" s="210"/>
      <c r="AC697" s="210"/>
      <c r="AD697" s="210"/>
      <c r="AE697" s="210"/>
      <c r="AF697" s="210"/>
      <c r="AG697" s="210" t="s">
        <v>185</v>
      </c>
      <c r="AH697" s="210">
        <v>0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1" x14ac:dyDescent="0.2">
      <c r="A698" s="227"/>
      <c r="B698" s="228"/>
      <c r="C698" s="262" t="s">
        <v>817</v>
      </c>
      <c r="D698" s="232"/>
      <c r="E698" s="233">
        <v>2</v>
      </c>
      <c r="F698" s="230"/>
      <c r="G698" s="230"/>
      <c r="H698" s="230"/>
      <c r="I698" s="230"/>
      <c r="J698" s="230"/>
      <c r="K698" s="230"/>
      <c r="L698" s="230"/>
      <c r="M698" s="230"/>
      <c r="N698" s="229"/>
      <c r="O698" s="229"/>
      <c r="P698" s="229"/>
      <c r="Q698" s="229"/>
      <c r="R698" s="230"/>
      <c r="S698" s="230"/>
      <c r="T698" s="230"/>
      <c r="U698" s="230"/>
      <c r="V698" s="230"/>
      <c r="W698" s="230"/>
      <c r="X698" s="230"/>
      <c r="Y698" s="210"/>
      <c r="Z698" s="210"/>
      <c r="AA698" s="210"/>
      <c r="AB698" s="210"/>
      <c r="AC698" s="210"/>
      <c r="AD698" s="210"/>
      <c r="AE698" s="210"/>
      <c r="AF698" s="210"/>
      <c r="AG698" s="210" t="s">
        <v>185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1" x14ac:dyDescent="0.2">
      <c r="A699" s="227"/>
      <c r="B699" s="228"/>
      <c r="C699" s="262" t="s">
        <v>818</v>
      </c>
      <c r="D699" s="232"/>
      <c r="E699" s="233">
        <v>2</v>
      </c>
      <c r="F699" s="230"/>
      <c r="G699" s="230"/>
      <c r="H699" s="230"/>
      <c r="I699" s="230"/>
      <c r="J699" s="230"/>
      <c r="K699" s="230"/>
      <c r="L699" s="230"/>
      <c r="M699" s="230"/>
      <c r="N699" s="229"/>
      <c r="O699" s="229"/>
      <c r="P699" s="229"/>
      <c r="Q699" s="229"/>
      <c r="R699" s="230"/>
      <c r="S699" s="230"/>
      <c r="T699" s="230"/>
      <c r="U699" s="230"/>
      <c r="V699" s="230"/>
      <c r="W699" s="230"/>
      <c r="X699" s="230"/>
      <c r="Y699" s="210"/>
      <c r="Z699" s="210"/>
      <c r="AA699" s="210"/>
      <c r="AB699" s="210"/>
      <c r="AC699" s="210"/>
      <c r="AD699" s="210"/>
      <c r="AE699" s="210"/>
      <c r="AF699" s="210"/>
      <c r="AG699" s="210" t="s">
        <v>185</v>
      </c>
      <c r="AH699" s="210">
        <v>0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ht="22.5" outlineLevel="1" x14ac:dyDescent="0.2">
      <c r="A700" s="251">
        <v>171</v>
      </c>
      <c r="B700" s="252" t="s">
        <v>848</v>
      </c>
      <c r="C700" s="265" t="s">
        <v>849</v>
      </c>
      <c r="D700" s="253" t="s">
        <v>313</v>
      </c>
      <c r="E700" s="254">
        <v>3</v>
      </c>
      <c r="F700" s="255"/>
      <c r="G700" s="256">
        <f>ROUND(E700*F700,2)</f>
        <v>0</v>
      </c>
      <c r="H700" s="231"/>
      <c r="I700" s="230">
        <f>ROUND(E700*H700,2)</f>
        <v>0</v>
      </c>
      <c r="J700" s="231"/>
      <c r="K700" s="230">
        <f>ROUND(E700*J700,2)</f>
        <v>0</v>
      </c>
      <c r="L700" s="230">
        <v>21</v>
      </c>
      <c r="M700" s="230">
        <f>G700*(1+L700/100)</f>
        <v>0</v>
      </c>
      <c r="N700" s="229">
        <v>1.6E-2</v>
      </c>
      <c r="O700" s="229">
        <f>ROUND(E700*N700,2)</f>
        <v>0.05</v>
      </c>
      <c r="P700" s="229">
        <v>0</v>
      </c>
      <c r="Q700" s="229">
        <f>ROUND(E700*P700,2)</f>
        <v>0</v>
      </c>
      <c r="R700" s="230" t="s">
        <v>351</v>
      </c>
      <c r="S700" s="230" t="s">
        <v>181</v>
      </c>
      <c r="T700" s="230" t="s">
        <v>181</v>
      </c>
      <c r="U700" s="230">
        <v>0</v>
      </c>
      <c r="V700" s="230">
        <f>ROUND(E700*U700,2)</f>
        <v>0</v>
      </c>
      <c r="W700" s="230"/>
      <c r="X700" s="230" t="s">
        <v>352</v>
      </c>
      <c r="Y700" s="210"/>
      <c r="Z700" s="210"/>
      <c r="AA700" s="210"/>
      <c r="AB700" s="210"/>
      <c r="AC700" s="210"/>
      <c r="AD700" s="210"/>
      <c r="AE700" s="210"/>
      <c r="AF700" s="210"/>
      <c r="AG700" s="210" t="s">
        <v>353</v>
      </c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ht="22.5" outlineLevel="1" x14ac:dyDescent="0.2">
      <c r="A701" s="244">
        <v>172</v>
      </c>
      <c r="B701" s="245" t="s">
        <v>850</v>
      </c>
      <c r="C701" s="261" t="s">
        <v>851</v>
      </c>
      <c r="D701" s="246" t="s">
        <v>313</v>
      </c>
      <c r="E701" s="247">
        <v>3</v>
      </c>
      <c r="F701" s="248"/>
      <c r="G701" s="249">
        <f>ROUND(E701*F701,2)</f>
        <v>0</v>
      </c>
      <c r="H701" s="231"/>
      <c r="I701" s="230">
        <f>ROUND(E701*H701,2)</f>
        <v>0</v>
      </c>
      <c r="J701" s="231"/>
      <c r="K701" s="230">
        <f>ROUND(E701*J701,2)</f>
        <v>0</v>
      </c>
      <c r="L701" s="230">
        <v>21</v>
      </c>
      <c r="M701" s="230">
        <f>G701*(1+L701/100)</f>
        <v>0</v>
      </c>
      <c r="N701" s="229">
        <v>1.6E-2</v>
      </c>
      <c r="O701" s="229">
        <f>ROUND(E701*N701,2)</f>
        <v>0.05</v>
      </c>
      <c r="P701" s="229">
        <v>0</v>
      </c>
      <c r="Q701" s="229">
        <f>ROUND(E701*P701,2)</f>
        <v>0</v>
      </c>
      <c r="R701" s="230" t="s">
        <v>351</v>
      </c>
      <c r="S701" s="230" t="s">
        <v>181</v>
      </c>
      <c r="T701" s="230" t="s">
        <v>181</v>
      </c>
      <c r="U701" s="230">
        <v>0</v>
      </c>
      <c r="V701" s="230">
        <f>ROUND(E701*U701,2)</f>
        <v>0</v>
      </c>
      <c r="W701" s="230"/>
      <c r="X701" s="230" t="s">
        <v>352</v>
      </c>
      <c r="Y701" s="210"/>
      <c r="Z701" s="210"/>
      <c r="AA701" s="210"/>
      <c r="AB701" s="210"/>
      <c r="AC701" s="210"/>
      <c r="AD701" s="210"/>
      <c r="AE701" s="210"/>
      <c r="AF701" s="210"/>
      <c r="AG701" s="210" t="s">
        <v>353</v>
      </c>
      <c r="AH701" s="210"/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1" x14ac:dyDescent="0.2">
      <c r="A702" s="227"/>
      <c r="B702" s="228"/>
      <c r="C702" s="262" t="s">
        <v>852</v>
      </c>
      <c r="D702" s="232"/>
      <c r="E702" s="233">
        <v>3</v>
      </c>
      <c r="F702" s="230"/>
      <c r="G702" s="230"/>
      <c r="H702" s="230"/>
      <c r="I702" s="230"/>
      <c r="J702" s="230"/>
      <c r="K702" s="230"/>
      <c r="L702" s="230"/>
      <c r="M702" s="230"/>
      <c r="N702" s="229"/>
      <c r="O702" s="229"/>
      <c r="P702" s="229"/>
      <c r="Q702" s="229"/>
      <c r="R702" s="230"/>
      <c r="S702" s="230"/>
      <c r="T702" s="230"/>
      <c r="U702" s="230"/>
      <c r="V702" s="230"/>
      <c r="W702" s="230"/>
      <c r="X702" s="230"/>
      <c r="Y702" s="210"/>
      <c r="Z702" s="210"/>
      <c r="AA702" s="210"/>
      <c r="AB702" s="210"/>
      <c r="AC702" s="210"/>
      <c r="AD702" s="210"/>
      <c r="AE702" s="210"/>
      <c r="AF702" s="210"/>
      <c r="AG702" s="210" t="s">
        <v>185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ht="22.5" outlineLevel="1" x14ac:dyDescent="0.2">
      <c r="A703" s="251">
        <v>173</v>
      </c>
      <c r="B703" s="252" t="s">
        <v>853</v>
      </c>
      <c r="C703" s="265" t="s">
        <v>854</v>
      </c>
      <c r="D703" s="253" t="s">
        <v>313</v>
      </c>
      <c r="E703" s="254">
        <v>1</v>
      </c>
      <c r="F703" s="255"/>
      <c r="G703" s="256">
        <f>ROUND(E703*F703,2)</f>
        <v>0</v>
      </c>
      <c r="H703" s="231"/>
      <c r="I703" s="230">
        <f>ROUND(E703*H703,2)</f>
        <v>0</v>
      </c>
      <c r="J703" s="231"/>
      <c r="K703" s="230">
        <f>ROUND(E703*J703,2)</f>
        <v>0</v>
      </c>
      <c r="L703" s="230">
        <v>21</v>
      </c>
      <c r="M703" s="230">
        <f>G703*(1+L703/100)</f>
        <v>0</v>
      </c>
      <c r="N703" s="229">
        <v>2.5999999999999999E-2</v>
      </c>
      <c r="O703" s="229">
        <f>ROUND(E703*N703,2)</f>
        <v>0.03</v>
      </c>
      <c r="P703" s="229">
        <v>0</v>
      </c>
      <c r="Q703" s="229">
        <f>ROUND(E703*P703,2)</f>
        <v>0</v>
      </c>
      <c r="R703" s="230" t="s">
        <v>351</v>
      </c>
      <c r="S703" s="230" t="s">
        <v>181</v>
      </c>
      <c r="T703" s="230" t="s">
        <v>181</v>
      </c>
      <c r="U703" s="230">
        <v>0</v>
      </c>
      <c r="V703" s="230">
        <f>ROUND(E703*U703,2)</f>
        <v>0</v>
      </c>
      <c r="W703" s="230"/>
      <c r="X703" s="230" t="s">
        <v>352</v>
      </c>
      <c r="Y703" s="210"/>
      <c r="Z703" s="210"/>
      <c r="AA703" s="210"/>
      <c r="AB703" s="210"/>
      <c r="AC703" s="210"/>
      <c r="AD703" s="210"/>
      <c r="AE703" s="210"/>
      <c r="AF703" s="210"/>
      <c r="AG703" s="210" t="s">
        <v>353</v>
      </c>
      <c r="AH703" s="210"/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ht="22.5" outlineLevel="1" x14ac:dyDescent="0.2">
      <c r="A704" s="251">
        <v>174</v>
      </c>
      <c r="B704" s="252" t="s">
        <v>855</v>
      </c>
      <c r="C704" s="265" t="s">
        <v>856</v>
      </c>
      <c r="D704" s="253" t="s">
        <v>313</v>
      </c>
      <c r="E704" s="254">
        <v>2</v>
      </c>
      <c r="F704" s="255"/>
      <c r="G704" s="256">
        <f>ROUND(E704*F704,2)</f>
        <v>0</v>
      </c>
      <c r="H704" s="231"/>
      <c r="I704" s="230">
        <f>ROUND(E704*H704,2)</f>
        <v>0</v>
      </c>
      <c r="J704" s="231"/>
      <c r="K704" s="230">
        <f>ROUND(E704*J704,2)</f>
        <v>0</v>
      </c>
      <c r="L704" s="230">
        <v>21</v>
      </c>
      <c r="M704" s="230">
        <f>G704*(1+L704/100)</f>
        <v>0</v>
      </c>
      <c r="N704" s="229">
        <v>3.5999999999999997E-2</v>
      </c>
      <c r="O704" s="229">
        <f>ROUND(E704*N704,2)</f>
        <v>7.0000000000000007E-2</v>
      </c>
      <c r="P704" s="229">
        <v>0</v>
      </c>
      <c r="Q704" s="229">
        <f>ROUND(E704*P704,2)</f>
        <v>0</v>
      </c>
      <c r="R704" s="230" t="s">
        <v>351</v>
      </c>
      <c r="S704" s="230" t="s">
        <v>181</v>
      </c>
      <c r="T704" s="230" t="s">
        <v>181</v>
      </c>
      <c r="U704" s="230">
        <v>0</v>
      </c>
      <c r="V704" s="230">
        <f>ROUND(E704*U704,2)</f>
        <v>0</v>
      </c>
      <c r="W704" s="230"/>
      <c r="X704" s="230" t="s">
        <v>352</v>
      </c>
      <c r="Y704" s="210"/>
      <c r="Z704" s="210"/>
      <c r="AA704" s="210"/>
      <c r="AB704" s="210"/>
      <c r="AC704" s="210"/>
      <c r="AD704" s="210"/>
      <c r="AE704" s="210"/>
      <c r="AF704" s="210"/>
      <c r="AG704" s="210" t="s">
        <v>353</v>
      </c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ht="22.5" outlineLevel="1" x14ac:dyDescent="0.2">
      <c r="A705" s="251">
        <v>175</v>
      </c>
      <c r="B705" s="252" t="s">
        <v>857</v>
      </c>
      <c r="C705" s="265" t="s">
        <v>858</v>
      </c>
      <c r="D705" s="253" t="s">
        <v>313</v>
      </c>
      <c r="E705" s="254">
        <v>1</v>
      </c>
      <c r="F705" s="255"/>
      <c r="G705" s="256">
        <f>ROUND(E705*F705,2)</f>
        <v>0</v>
      </c>
      <c r="H705" s="231"/>
      <c r="I705" s="230">
        <f>ROUND(E705*H705,2)</f>
        <v>0</v>
      </c>
      <c r="J705" s="231"/>
      <c r="K705" s="230">
        <f>ROUND(E705*J705,2)</f>
        <v>0</v>
      </c>
      <c r="L705" s="230">
        <v>21</v>
      </c>
      <c r="M705" s="230">
        <f>G705*(1+L705/100)</f>
        <v>0</v>
      </c>
      <c r="N705" s="229">
        <v>3.5999999999999997E-2</v>
      </c>
      <c r="O705" s="229">
        <f>ROUND(E705*N705,2)</f>
        <v>0.04</v>
      </c>
      <c r="P705" s="229">
        <v>0</v>
      </c>
      <c r="Q705" s="229">
        <f>ROUND(E705*P705,2)</f>
        <v>0</v>
      </c>
      <c r="R705" s="230"/>
      <c r="S705" s="230" t="s">
        <v>344</v>
      </c>
      <c r="T705" s="230" t="s">
        <v>181</v>
      </c>
      <c r="U705" s="230">
        <v>0</v>
      </c>
      <c r="V705" s="230">
        <f>ROUND(E705*U705,2)</f>
        <v>0</v>
      </c>
      <c r="W705" s="230"/>
      <c r="X705" s="230" t="s">
        <v>352</v>
      </c>
      <c r="Y705" s="210"/>
      <c r="Z705" s="210"/>
      <c r="AA705" s="210"/>
      <c r="AB705" s="210"/>
      <c r="AC705" s="210"/>
      <c r="AD705" s="210"/>
      <c r="AE705" s="210"/>
      <c r="AF705" s="210"/>
      <c r="AG705" s="210" t="s">
        <v>353</v>
      </c>
      <c r="AH705" s="210"/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ht="22.5" outlineLevel="1" x14ac:dyDescent="0.2">
      <c r="A706" s="244">
        <v>176</v>
      </c>
      <c r="B706" s="245" t="s">
        <v>859</v>
      </c>
      <c r="C706" s="261" t="s">
        <v>860</v>
      </c>
      <c r="D706" s="246" t="s">
        <v>313</v>
      </c>
      <c r="E706" s="247">
        <v>2</v>
      </c>
      <c r="F706" s="248"/>
      <c r="G706" s="249">
        <f>ROUND(E706*F706,2)</f>
        <v>0</v>
      </c>
      <c r="H706" s="231"/>
      <c r="I706" s="230">
        <f>ROUND(E706*H706,2)</f>
        <v>0</v>
      </c>
      <c r="J706" s="231"/>
      <c r="K706" s="230">
        <f>ROUND(E706*J706,2)</f>
        <v>0</v>
      </c>
      <c r="L706" s="230">
        <v>21</v>
      </c>
      <c r="M706" s="230">
        <f>G706*(1+L706/100)</f>
        <v>0</v>
      </c>
      <c r="N706" s="229">
        <v>0.03</v>
      </c>
      <c r="O706" s="229">
        <f>ROUND(E706*N706,2)</f>
        <v>0.06</v>
      </c>
      <c r="P706" s="229">
        <v>0</v>
      </c>
      <c r="Q706" s="229">
        <f>ROUND(E706*P706,2)</f>
        <v>0</v>
      </c>
      <c r="R706" s="230"/>
      <c r="S706" s="230" t="s">
        <v>344</v>
      </c>
      <c r="T706" s="230" t="s">
        <v>181</v>
      </c>
      <c r="U706" s="230">
        <v>0</v>
      </c>
      <c r="V706" s="230">
        <f>ROUND(E706*U706,2)</f>
        <v>0</v>
      </c>
      <c r="W706" s="230"/>
      <c r="X706" s="230" t="s">
        <v>352</v>
      </c>
      <c r="Y706" s="210"/>
      <c r="Z706" s="210"/>
      <c r="AA706" s="210"/>
      <c r="AB706" s="210"/>
      <c r="AC706" s="210"/>
      <c r="AD706" s="210"/>
      <c r="AE706" s="210"/>
      <c r="AF706" s="210"/>
      <c r="AG706" s="210" t="s">
        <v>353</v>
      </c>
      <c r="AH706" s="210"/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1" x14ac:dyDescent="0.2">
      <c r="A707" s="227"/>
      <c r="B707" s="228"/>
      <c r="C707" s="262" t="s">
        <v>815</v>
      </c>
      <c r="D707" s="232"/>
      <c r="E707" s="233">
        <v>2</v>
      </c>
      <c r="F707" s="230"/>
      <c r="G707" s="230"/>
      <c r="H707" s="230"/>
      <c r="I707" s="230"/>
      <c r="J707" s="230"/>
      <c r="K707" s="230"/>
      <c r="L707" s="230"/>
      <c r="M707" s="230"/>
      <c r="N707" s="229"/>
      <c r="O707" s="229"/>
      <c r="P707" s="229"/>
      <c r="Q707" s="229"/>
      <c r="R707" s="230"/>
      <c r="S707" s="230"/>
      <c r="T707" s="230"/>
      <c r="U707" s="230"/>
      <c r="V707" s="230"/>
      <c r="W707" s="230"/>
      <c r="X707" s="230"/>
      <c r="Y707" s="210"/>
      <c r="Z707" s="210"/>
      <c r="AA707" s="210"/>
      <c r="AB707" s="210"/>
      <c r="AC707" s="210"/>
      <c r="AD707" s="210"/>
      <c r="AE707" s="210"/>
      <c r="AF707" s="210"/>
      <c r="AG707" s="210" t="s">
        <v>185</v>
      </c>
      <c r="AH707" s="210">
        <v>0</v>
      </c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1" x14ac:dyDescent="0.2">
      <c r="A708" s="251">
        <v>177</v>
      </c>
      <c r="B708" s="252" t="s">
        <v>861</v>
      </c>
      <c r="C708" s="265" t="s">
        <v>862</v>
      </c>
      <c r="D708" s="253" t="s">
        <v>313</v>
      </c>
      <c r="E708" s="254">
        <v>1</v>
      </c>
      <c r="F708" s="255"/>
      <c r="G708" s="256">
        <f>ROUND(E708*F708,2)</f>
        <v>0</v>
      </c>
      <c r="H708" s="231"/>
      <c r="I708" s="230">
        <f>ROUND(E708*H708,2)</f>
        <v>0</v>
      </c>
      <c r="J708" s="231"/>
      <c r="K708" s="230">
        <f>ROUND(E708*J708,2)</f>
        <v>0</v>
      </c>
      <c r="L708" s="230">
        <v>21</v>
      </c>
      <c r="M708" s="230">
        <f>G708*(1+L708/100)</f>
        <v>0</v>
      </c>
      <c r="N708" s="229">
        <v>2.5000000000000001E-2</v>
      </c>
      <c r="O708" s="229">
        <f>ROUND(E708*N708,2)</f>
        <v>0.03</v>
      </c>
      <c r="P708" s="229">
        <v>0</v>
      </c>
      <c r="Q708" s="229">
        <f>ROUND(E708*P708,2)</f>
        <v>0</v>
      </c>
      <c r="R708" s="230"/>
      <c r="S708" s="230" t="s">
        <v>344</v>
      </c>
      <c r="T708" s="230" t="s">
        <v>485</v>
      </c>
      <c r="U708" s="230">
        <v>0</v>
      </c>
      <c r="V708" s="230">
        <f>ROUND(E708*U708,2)</f>
        <v>0</v>
      </c>
      <c r="W708" s="230"/>
      <c r="X708" s="230" t="s">
        <v>352</v>
      </c>
      <c r="Y708" s="210"/>
      <c r="Z708" s="210"/>
      <c r="AA708" s="210"/>
      <c r="AB708" s="210"/>
      <c r="AC708" s="210"/>
      <c r="AD708" s="210"/>
      <c r="AE708" s="210"/>
      <c r="AF708" s="210"/>
      <c r="AG708" s="210" t="s">
        <v>353</v>
      </c>
      <c r="AH708" s="210"/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ht="22.5" outlineLevel="1" x14ac:dyDescent="0.2">
      <c r="A709" s="244">
        <v>178</v>
      </c>
      <c r="B709" s="245" t="s">
        <v>863</v>
      </c>
      <c r="C709" s="261" t="s">
        <v>864</v>
      </c>
      <c r="D709" s="246" t="s">
        <v>313</v>
      </c>
      <c r="E709" s="247">
        <v>2</v>
      </c>
      <c r="F709" s="248"/>
      <c r="G709" s="249">
        <f>ROUND(E709*F709,2)</f>
        <v>0</v>
      </c>
      <c r="H709" s="231"/>
      <c r="I709" s="230">
        <f>ROUND(E709*H709,2)</f>
        <v>0</v>
      </c>
      <c r="J709" s="231"/>
      <c r="K709" s="230">
        <f>ROUND(E709*J709,2)</f>
        <v>0</v>
      </c>
      <c r="L709" s="230">
        <v>21</v>
      </c>
      <c r="M709" s="230">
        <f>G709*(1+L709/100)</f>
        <v>0</v>
      </c>
      <c r="N709" s="229">
        <v>2.5000000000000001E-2</v>
      </c>
      <c r="O709" s="229">
        <f>ROUND(E709*N709,2)</f>
        <v>0.05</v>
      </c>
      <c r="P709" s="229">
        <v>0</v>
      </c>
      <c r="Q709" s="229">
        <f>ROUND(E709*P709,2)</f>
        <v>0</v>
      </c>
      <c r="R709" s="230"/>
      <c r="S709" s="230" t="s">
        <v>344</v>
      </c>
      <c r="T709" s="230" t="s">
        <v>181</v>
      </c>
      <c r="U709" s="230">
        <v>0</v>
      </c>
      <c r="V709" s="230">
        <f>ROUND(E709*U709,2)</f>
        <v>0</v>
      </c>
      <c r="W709" s="230"/>
      <c r="X709" s="230" t="s">
        <v>352</v>
      </c>
      <c r="Y709" s="210"/>
      <c r="Z709" s="210"/>
      <c r="AA709" s="210"/>
      <c r="AB709" s="210"/>
      <c r="AC709" s="210"/>
      <c r="AD709" s="210"/>
      <c r="AE709" s="210"/>
      <c r="AF709" s="210"/>
      <c r="AG709" s="210" t="s">
        <v>353</v>
      </c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1" x14ac:dyDescent="0.2">
      <c r="A710" s="227"/>
      <c r="B710" s="228"/>
      <c r="C710" s="262" t="s">
        <v>821</v>
      </c>
      <c r="D710" s="232"/>
      <c r="E710" s="233">
        <v>2</v>
      </c>
      <c r="F710" s="230"/>
      <c r="G710" s="230"/>
      <c r="H710" s="230"/>
      <c r="I710" s="230"/>
      <c r="J710" s="230"/>
      <c r="K710" s="230"/>
      <c r="L710" s="230"/>
      <c r="M710" s="230"/>
      <c r="N710" s="229"/>
      <c r="O710" s="229"/>
      <c r="P710" s="229"/>
      <c r="Q710" s="229"/>
      <c r="R710" s="230"/>
      <c r="S710" s="230"/>
      <c r="T710" s="230"/>
      <c r="U710" s="230"/>
      <c r="V710" s="230"/>
      <c r="W710" s="230"/>
      <c r="X710" s="230"/>
      <c r="Y710" s="210"/>
      <c r="Z710" s="210"/>
      <c r="AA710" s="210"/>
      <c r="AB710" s="210"/>
      <c r="AC710" s="210"/>
      <c r="AD710" s="210"/>
      <c r="AE710" s="210"/>
      <c r="AF710" s="210"/>
      <c r="AG710" s="210" t="s">
        <v>185</v>
      </c>
      <c r="AH710" s="210">
        <v>0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ht="22.5" outlineLevel="1" x14ac:dyDescent="0.2">
      <c r="A711" s="244">
        <v>179</v>
      </c>
      <c r="B711" s="245" t="s">
        <v>865</v>
      </c>
      <c r="C711" s="261" t="s">
        <v>866</v>
      </c>
      <c r="D711" s="246" t="s">
        <v>313</v>
      </c>
      <c r="E711" s="247">
        <v>1</v>
      </c>
      <c r="F711" s="248"/>
      <c r="G711" s="249">
        <f>ROUND(E711*F711,2)</f>
        <v>0</v>
      </c>
      <c r="H711" s="231"/>
      <c r="I711" s="230">
        <f>ROUND(E711*H711,2)</f>
        <v>0</v>
      </c>
      <c r="J711" s="231"/>
      <c r="K711" s="230">
        <f>ROUND(E711*J711,2)</f>
        <v>0</v>
      </c>
      <c r="L711" s="230">
        <v>21</v>
      </c>
      <c r="M711" s="230">
        <f>G711*(1+L711/100)</f>
        <v>0</v>
      </c>
      <c r="N711" s="229">
        <v>2.5000000000000001E-2</v>
      </c>
      <c r="O711" s="229">
        <f>ROUND(E711*N711,2)</f>
        <v>0.03</v>
      </c>
      <c r="P711" s="229">
        <v>0</v>
      </c>
      <c r="Q711" s="229">
        <f>ROUND(E711*P711,2)</f>
        <v>0</v>
      </c>
      <c r="R711" s="230"/>
      <c r="S711" s="230" t="s">
        <v>344</v>
      </c>
      <c r="T711" s="230" t="s">
        <v>181</v>
      </c>
      <c r="U711" s="230">
        <v>0</v>
      </c>
      <c r="V711" s="230">
        <f>ROUND(E711*U711,2)</f>
        <v>0</v>
      </c>
      <c r="W711" s="230"/>
      <c r="X711" s="230" t="s">
        <v>352</v>
      </c>
      <c r="Y711" s="210"/>
      <c r="Z711" s="210"/>
      <c r="AA711" s="210"/>
      <c r="AB711" s="210"/>
      <c r="AC711" s="210"/>
      <c r="AD711" s="210"/>
      <c r="AE711" s="210"/>
      <c r="AF711" s="210"/>
      <c r="AG711" s="210" t="s">
        <v>353</v>
      </c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1" x14ac:dyDescent="0.2">
      <c r="A712" s="227"/>
      <c r="B712" s="228"/>
      <c r="C712" s="262" t="s">
        <v>822</v>
      </c>
      <c r="D712" s="232"/>
      <c r="E712" s="233">
        <v>1</v>
      </c>
      <c r="F712" s="230"/>
      <c r="G712" s="230"/>
      <c r="H712" s="230"/>
      <c r="I712" s="230"/>
      <c r="J712" s="230"/>
      <c r="K712" s="230"/>
      <c r="L712" s="230"/>
      <c r="M712" s="230"/>
      <c r="N712" s="229"/>
      <c r="O712" s="229"/>
      <c r="P712" s="229"/>
      <c r="Q712" s="229"/>
      <c r="R712" s="230"/>
      <c r="S712" s="230"/>
      <c r="T712" s="230"/>
      <c r="U712" s="230"/>
      <c r="V712" s="230"/>
      <c r="W712" s="230"/>
      <c r="X712" s="230"/>
      <c r="Y712" s="210"/>
      <c r="Z712" s="210"/>
      <c r="AA712" s="210"/>
      <c r="AB712" s="210"/>
      <c r="AC712" s="210"/>
      <c r="AD712" s="210"/>
      <c r="AE712" s="210"/>
      <c r="AF712" s="210"/>
      <c r="AG712" s="210" t="s">
        <v>185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ht="22.5" outlineLevel="1" x14ac:dyDescent="0.2">
      <c r="A713" s="244">
        <v>180</v>
      </c>
      <c r="B713" s="245" t="s">
        <v>867</v>
      </c>
      <c r="C713" s="261" t="s">
        <v>868</v>
      </c>
      <c r="D713" s="246" t="s">
        <v>313</v>
      </c>
      <c r="E713" s="247">
        <v>1</v>
      </c>
      <c r="F713" s="248"/>
      <c r="G713" s="249">
        <f>ROUND(E713*F713,2)</f>
        <v>0</v>
      </c>
      <c r="H713" s="231"/>
      <c r="I713" s="230">
        <f>ROUND(E713*H713,2)</f>
        <v>0</v>
      </c>
      <c r="J713" s="231"/>
      <c r="K713" s="230">
        <f>ROUND(E713*J713,2)</f>
        <v>0</v>
      </c>
      <c r="L713" s="230">
        <v>21</v>
      </c>
      <c r="M713" s="230">
        <f>G713*(1+L713/100)</f>
        <v>0</v>
      </c>
      <c r="N713" s="229">
        <v>2.5000000000000001E-2</v>
      </c>
      <c r="O713" s="229">
        <f>ROUND(E713*N713,2)</f>
        <v>0.03</v>
      </c>
      <c r="P713" s="229">
        <v>0</v>
      </c>
      <c r="Q713" s="229">
        <f>ROUND(E713*P713,2)</f>
        <v>0</v>
      </c>
      <c r="R713" s="230"/>
      <c r="S713" s="230" t="s">
        <v>344</v>
      </c>
      <c r="T713" s="230" t="s">
        <v>485</v>
      </c>
      <c r="U713" s="230">
        <v>0</v>
      </c>
      <c r="V713" s="230">
        <f>ROUND(E713*U713,2)</f>
        <v>0</v>
      </c>
      <c r="W713" s="230"/>
      <c r="X713" s="230" t="s">
        <v>352</v>
      </c>
      <c r="Y713" s="210"/>
      <c r="Z713" s="210"/>
      <c r="AA713" s="210"/>
      <c r="AB713" s="210"/>
      <c r="AC713" s="210"/>
      <c r="AD713" s="210"/>
      <c r="AE713" s="210"/>
      <c r="AF713" s="210"/>
      <c r="AG713" s="210" t="s">
        <v>353</v>
      </c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1" x14ac:dyDescent="0.2">
      <c r="A714" s="227"/>
      <c r="B714" s="228"/>
      <c r="C714" s="262" t="s">
        <v>823</v>
      </c>
      <c r="D714" s="232"/>
      <c r="E714" s="233">
        <v>1</v>
      </c>
      <c r="F714" s="230"/>
      <c r="G714" s="230"/>
      <c r="H714" s="230"/>
      <c r="I714" s="230"/>
      <c r="J714" s="230"/>
      <c r="K714" s="230"/>
      <c r="L714" s="230"/>
      <c r="M714" s="230"/>
      <c r="N714" s="229"/>
      <c r="O714" s="229"/>
      <c r="P714" s="229"/>
      <c r="Q714" s="229"/>
      <c r="R714" s="230"/>
      <c r="S714" s="230"/>
      <c r="T714" s="230"/>
      <c r="U714" s="230"/>
      <c r="V714" s="230"/>
      <c r="W714" s="230"/>
      <c r="X714" s="230"/>
      <c r="Y714" s="210"/>
      <c r="Z714" s="210"/>
      <c r="AA714" s="210"/>
      <c r="AB714" s="210"/>
      <c r="AC714" s="210"/>
      <c r="AD714" s="210"/>
      <c r="AE714" s="210"/>
      <c r="AF714" s="210"/>
      <c r="AG714" s="210" t="s">
        <v>185</v>
      </c>
      <c r="AH714" s="210">
        <v>0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x14ac:dyDescent="0.2">
      <c r="A715" s="238" t="s">
        <v>176</v>
      </c>
      <c r="B715" s="239" t="s">
        <v>132</v>
      </c>
      <c r="C715" s="260" t="s">
        <v>133</v>
      </c>
      <c r="D715" s="240"/>
      <c r="E715" s="241"/>
      <c r="F715" s="242"/>
      <c r="G715" s="243">
        <f>SUMIF(AG716:AG794,"&lt;&gt;NOR",G716:G794)</f>
        <v>0</v>
      </c>
      <c r="H715" s="237"/>
      <c r="I715" s="237">
        <f>SUM(I716:I794)</f>
        <v>0</v>
      </c>
      <c r="J715" s="237"/>
      <c r="K715" s="237">
        <f>SUM(K716:K794)</f>
        <v>0</v>
      </c>
      <c r="L715" s="237"/>
      <c r="M715" s="237">
        <f>SUM(M716:M794)</f>
        <v>0</v>
      </c>
      <c r="N715" s="236"/>
      <c r="O715" s="236">
        <f>SUM(O716:O794)</f>
        <v>3.0999999999999996</v>
      </c>
      <c r="P715" s="236"/>
      <c r="Q715" s="236">
        <f>SUM(Q716:Q794)</f>
        <v>0</v>
      </c>
      <c r="R715" s="237"/>
      <c r="S715" s="237"/>
      <c r="T715" s="237"/>
      <c r="U715" s="237"/>
      <c r="V715" s="237">
        <f>SUM(V716:V794)</f>
        <v>154.18</v>
      </c>
      <c r="W715" s="237"/>
      <c r="X715" s="237"/>
      <c r="AG715" t="s">
        <v>177</v>
      </c>
    </row>
    <row r="716" spans="1:60" outlineLevel="1" x14ac:dyDescent="0.2">
      <c r="A716" s="244">
        <v>181</v>
      </c>
      <c r="B716" s="245" t="s">
        <v>869</v>
      </c>
      <c r="C716" s="261" t="s">
        <v>870</v>
      </c>
      <c r="D716" s="246" t="s">
        <v>180</v>
      </c>
      <c r="E716" s="247">
        <v>110.06</v>
      </c>
      <c r="F716" s="248"/>
      <c r="G716" s="249">
        <f>ROUND(E716*F716,2)</f>
        <v>0</v>
      </c>
      <c r="H716" s="231"/>
      <c r="I716" s="230">
        <f>ROUND(E716*H716,2)</f>
        <v>0</v>
      </c>
      <c r="J716" s="231"/>
      <c r="K716" s="230">
        <f>ROUND(E716*J716,2)</f>
        <v>0</v>
      </c>
      <c r="L716" s="230">
        <v>21</v>
      </c>
      <c r="M716" s="230">
        <f>G716*(1+L716/100)</f>
        <v>0</v>
      </c>
      <c r="N716" s="229">
        <v>2.1000000000000001E-4</v>
      </c>
      <c r="O716" s="229">
        <f>ROUND(E716*N716,2)</f>
        <v>0.02</v>
      </c>
      <c r="P716" s="229">
        <v>0</v>
      </c>
      <c r="Q716" s="229">
        <f>ROUND(E716*P716,2)</f>
        <v>0</v>
      </c>
      <c r="R716" s="230"/>
      <c r="S716" s="230" t="s">
        <v>181</v>
      </c>
      <c r="T716" s="230" t="s">
        <v>871</v>
      </c>
      <c r="U716" s="230">
        <v>0.05</v>
      </c>
      <c r="V716" s="230">
        <f>ROUND(E716*U716,2)</f>
        <v>5.5</v>
      </c>
      <c r="W716" s="230"/>
      <c r="X716" s="230" t="s">
        <v>182</v>
      </c>
      <c r="Y716" s="210"/>
      <c r="Z716" s="210"/>
      <c r="AA716" s="210"/>
      <c r="AB716" s="210"/>
      <c r="AC716" s="210"/>
      <c r="AD716" s="210"/>
      <c r="AE716" s="210"/>
      <c r="AF716" s="210"/>
      <c r="AG716" s="210" t="s">
        <v>183</v>
      </c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1" x14ac:dyDescent="0.2">
      <c r="A717" s="227"/>
      <c r="B717" s="228"/>
      <c r="C717" s="262" t="s">
        <v>235</v>
      </c>
      <c r="D717" s="232"/>
      <c r="E717" s="233">
        <v>3.91</v>
      </c>
      <c r="F717" s="230"/>
      <c r="G717" s="230"/>
      <c r="H717" s="230"/>
      <c r="I717" s="230"/>
      <c r="J717" s="230"/>
      <c r="K717" s="230"/>
      <c r="L717" s="230"/>
      <c r="M717" s="230"/>
      <c r="N717" s="229"/>
      <c r="O717" s="229"/>
      <c r="P717" s="229"/>
      <c r="Q717" s="229"/>
      <c r="R717" s="230"/>
      <c r="S717" s="230"/>
      <c r="T717" s="230"/>
      <c r="U717" s="230"/>
      <c r="V717" s="230"/>
      <c r="W717" s="230"/>
      <c r="X717" s="230"/>
      <c r="Y717" s="210"/>
      <c r="Z717" s="210"/>
      <c r="AA717" s="210"/>
      <c r="AB717" s="210"/>
      <c r="AC717" s="210"/>
      <c r="AD717" s="210"/>
      <c r="AE717" s="210"/>
      <c r="AF717" s="210"/>
      <c r="AG717" s="210" t="s">
        <v>185</v>
      </c>
      <c r="AH717" s="210">
        <v>0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1" x14ac:dyDescent="0.2">
      <c r="A718" s="227"/>
      <c r="B718" s="228"/>
      <c r="C718" s="262" t="s">
        <v>237</v>
      </c>
      <c r="D718" s="232"/>
      <c r="E718" s="233">
        <v>8.02</v>
      </c>
      <c r="F718" s="230"/>
      <c r="G718" s="230"/>
      <c r="H718" s="230"/>
      <c r="I718" s="230"/>
      <c r="J718" s="230"/>
      <c r="K718" s="230"/>
      <c r="L718" s="230"/>
      <c r="M718" s="230"/>
      <c r="N718" s="229"/>
      <c r="O718" s="229"/>
      <c r="P718" s="229"/>
      <c r="Q718" s="229"/>
      <c r="R718" s="230"/>
      <c r="S718" s="230"/>
      <c r="T718" s="230"/>
      <c r="U718" s="230"/>
      <c r="V718" s="230"/>
      <c r="W718" s="230"/>
      <c r="X718" s="230"/>
      <c r="Y718" s="210"/>
      <c r="Z718" s="210"/>
      <c r="AA718" s="210"/>
      <c r="AB718" s="210"/>
      <c r="AC718" s="210"/>
      <c r="AD718" s="210"/>
      <c r="AE718" s="210"/>
      <c r="AF718" s="210"/>
      <c r="AG718" s="210" t="s">
        <v>185</v>
      </c>
      <c r="AH718" s="210">
        <v>0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1" x14ac:dyDescent="0.2">
      <c r="A719" s="227"/>
      <c r="B719" s="228"/>
      <c r="C719" s="262" t="s">
        <v>238</v>
      </c>
      <c r="D719" s="232"/>
      <c r="E719" s="233">
        <v>6.32</v>
      </c>
      <c r="F719" s="230"/>
      <c r="G719" s="230"/>
      <c r="H719" s="230"/>
      <c r="I719" s="230"/>
      <c r="J719" s="230"/>
      <c r="K719" s="230"/>
      <c r="L719" s="230"/>
      <c r="M719" s="230"/>
      <c r="N719" s="229"/>
      <c r="O719" s="229"/>
      <c r="P719" s="229"/>
      <c r="Q719" s="229"/>
      <c r="R719" s="230"/>
      <c r="S719" s="230"/>
      <c r="T719" s="230"/>
      <c r="U719" s="230"/>
      <c r="V719" s="230"/>
      <c r="W719" s="230"/>
      <c r="X719" s="230"/>
      <c r="Y719" s="210"/>
      <c r="Z719" s="210"/>
      <c r="AA719" s="210"/>
      <c r="AB719" s="210"/>
      <c r="AC719" s="210"/>
      <c r="AD719" s="210"/>
      <c r="AE719" s="210"/>
      <c r="AF719" s="210"/>
      <c r="AG719" s="210" t="s">
        <v>185</v>
      </c>
      <c r="AH719" s="210">
        <v>0</v>
      </c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1" x14ac:dyDescent="0.2">
      <c r="A720" s="227"/>
      <c r="B720" s="228"/>
      <c r="C720" s="262" t="s">
        <v>239</v>
      </c>
      <c r="D720" s="232"/>
      <c r="E720" s="233">
        <v>6.32</v>
      </c>
      <c r="F720" s="230"/>
      <c r="G720" s="230"/>
      <c r="H720" s="230"/>
      <c r="I720" s="230"/>
      <c r="J720" s="230"/>
      <c r="K720" s="230"/>
      <c r="L720" s="230"/>
      <c r="M720" s="230"/>
      <c r="N720" s="229"/>
      <c r="O720" s="229"/>
      <c r="P720" s="229"/>
      <c r="Q720" s="229"/>
      <c r="R720" s="230"/>
      <c r="S720" s="230"/>
      <c r="T720" s="230"/>
      <c r="U720" s="230"/>
      <c r="V720" s="230"/>
      <c r="W720" s="230"/>
      <c r="X720" s="230"/>
      <c r="Y720" s="210"/>
      <c r="Z720" s="210"/>
      <c r="AA720" s="210"/>
      <c r="AB720" s="210"/>
      <c r="AC720" s="210"/>
      <c r="AD720" s="210"/>
      <c r="AE720" s="210"/>
      <c r="AF720" s="210"/>
      <c r="AG720" s="210" t="s">
        <v>185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1" x14ac:dyDescent="0.2">
      <c r="A721" s="227"/>
      <c r="B721" s="228"/>
      <c r="C721" s="262" t="s">
        <v>241</v>
      </c>
      <c r="D721" s="232"/>
      <c r="E721" s="233">
        <v>16.510000000000002</v>
      </c>
      <c r="F721" s="230"/>
      <c r="G721" s="230"/>
      <c r="H721" s="230"/>
      <c r="I721" s="230"/>
      <c r="J721" s="230"/>
      <c r="K721" s="230"/>
      <c r="L721" s="230"/>
      <c r="M721" s="230"/>
      <c r="N721" s="229"/>
      <c r="O721" s="229"/>
      <c r="P721" s="229"/>
      <c r="Q721" s="229"/>
      <c r="R721" s="230"/>
      <c r="S721" s="230"/>
      <c r="T721" s="230"/>
      <c r="U721" s="230"/>
      <c r="V721" s="230"/>
      <c r="W721" s="230"/>
      <c r="X721" s="230"/>
      <c r="Y721" s="210"/>
      <c r="Z721" s="210"/>
      <c r="AA721" s="210"/>
      <c r="AB721" s="210"/>
      <c r="AC721" s="210"/>
      <c r="AD721" s="210"/>
      <c r="AE721" s="210"/>
      <c r="AF721" s="210"/>
      <c r="AG721" s="210" t="s">
        <v>185</v>
      </c>
      <c r="AH721" s="210">
        <v>0</v>
      </c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1" x14ac:dyDescent="0.2">
      <c r="A722" s="227"/>
      <c r="B722" s="228"/>
      <c r="C722" s="262" t="s">
        <v>243</v>
      </c>
      <c r="D722" s="232"/>
      <c r="E722" s="233">
        <v>13.81</v>
      </c>
      <c r="F722" s="230"/>
      <c r="G722" s="230"/>
      <c r="H722" s="230"/>
      <c r="I722" s="230"/>
      <c r="J722" s="230"/>
      <c r="K722" s="230"/>
      <c r="L722" s="230"/>
      <c r="M722" s="230"/>
      <c r="N722" s="229"/>
      <c r="O722" s="229"/>
      <c r="P722" s="229"/>
      <c r="Q722" s="229"/>
      <c r="R722" s="230"/>
      <c r="S722" s="230"/>
      <c r="T722" s="230"/>
      <c r="U722" s="230"/>
      <c r="V722" s="230"/>
      <c r="W722" s="230"/>
      <c r="X722" s="230"/>
      <c r="Y722" s="210"/>
      <c r="Z722" s="210"/>
      <c r="AA722" s="210"/>
      <c r="AB722" s="210"/>
      <c r="AC722" s="210"/>
      <c r="AD722" s="210"/>
      <c r="AE722" s="210"/>
      <c r="AF722" s="210"/>
      <c r="AG722" s="210" t="s">
        <v>185</v>
      </c>
      <c r="AH722" s="210">
        <v>0</v>
      </c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1" x14ac:dyDescent="0.2">
      <c r="A723" s="227"/>
      <c r="B723" s="228"/>
      <c r="C723" s="262" t="s">
        <v>244</v>
      </c>
      <c r="D723" s="232"/>
      <c r="E723" s="233">
        <v>9.33</v>
      </c>
      <c r="F723" s="230"/>
      <c r="G723" s="230"/>
      <c r="H723" s="230"/>
      <c r="I723" s="230"/>
      <c r="J723" s="230"/>
      <c r="K723" s="230"/>
      <c r="L723" s="230"/>
      <c r="M723" s="230"/>
      <c r="N723" s="229"/>
      <c r="O723" s="229"/>
      <c r="P723" s="229"/>
      <c r="Q723" s="229"/>
      <c r="R723" s="230"/>
      <c r="S723" s="230"/>
      <c r="T723" s="230"/>
      <c r="U723" s="230"/>
      <c r="V723" s="230"/>
      <c r="W723" s="230"/>
      <c r="X723" s="230"/>
      <c r="Y723" s="210"/>
      <c r="Z723" s="210"/>
      <c r="AA723" s="210"/>
      <c r="AB723" s="210"/>
      <c r="AC723" s="210"/>
      <c r="AD723" s="210"/>
      <c r="AE723" s="210"/>
      <c r="AF723" s="210"/>
      <c r="AG723" s="210" t="s">
        <v>185</v>
      </c>
      <c r="AH723" s="210">
        <v>0</v>
      </c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1" x14ac:dyDescent="0.2">
      <c r="A724" s="227"/>
      <c r="B724" s="228"/>
      <c r="C724" s="262" t="s">
        <v>246</v>
      </c>
      <c r="D724" s="232"/>
      <c r="E724" s="233">
        <v>4.8</v>
      </c>
      <c r="F724" s="230"/>
      <c r="G724" s="230"/>
      <c r="H724" s="230"/>
      <c r="I724" s="230"/>
      <c r="J724" s="230"/>
      <c r="K724" s="230"/>
      <c r="L724" s="230"/>
      <c r="M724" s="230"/>
      <c r="N724" s="229"/>
      <c r="O724" s="229"/>
      <c r="P724" s="229"/>
      <c r="Q724" s="229"/>
      <c r="R724" s="230"/>
      <c r="S724" s="230"/>
      <c r="T724" s="230"/>
      <c r="U724" s="230"/>
      <c r="V724" s="230"/>
      <c r="W724" s="230"/>
      <c r="X724" s="230"/>
      <c r="Y724" s="210"/>
      <c r="Z724" s="210"/>
      <c r="AA724" s="210"/>
      <c r="AB724" s="210"/>
      <c r="AC724" s="210"/>
      <c r="AD724" s="210"/>
      <c r="AE724" s="210"/>
      <c r="AF724" s="210"/>
      <c r="AG724" s="210" t="s">
        <v>185</v>
      </c>
      <c r="AH724" s="210">
        <v>0</v>
      </c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1" x14ac:dyDescent="0.2">
      <c r="A725" s="227"/>
      <c r="B725" s="228"/>
      <c r="C725" s="262" t="s">
        <v>247</v>
      </c>
      <c r="D725" s="232"/>
      <c r="E725" s="233">
        <v>3.24</v>
      </c>
      <c r="F725" s="230"/>
      <c r="G725" s="230"/>
      <c r="H725" s="230"/>
      <c r="I725" s="230"/>
      <c r="J725" s="230"/>
      <c r="K725" s="230"/>
      <c r="L725" s="230"/>
      <c r="M725" s="230"/>
      <c r="N725" s="229"/>
      <c r="O725" s="229"/>
      <c r="P725" s="229"/>
      <c r="Q725" s="229"/>
      <c r="R725" s="230"/>
      <c r="S725" s="230"/>
      <c r="T725" s="230"/>
      <c r="U725" s="230"/>
      <c r="V725" s="230"/>
      <c r="W725" s="230"/>
      <c r="X725" s="230"/>
      <c r="Y725" s="210"/>
      <c r="Z725" s="210"/>
      <c r="AA725" s="210"/>
      <c r="AB725" s="210"/>
      <c r="AC725" s="210"/>
      <c r="AD725" s="210"/>
      <c r="AE725" s="210"/>
      <c r="AF725" s="210"/>
      <c r="AG725" s="210" t="s">
        <v>185</v>
      </c>
      <c r="AH725" s="210">
        <v>0</v>
      </c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1" x14ac:dyDescent="0.2">
      <c r="A726" s="227"/>
      <c r="B726" s="228"/>
      <c r="C726" s="262" t="s">
        <v>248</v>
      </c>
      <c r="D726" s="232"/>
      <c r="E726" s="233">
        <v>14.16</v>
      </c>
      <c r="F726" s="230"/>
      <c r="G726" s="230"/>
      <c r="H726" s="230"/>
      <c r="I726" s="230"/>
      <c r="J726" s="230"/>
      <c r="K726" s="230"/>
      <c r="L726" s="230"/>
      <c r="M726" s="230"/>
      <c r="N726" s="229"/>
      <c r="O726" s="229"/>
      <c r="P726" s="229"/>
      <c r="Q726" s="229"/>
      <c r="R726" s="230"/>
      <c r="S726" s="230"/>
      <c r="T726" s="230"/>
      <c r="U726" s="230"/>
      <c r="V726" s="230"/>
      <c r="W726" s="230"/>
      <c r="X726" s="230"/>
      <c r="Y726" s="210"/>
      <c r="Z726" s="210"/>
      <c r="AA726" s="210"/>
      <c r="AB726" s="210"/>
      <c r="AC726" s="210"/>
      <c r="AD726" s="210"/>
      <c r="AE726" s="210"/>
      <c r="AF726" s="210"/>
      <c r="AG726" s="210" t="s">
        <v>185</v>
      </c>
      <c r="AH726" s="210">
        <v>0</v>
      </c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1" x14ac:dyDescent="0.2">
      <c r="A727" s="227"/>
      <c r="B727" s="228"/>
      <c r="C727" s="262" t="s">
        <v>249</v>
      </c>
      <c r="D727" s="232"/>
      <c r="E727" s="233">
        <v>8.61</v>
      </c>
      <c r="F727" s="230"/>
      <c r="G727" s="230"/>
      <c r="H727" s="230"/>
      <c r="I727" s="230"/>
      <c r="J727" s="230"/>
      <c r="K727" s="230"/>
      <c r="L727" s="230"/>
      <c r="M727" s="230"/>
      <c r="N727" s="229"/>
      <c r="O727" s="229"/>
      <c r="P727" s="229"/>
      <c r="Q727" s="229"/>
      <c r="R727" s="230"/>
      <c r="S727" s="230"/>
      <c r="T727" s="230"/>
      <c r="U727" s="230"/>
      <c r="V727" s="230"/>
      <c r="W727" s="230"/>
      <c r="X727" s="230"/>
      <c r="Y727" s="210"/>
      <c r="Z727" s="210"/>
      <c r="AA727" s="210"/>
      <c r="AB727" s="210"/>
      <c r="AC727" s="210"/>
      <c r="AD727" s="210"/>
      <c r="AE727" s="210"/>
      <c r="AF727" s="210"/>
      <c r="AG727" s="210" t="s">
        <v>185</v>
      </c>
      <c r="AH727" s="210">
        <v>0</v>
      </c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1" x14ac:dyDescent="0.2">
      <c r="A728" s="227"/>
      <c r="B728" s="228"/>
      <c r="C728" s="262" t="s">
        <v>250</v>
      </c>
      <c r="D728" s="232"/>
      <c r="E728" s="233">
        <v>15.03</v>
      </c>
      <c r="F728" s="230"/>
      <c r="G728" s="230"/>
      <c r="H728" s="230"/>
      <c r="I728" s="230"/>
      <c r="J728" s="230"/>
      <c r="K728" s="230"/>
      <c r="L728" s="230"/>
      <c r="M728" s="230"/>
      <c r="N728" s="229"/>
      <c r="O728" s="229"/>
      <c r="P728" s="229"/>
      <c r="Q728" s="229"/>
      <c r="R728" s="230"/>
      <c r="S728" s="230"/>
      <c r="T728" s="230"/>
      <c r="U728" s="230"/>
      <c r="V728" s="230"/>
      <c r="W728" s="230"/>
      <c r="X728" s="230"/>
      <c r="Y728" s="210"/>
      <c r="Z728" s="210"/>
      <c r="AA728" s="210"/>
      <c r="AB728" s="210"/>
      <c r="AC728" s="210"/>
      <c r="AD728" s="210"/>
      <c r="AE728" s="210"/>
      <c r="AF728" s="210"/>
      <c r="AG728" s="210" t="s">
        <v>185</v>
      </c>
      <c r="AH728" s="210">
        <v>0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ht="33.75" outlineLevel="1" x14ac:dyDescent="0.2">
      <c r="A729" s="244">
        <v>182</v>
      </c>
      <c r="B729" s="245" t="s">
        <v>872</v>
      </c>
      <c r="C729" s="261" t="s">
        <v>873</v>
      </c>
      <c r="D729" s="246" t="s">
        <v>392</v>
      </c>
      <c r="E729" s="247">
        <v>103.19</v>
      </c>
      <c r="F729" s="248"/>
      <c r="G729" s="249">
        <f>ROUND(E729*F729,2)</f>
        <v>0</v>
      </c>
      <c r="H729" s="231"/>
      <c r="I729" s="230">
        <f>ROUND(E729*H729,2)</f>
        <v>0</v>
      </c>
      <c r="J729" s="231"/>
      <c r="K729" s="230">
        <f>ROUND(E729*J729,2)</f>
        <v>0</v>
      </c>
      <c r="L729" s="230">
        <v>21</v>
      </c>
      <c r="M729" s="230">
        <f>G729*(1+L729/100)</f>
        <v>0</v>
      </c>
      <c r="N729" s="229">
        <v>3.2000000000000003E-4</v>
      </c>
      <c r="O729" s="229">
        <f>ROUND(E729*N729,2)</f>
        <v>0.03</v>
      </c>
      <c r="P729" s="229">
        <v>0</v>
      </c>
      <c r="Q729" s="229">
        <f>ROUND(E729*P729,2)</f>
        <v>0</v>
      </c>
      <c r="R729" s="230"/>
      <c r="S729" s="230" t="s">
        <v>181</v>
      </c>
      <c r="T729" s="230" t="s">
        <v>871</v>
      </c>
      <c r="U729" s="230">
        <v>0.24</v>
      </c>
      <c r="V729" s="230">
        <f>ROUND(E729*U729,2)</f>
        <v>24.77</v>
      </c>
      <c r="W729" s="230"/>
      <c r="X729" s="230" t="s">
        <v>182</v>
      </c>
      <c r="Y729" s="210"/>
      <c r="Z729" s="210"/>
      <c r="AA729" s="210"/>
      <c r="AB729" s="210"/>
      <c r="AC729" s="210"/>
      <c r="AD729" s="210"/>
      <c r="AE729" s="210"/>
      <c r="AF729" s="210"/>
      <c r="AG729" s="210" t="s">
        <v>874</v>
      </c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1" x14ac:dyDescent="0.2">
      <c r="A730" s="227"/>
      <c r="B730" s="228"/>
      <c r="C730" s="262" t="s">
        <v>875</v>
      </c>
      <c r="D730" s="232"/>
      <c r="E730" s="233">
        <v>4.55</v>
      </c>
      <c r="F730" s="230"/>
      <c r="G730" s="230"/>
      <c r="H730" s="230"/>
      <c r="I730" s="230"/>
      <c r="J730" s="230"/>
      <c r="K730" s="230"/>
      <c r="L730" s="230"/>
      <c r="M730" s="230"/>
      <c r="N730" s="229"/>
      <c r="O730" s="229"/>
      <c r="P730" s="229"/>
      <c r="Q730" s="229"/>
      <c r="R730" s="230"/>
      <c r="S730" s="230"/>
      <c r="T730" s="230"/>
      <c r="U730" s="230"/>
      <c r="V730" s="230"/>
      <c r="W730" s="230"/>
      <c r="X730" s="230"/>
      <c r="Y730" s="210"/>
      <c r="Z730" s="210"/>
      <c r="AA730" s="210"/>
      <c r="AB730" s="210"/>
      <c r="AC730" s="210"/>
      <c r="AD730" s="210"/>
      <c r="AE730" s="210"/>
      <c r="AF730" s="210"/>
      <c r="AG730" s="210" t="s">
        <v>185</v>
      </c>
      <c r="AH730" s="210">
        <v>0</v>
      </c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1" x14ac:dyDescent="0.2">
      <c r="A731" s="227"/>
      <c r="B731" s="228"/>
      <c r="C731" s="262" t="s">
        <v>876</v>
      </c>
      <c r="D731" s="232"/>
      <c r="E731" s="233">
        <v>12</v>
      </c>
      <c r="F731" s="230"/>
      <c r="G731" s="230"/>
      <c r="H731" s="230"/>
      <c r="I731" s="230"/>
      <c r="J731" s="230"/>
      <c r="K731" s="230"/>
      <c r="L731" s="230"/>
      <c r="M731" s="230"/>
      <c r="N731" s="229"/>
      <c r="O731" s="229"/>
      <c r="P731" s="229"/>
      <c r="Q731" s="229"/>
      <c r="R731" s="230"/>
      <c r="S731" s="230"/>
      <c r="T731" s="230"/>
      <c r="U731" s="230"/>
      <c r="V731" s="230"/>
      <c r="W731" s="230"/>
      <c r="X731" s="230"/>
      <c r="Y731" s="210"/>
      <c r="Z731" s="210"/>
      <c r="AA731" s="210"/>
      <c r="AB731" s="210"/>
      <c r="AC731" s="210"/>
      <c r="AD731" s="210"/>
      <c r="AE731" s="210"/>
      <c r="AF731" s="210"/>
      <c r="AG731" s="210" t="s">
        <v>185</v>
      </c>
      <c r="AH731" s="210">
        <v>0</v>
      </c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1" x14ac:dyDescent="0.2">
      <c r="A732" s="227"/>
      <c r="B732" s="228"/>
      <c r="C732" s="262" t="s">
        <v>877</v>
      </c>
      <c r="D732" s="232"/>
      <c r="E732" s="233">
        <v>14.52</v>
      </c>
      <c r="F732" s="230"/>
      <c r="G732" s="230"/>
      <c r="H732" s="230"/>
      <c r="I732" s="230"/>
      <c r="J732" s="230"/>
      <c r="K732" s="230"/>
      <c r="L732" s="230"/>
      <c r="M732" s="230"/>
      <c r="N732" s="229"/>
      <c r="O732" s="229"/>
      <c r="P732" s="229"/>
      <c r="Q732" s="229"/>
      <c r="R732" s="230"/>
      <c r="S732" s="230"/>
      <c r="T732" s="230"/>
      <c r="U732" s="230"/>
      <c r="V732" s="230"/>
      <c r="W732" s="230"/>
      <c r="X732" s="230"/>
      <c r="Y732" s="210"/>
      <c r="Z732" s="210"/>
      <c r="AA732" s="210"/>
      <c r="AB732" s="210"/>
      <c r="AC732" s="210"/>
      <c r="AD732" s="210"/>
      <c r="AE732" s="210"/>
      <c r="AF732" s="210"/>
      <c r="AG732" s="210" t="s">
        <v>185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outlineLevel="1" x14ac:dyDescent="0.2">
      <c r="A733" s="227"/>
      <c r="B733" s="228"/>
      <c r="C733" s="262" t="s">
        <v>878</v>
      </c>
      <c r="D733" s="232"/>
      <c r="E733" s="233">
        <v>16.72</v>
      </c>
      <c r="F733" s="230"/>
      <c r="G733" s="230"/>
      <c r="H733" s="230"/>
      <c r="I733" s="230"/>
      <c r="J733" s="230"/>
      <c r="K733" s="230"/>
      <c r="L733" s="230"/>
      <c r="M733" s="230"/>
      <c r="N733" s="229"/>
      <c r="O733" s="229"/>
      <c r="P733" s="229"/>
      <c r="Q733" s="229"/>
      <c r="R733" s="230"/>
      <c r="S733" s="230"/>
      <c r="T733" s="230"/>
      <c r="U733" s="230"/>
      <c r="V733" s="230"/>
      <c r="W733" s="230"/>
      <c r="X733" s="230"/>
      <c r="Y733" s="210"/>
      <c r="Z733" s="210"/>
      <c r="AA733" s="210"/>
      <c r="AB733" s="210"/>
      <c r="AC733" s="210"/>
      <c r="AD733" s="210"/>
      <c r="AE733" s="210"/>
      <c r="AF733" s="210"/>
      <c r="AG733" s="210" t="s">
        <v>185</v>
      </c>
      <c r="AH733" s="210">
        <v>0</v>
      </c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outlineLevel="1" x14ac:dyDescent="0.2">
      <c r="A734" s="227"/>
      <c r="B734" s="228"/>
      <c r="C734" s="262" t="s">
        <v>879</v>
      </c>
      <c r="D734" s="232"/>
      <c r="E734" s="233">
        <v>7.9</v>
      </c>
      <c r="F734" s="230"/>
      <c r="G734" s="230"/>
      <c r="H734" s="230"/>
      <c r="I734" s="230"/>
      <c r="J734" s="230"/>
      <c r="K734" s="230"/>
      <c r="L734" s="230"/>
      <c r="M734" s="230"/>
      <c r="N734" s="229"/>
      <c r="O734" s="229"/>
      <c r="P734" s="229"/>
      <c r="Q734" s="229"/>
      <c r="R734" s="230"/>
      <c r="S734" s="230"/>
      <c r="T734" s="230"/>
      <c r="U734" s="230"/>
      <c r="V734" s="230"/>
      <c r="W734" s="230"/>
      <c r="X734" s="230"/>
      <c r="Y734" s="210"/>
      <c r="Z734" s="210"/>
      <c r="AA734" s="210"/>
      <c r="AB734" s="210"/>
      <c r="AC734" s="210"/>
      <c r="AD734" s="210"/>
      <c r="AE734" s="210"/>
      <c r="AF734" s="210"/>
      <c r="AG734" s="210" t="s">
        <v>185</v>
      </c>
      <c r="AH734" s="210">
        <v>0</v>
      </c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outlineLevel="1" x14ac:dyDescent="0.2">
      <c r="A735" s="227"/>
      <c r="B735" s="228"/>
      <c r="C735" s="262" t="s">
        <v>880</v>
      </c>
      <c r="D735" s="232"/>
      <c r="E735" s="233">
        <v>6.3</v>
      </c>
      <c r="F735" s="230"/>
      <c r="G735" s="230"/>
      <c r="H735" s="230"/>
      <c r="I735" s="230"/>
      <c r="J735" s="230"/>
      <c r="K735" s="230"/>
      <c r="L735" s="230"/>
      <c r="M735" s="230"/>
      <c r="N735" s="229"/>
      <c r="O735" s="229"/>
      <c r="P735" s="229"/>
      <c r="Q735" s="229"/>
      <c r="R735" s="230"/>
      <c r="S735" s="230"/>
      <c r="T735" s="230"/>
      <c r="U735" s="230"/>
      <c r="V735" s="230"/>
      <c r="W735" s="230"/>
      <c r="X735" s="230"/>
      <c r="Y735" s="210"/>
      <c r="Z735" s="210"/>
      <c r="AA735" s="210"/>
      <c r="AB735" s="210"/>
      <c r="AC735" s="210"/>
      <c r="AD735" s="210"/>
      <c r="AE735" s="210"/>
      <c r="AF735" s="210"/>
      <c r="AG735" s="210" t="s">
        <v>185</v>
      </c>
      <c r="AH735" s="210">
        <v>0</v>
      </c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1" x14ac:dyDescent="0.2">
      <c r="A736" s="227"/>
      <c r="B736" s="228"/>
      <c r="C736" s="262" t="s">
        <v>881</v>
      </c>
      <c r="D736" s="232"/>
      <c r="E736" s="233">
        <v>12.5</v>
      </c>
      <c r="F736" s="230"/>
      <c r="G736" s="230"/>
      <c r="H736" s="230"/>
      <c r="I736" s="230"/>
      <c r="J736" s="230"/>
      <c r="K736" s="230"/>
      <c r="L736" s="230"/>
      <c r="M736" s="230"/>
      <c r="N736" s="229"/>
      <c r="O736" s="229"/>
      <c r="P736" s="229"/>
      <c r="Q736" s="229"/>
      <c r="R736" s="230"/>
      <c r="S736" s="230"/>
      <c r="T736" s="230"/>
      <c r="U736" s="230"/>
      <c r="V736" s="230"/>
      <c r="W736" s="230"/>
      <c r="X736" s="230"/>
      <c r="Y736" s="210"/>
      <c r="Z736" s="210"/>
      <c r="AA736" s="210"/>
      <c r="AB736" s="210"/>
      <c r="AC736" s="210"/>
      <c r="AD736" s="210"/>
      <c r="AE736" s="210"/>
      <c r="AF736" s="210"/>
      <c r="AG736" s="210" t="s">
        <v>185</v>
      </c>
      <c r="AH736" s="210">
        <v>0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1" x14ac:dyDescent="0.2">
      <c r="A737" s="227"/>
      <c r="B737" s="228"/>
      <c r="C737" s="262" t="s">
        <v>882</v>
      </c>
      <c r="D737" s="232"/>
      <c r="E737" s="233">
        <v>12.3</v>
      </c>
      <c r="F737" s="230"/>
      <c r="G737" s="230"/>
      <c r="H737" s="230"/>
      <c r="I737" s="230"/>
      <c r="J737" s="230"/>
      <c r="K737" s="230"/>
      <c r="L737" s="230"/>
      <c r="M737" s="230"/>
      <c r="N737" s="229"/>
      <c r="O737" s="229"/>
      <c r="P737" s="229"/>
      <c r="Q737" s="229"/>
      <c r="R737" s="230"/>
      <c r="S737" s="230"/>
      <c r="T737" s="230"/>
      <c r="U737" s="230"/>
      <c r="V737" s="230"/>
      <c r="W737" s="230"/>
      <c r="X737" s="230"/>
      <c r="Y737" s="210"/>
      <c r="Z737" s="210"/>
      <c r="AA737" s="210"/>
      <c r="AB737" s="210"/>
      <c r="AC737" s="210"/>
      <c r="AD737" s="210"/>
      <c r="AE737" s="210"/>
      <c r="AF737" s="210"/>
      <c r="AG737" s="210" t="s">
        <v>185</v>
      </c>
      <c r="AH737" s="210">
        <v>0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1" x14ac:dyDescent="0.2">
      <c r="A738" s="227"/>
      <c r="B738" s="228"/>
      <c r="C738" s="262" t="s">
        <v>883</v>
      </c>
      <c r="D738" s="232"/>
      <c r="E738" s="233">
        <v>16.399999999999999</v>
      </c>
      <c r="F738" s="230"/>
      <c r="G738" s="230"/>
      <c r="H738" s="230"/>
      <c r="I738" s="230"/>
      <c r="J738" s="230"/>
      <c r="K738" s="230"/>
      <c r="L738" s="230"/>
      <c r="M738" s="230"/>
      <c r="N738" s="229"/>
      <c r="O738" s="229"/>
      <c r="P738" s="229"/>
      <c r="Q738" s="229"/>
      <c r="R738" s="230"/>
      <c r="S738" s="230"/>
      <c r="T738" s="230"/>
      <c r="U738" s="230"/>
      <c r="V738" s="230"/>
      <c r="W738" s="230"/>
      <c r="X738" s="230"/>
      <c r="Y738" s="210"/>
      <c r="Z738" s="210"/>
      <c r="AA738" s="210"/>
      <c r="AB738" s="210"/>
      <c r="AC738" s="210"/>
      <c r="AD738" s="210"/>
      <c r="AE738" s="210"/>
      <c r="AF738" s="210"/>
      <c r="AG738" s="210" t="s">
        <v>185</v>
      </c>
      <c r="AH738" s="210">
        <v>0</v>
      </c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ht="22.5" outlineLevel="1" x14ac:dyDescent="0.2">
      <c r="A739" s="244">
        <v>183</v>
      </c>
      <c r="B739" s="245" t="s">
        <v>884</v>
      </c>
      <c r="C739" s="261" t="s">
        <v>885</v>
      </c>
      <c r="D739" s="246" t="s">
        <v>180</v>
      </c>
      <c r="E739" s="247">
        <v>110.06</v>
      </c>
      <c r="F739" s="248"/>
      <c r="G739" s="249">
        <f>ROUND(E739*F739,2)</f>
        <v>0</v>
      </c>
      <c r="H739" s="231"/>
      <c r="I739" s="230">
        <f>ROUND(E739*H739,2)</f>
        <v>0</v>
      </c>
      <c r="J739" s="231"/>
      <c r="K739" s="230">
        <f>ROUND(E739*J739,2)</f>
        <v>0</v>
      </c>
      <c r="L739" s="230">
        <v>21</v>
      </c>
      <c r="M739" s="230">
        <f>G739*(1+L739/100)</f>
        <v>0</v>
      </c>
      <c r="N739" s="229">
        <v>5.0400000000000002E-3</v>
      </c>
      <c r="O739" s="229">
        <f>ROUND(E739*N739,2)</f>
        <v>0.55000000000000004</v>
      </c>
      <c r="P739" s="229">
        <v>0</v>
      </c>
      <c r="Q739" s="229">
        <f>ROUND(E739*P739,2)</f>
        <v>0</v>
      </c>
      <c r="R739" s="230"/>
      <c r="S739" s="230" t="s">
        <v>181</v>
      </c>
      <c r="T739" s="230" t="s">
        <v>181</v>
      </c>
      <c r="U739" s="230">
        <v>0.97799999999999998</v>
      </c>
      <c r="V739" s="230">
        <f>ROUND(E739*U739,2)</f>
        <v>107.64</v>
      </c>
      <c r="W739" s="230"/>
      <c r="X739" s="230" t="s">
        <v>182</v>
      </c>
      <c r="Y739" s="210"/>
      <c r="Z739" s="210"/>
      <c r="AA739" s="210"/>
      <c r="AB739" s="210"/>
      <c r="AC739" s="210"/>
      <c r="AD739" s="210"/>
      <c r="AE739" s="210"/>
      <c r="AF739" s="210"/>
      <c r="AG739" s="210" t="s">
        <v>874</v>
      </c>
      <c r="AH739" s="210"/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1" x14ac:dyDescent="0.2">
      <c r="A740" s="227"/>
      <c r="B740" s="228"/>
      <c r="C740" s="262" t="s">
        <v>235</v>
      </c>
      <c r="D740" s="232"/>
      <c r="E740" s="233">
        <v>3.91</v>
      </c>
      <c r="F740" s="230"/>
      <c r="G740" s="230"/>
      <c r="H740" s="230"/>
      <c r="I740" s="230"/>
      <c r="J740" s="230"/>
      <c r="K740" s="230"/>
      <c r="L740" s="230"/>
      <c r="M740" s="230"/>
      <c r="N740" s="229"/>
      <c r="O740" s="229"/>
      <c r="P740" s="229"/>
      <c r="Q740" s="229"/>
      <c r="R740" s="230"/>
      <c r="S740" s="230"/>
      <c r="T740" s="230"/>
      <c r="U740" s="230"/>
      <c r="V740" s="230"/>
      <c r="W740" s="230"/>
      <c r="X740" s="230"/>
      <c r="Y740" s="210"/>
      <c r="Z740" s="210"/>
      <c r="AA740" s="210"/>
      <c r="AB740" s="210"/>
      <c r="AC740" s="210"/>
      <c r="AD740" s="210"/>
      <c r="AE740" s="210"/>
      <c r="AF740" s="210"/>
      <c r="AG740" s="210" t="s">
        <v>185</v>
      </c>
      <c r="AH740" s="210">
        <v>0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1" x14ac:dyDescent="0.2">
      <c r="A741" s="227"/>
      <c r="B741" s="228"/>
      <c r="C741" s="262" t="s">
        <v>237</v>
      </c>
      <c r="D741" s="232"/>
      <c r="E741" s="233">
        <v>8.02</v>
      </c>
      <c r="F741" s="230"/>
      <c r="G741" s="230"/>
      <c r="H741" s="230"/>
      <c r="I741" s="230"/>
      <c r="J741" s="230"/>
      <c r="K741" s="230"/>
      <c r="L741" s="230"/>
      <c r="M741" s="230"/>
      <c r="N741" s="229"/>
      <c r="O741" s="229"/>
      <c r="P741" s="229"/>
      <c r="Q741" s="229"/>
      <c r="R741" s="230"/>
      <c r="S741" s="230"/>
      <c r="T741" s="230"/>
      <c r="U741" s="230"/>
      <c r="V741" s="230"/>
      <c r="W741" s="230"/>
      <c r="X741" s="230"/>
      <c r="Y741" s="210"/>
      <c r="Z741" s="210"/>
      <c r="AA741" s="210"/>
      <c r="AB741" s="210"/>
      <c r="AC741" s="210"/>
      <c r="AD741" s="210"/>
      <c r="AE741" s="210"/>
      <c r="AF741" s="210"/>
      <c r="AG741" s="210" t="s">
        <v>185</v>
      </c>
      <c r="AH741" s="210">
        <v>0</v>
      </c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1" x14ac:dyDescent="0.2">
      <c r="A742" s="227"/>
      <c r="B742" s="228"/>
      <c r="C742" s="262" t="s">
        <v>238</v>
      </c>
      <c r="D742" s="232"/>
      <c r="E742" s="233">
        <v>6.32</v>
      </c>
      <c r="F742" s="230"/>
      <c r="G742" s="230"/>
      <c r="H742" s="230"/>
      <c r="I742" s="230"/>
      <c r="J742" s="230"/>
      <c r="K742" s="230"/>
      <c r="L742" s="230"/>
      <c r="M742" s="230"/>
      <c r="N742" s="229"/>
      <c r="O742" s="229"/>
      <c r="P742" s="229"/>
      <c r="Q742" s="229"/>
      <c r="R742" s="230"/>
      <c r="S742" s="230"/>
      <c r="T742" s="230"/>
      <c r="U742" s="230"/>
      <c r="V742" s="230"/>
      <c r="W742" s="230"/>
      <c r="X742" s="230"/>
      <c r="Y742" s="210"/>
      <c r="Z742" s="210"/>
      <c r="AA742" s="210"/>
      <c r="AB742" s="210"/>
      <c r="AC742" s="210"/>
      <c r="AD742" s="210"/>
      <c r="AE742" s="210"/>
      <c r="AF742" s="210"/>
      <c r="AG742" s="210" t="s">
        <v>185</v>
      </c>
      <c r="AH742" s="210">
        <v>0</v>
      </c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outlineLevel="1" x14ac:dyDescent="0.2">
      <c r="A743" s="227"/>
      <c r="B743" s="228"/>
      <c r="C743" s="262" t="s">
        <v>239</v>
      </c>
      <c r="D743" s="232"/>
      <c r="E743" s="233">
        <v>6.32</v>
      </c>
      <c r="F743" s="230"/>
      <c r="G743" s="230"/>
      <c r="H743" s="230"/>
      <c r="I743" s="230"/>
      <c r="J743" s="230"/>
      <c r="K743" s="230"/>
      <c r="L743" s="230"/>
      <c r="M743" s="230"/>
      <c r="N743" s="229"/>
      <c r="O743" s="229"/>
      <c r="P743" s="229"/>
      <c r="Q743" s="229"/>
      <c r="R743" s="230"/>
      <c r="S743" s="230"/>
      <c r="T743" s="230"/>
      <c r="U743" s="230"/>
      <c r="V743" s="230"/>
      <c r="W743" s="230"/>
      <c r="X743" s="230"/>
      <c r="Y743" s="210"/>
      <c r="Z743" s="210"/>
      <c r="AA743" s="210"/>
      <c r="AB743" s="210"/>
      <c r="AC743" s="210"/>
      <c r="AD743" s="210"/>
      <c r="AE743" s="210"/>
      <c r="AF743" s="210"/>
      <c r="AG743" s="210" t="s">
        <v>185</v>
      </c>
      <c r="AH743" s="210">
        <v>0</v>
      </c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1" x14ac:dyDescent="0.2">
      <c r="A744" s="227"/>
      <c r="B744" s="228"/>
      <c r="C744" s="262" t="s">
        <v>241</v>
      </c>
      <c r="D744" s="232"/>
      <c r="E744" s="233">
        <v>16.510000000000002</v>
      </c>
      <c r="F744" s="230"/>
      <c r="G744" s="230"/>
      <c r="H744" s="230"/>
      <c r="I744" s="230"/>
      <c r="J744" s="230"/>
      <c r="K744" s="230"/>
      <c r="L744" s="230"/>
      <c r="M744" s="230"/>
      <c r="N744" s="229"/>
      <c r="O744" s="229"/>
      <c r="P744" s="229"/>
      <c r="Q744" s="229"/>
      <c r="R744" s="230"/>
      <c r="S744" s="230"/>
      <c r="T744" s="230"/>
      <c r="U744" s="230"/>
      <c r="V744" s="230"/>
      <c r="W744" s="230"/>
      <c r="X744" s="230"/>
      <c r="Y744" s="210"/>
      <c r="Z744" s="210"/>
      <c r="AA744" s="210"/>
      <c r="AB744" s="210"/>
      <c r="AC744" s="210"/>
      <c r="AD744" s="210"/>
      <c r="AE744" s="210"/>
      <c r="AF744" s="210"/>
      <c r="AG744" s="210" t="s">
        <v>185</v>
      </c>
      <c r="AH744" s="210">
        <v>0</v>
      </c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1" x14ac:dyDescent="0.2">
      <c r="A745" s="227"/>
      <c r="B745" s="228"/>
      <c r="C745" s="262" t="s">
        <v>243</v>
      </c>
      <c r="D745" s="232"/>
      <c r="E745" s="233">
        <v>13.81</v>
      </c>
      <c r="F745" s="230"/>
      <c r="G745" s="230"/>
      <c r="H745" s="230"/>
      <c r="I745" s="230"/>
      <c r="J745" s="230"/>
      <c r="K745" s="230"/>
      <c r="L745" s="230"/>
      <c r="M745" s="230"/>
      <c r="N745" s="229"/>
      <c r="O745" s="229"/>
      <c r="P745" s="229"/>
      <c r="Q745" s="229"/>
      <c r="R745" s="230"/>
      <c r="S745" s="230"/>
      <c r="T745" s="230"/>
      <c r="U745" s="230"/>
      <c r="V745" s="230"/>
      <c r="W745" s="230"/>
      <c r="X745" s="230"/>
      <c r="Y745" s="210"/>
      <c r="Z745" s="210"/>
      <c r="AA745" s="210"/>
      <c r="AB745" s="210"/>
      <c r="AC745" s="210"/>
      <c r="AD745" s="210"/>
      <c r="AE745" s="210"/>
      <c r="AF745" s="210"/>
      <c r="AG745" s="210" t="s">
        <v>185</v>
      </c>
      <c r="AH745" s="210">
        <v>0</v>
      </c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1" x14ac:dyDescent="0.2">
      <c r="A746" s="227"/>
      <c r="B746" s="228"/>
      <c r="C746" s="262" t="s">
        <v>244</v>
      </c>
      <c r="D746" s="232"/>
      <c r="E746" s="233">
        <v>9.33</v>
      </c>
      <c r="F746" s="230"/>
      <c r="G746" s="230"/>
      <c r="H746" s="230"/>
      <c r="I746" s="230"/>
      <c r="J746" s="230"/>
      <c r="K746" s="230"/>
      <c r="L746" s="230"/>
      <c r="M746" s="230"/>
      <c r="N746" s="229"/>
      <c r="O746" s="229"/>
      <c r="P746" s="229"/>
      <c r="Q746" s="229"/>
      <c r="R746" s="230"/>
      <c r="S746" s="230"/>
      <c r="T746" s="230"/>
      <c r="U746" s="230"/>
      <c r="V746" s="230"/>
      <c r="W746" s="230"/>
      <c r="X746" s="230"/>
      <c r="Y746" s="210"/>
      <c r="Z746" s="210"/>
      <c r="AA746" s="210"/>
      <c r="AB746" s="210"/>
      <c r="AC746" s="210"/>
      <c r="AD746" s="210"/>
      <c r="AE746" s="210"/>
      <c r="AF746" s="210"/>
      <c r="AG746" s="210" t="s">
        <v>185</v>
      </c>
      <c r="AH746" s="210">
        <v>0</v>
      </c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1" x14ac:dyDescent="0.2">
      <c r="A747" s="227"/>
      <c r="B747" s="228"/>
      <c r="C747" s="262" t="s">
        <v>246</v>
      </c>
      <c r="D747" s="232"/>
      <c r="E747" s="233">
        <v>4.8</v>
      </c>
      <c r="F747" s="230"/>
      <c r="G747" s="230"/>
      <c r="H747" s="230"/>
      <c r="I747" s="230"/>
      <c r="J747" s="230"/>
      <c r="K747" s="230"/>
      <c r="L747" s="230"/>
      <c r="M747" s="230"/>
      <c r="N747" s="229"/>
      <c r="O747" s="229"/>
      <c r="P747" s="229"/>
      <c r="Q747" s="229"/>
      <c r="R747" s="230"/>
      <c r="S747" s="230"/>
      <c r="T747" s="230"/>
      <c r="U747" s="230"/>
      <c r="V747" s="230"/>
      <c r="W747" s="230"/>
      <c r="X747" s="230"/>
      <c r="Y747" s="210"/>
      <c r="Z747" s="210"/>
      <c r="AA747" s="210"/>
      <c r="AB747" s="210"/>
      <c r="AC747" s="210"/>
      <c r="AD747" s="210"/>
      <c r="AE747" s="210"/>
      <c r="AF747" s="210"/>
      <c r="AG747" s="210" t="s">
        <v>185</v>
      </c>
      <c r="AH747" s="210">
        <v>0</v>
      </c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1" x14ac:dyDescent="0.2">
      <c r="A748" s="227"/>
      <c r="B748" s="228"/>
      <c r="C748" s="262" t="s">
        <v>247</v>
      </c>
      <c r="D748" s="232"/>
      <c r="E748" s="233">
        <v>3.24</v>
      </c>
      <c r="F748" s="230"/>
      <c r="G748" s="230"/>
      <c r="H748" s="230"/>
      <c r="I748" s="230"/>
      <c r="J748" s="230"/>
      <c r="K748" s="230"/>
      <c r="L748" s="230"/>
      <c r="M748" s="230"/>
      <c r="N748" s="229"/>
      <c r="O748" s="229"/>
      <c r="P748" s="229"/>
      <c r="Q748" s="229"/>
      <c r="R748" s="230"/>
      <c r="S748" s="230"/>
      <c r="T748" s="230"/>
      <c r="U748" s="230"/>
      <c r="V748" s="230"/>
      <c r="W748" s="230"/>
      <c r="X748" s="230"/>
      <c r="Y748" s="210"/>
      <c r="Z748" s="210"/>
      <c r="AA748" s="210"/>
      <c r="AB748" s="210"/>
      <c r="AC748" s="210"/>
      <c r="AD748" s="210"/>
      <c r="AE748" s="210"/>
      <c r="AF748" s="210"/>
      <c r="AG748" s="210" t="s">
        <v>185</v>
      </c>
      <c r="AH748" s="210">
        <v>0</v>
      </c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1" x14ac:dyDescent="0.2">
      <c r="A749" s="227"/>
      <c r="B749" s="228"/>
      <c r="C749" s="262" t="s">
        <v>248</v>
      </c>
      <c r="D749" s="232"/>
      <c r="E749" s="233">
        <v>14.16</v>
      </c>
      <c r="F749" s="230"/>
      <c r="G749" s="230"/>
      <c r="H749" s="230"/>
      <c r="I749" s="230"/>
      <c r="J749" s="230"/>
      <c r="K749" s="230"/>
      <c r="L749" s="230"/>
      <c r="M749" s="230"/>
      <c r="N749" s="229"/>
      <c r="O749" s="229"/>
      <c r="P749" s="229"/>
      <c r="Q749" s="229"/>
      <c r="R749" s="230"/>
      <c r="S749" s="230"/>
      <c r="T749" s="230"/>
      <c r="U749" s="230"/>
      <c r="V749" s="230"/>
      <c r="W749" s="230"/>
      <c r="X749" s="230"/>
      <c r="Y749" s="210"/>
      <c r="Z749" s="210"/>
      <c r="AA749" s="210"/>
      <c r="AB749" s="210"/>
      <c r="AC749" s="210"/>
      <c r="AD749" s="210"/>
      <c r="AE749" s="210"/>
      <c r="AF749" s="210"/>
      <c r="AG749" s="210" t="s">
        <v>185</v>
      </c>
      <c r="AH749" s="210">
        <v>0</v>
      </c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1" x14ac:dyDescent="0.2">
      <c r="A750" s="227"/>
      <c r="B750" s="228"/>
      <c r="C750" s="262" t="s">
        <v>249</v>
      </c>
      <c r="D750" s="232"/>
      <c r="E750" s="233">
        <v>8.61</v>
      </c>
      <c r="F750" s="230"/>
      <c r="G750" s="230"/>
      <c r="H750" s="230"/>
      <c r="I750" s="230"/>
      <c r="J750" s="230"/>
      <c r="K750" s="230"/>
      <c r="L750" s="230"/>
      <c r="M750" s="230"/>
      <c r="N750" s="229"/>
      <c r="O750" s="229"/>
      <c r="P750" s="229"/>
      <c r="Q750" s="229"/>
      <c r="R750" s="230"/>
      <c r="S750" s="230"/>
      <c r="T750" s="230"/>
      <c r="U750" s="230"/>
      <c r="V750" s="230"/>
      <c r="W750" s="230"/>
      <c r="X750" s="230"/>
      <c r="Y750" s="210"/>
      <c r="Z750" s="210"/>
      <c r="AA750" s="210"/>
      <c r="AB750" s="210"/>
      <c r="AC750" s="210"/>
      <c r="AD750" s="210"/>
      <c r="AE750" s="210"/>
      <c r="AF750" s="210"/>
      <c r="AG750" s="210" t="s">
        <v>185</v>
      </c>
      <c r="AH750" s="210">
        <v>0</v>
      </c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1" x14ac:dyDescent="0.2">
      <c r="A751" s="227"/>
      <c r="B751" s="228"/>
      <c r="C751" s="262" t="s">
        <v>250</v>
      </c>
      <c r="D751" s="232"/>
      <c r="E751" s="233">
        <v>15.03</v>
      </c>
      <c r="F751" s="230"/>
      <c r="G751" s="230"/>
      <c r="H751" s="230"/>
      <c r="I751" s="230"/>
      <c r="J751" s="230"/>
      <c r="K751" s="230"/>
      <c r="L751" s="230"/>
      <c r="M751" s="230"/>
      <c r="N751" s="229"/>
      <c r="O751" s="229"/>
      <c r="P751" s="229"/>
      <c r="Q751" s="229"/>
      <c r="R751" s="230"/>
      <c r="S751" s="230"/>
      <c r="T751" s="230"/>
      <c r="U751" s="230"/>
      <c r="V751" s="230"/>
      <c r="W751" s="230"/>
      <c r="X751" s="230"/>
      <c r="Y751" s="210"/>
      <c r="Z751" s="210"/>
      <c r="AA751" s="210"/>
      <c r="AB751" s="210"/>
      <c r="AC751" s="210"/>
      <c r="AD751" s="210"/>
      <c r="AE751" s="210"/>
      <c r="AF751" s="210"/>
      <c r="AG751" s="210" t="s">
        <v>185</v>
      </c>
      <c r="AH751" s="210">
        <v>0</v>
      </c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outlineLevel="1" x14ac:dyDescent="0.2">
      <c r="A752" s="244">
        <v>184</v>
      </c>
      <c r="B752" s="245" t="s">
        <v>886</v>
      </c>
      <c r="C752" s="261" t="s">
        <v>887</v>
      </c>
      <c r="D752" s="246" t="s">
        <v>392</v>
      </c>
      <c r="E752" s="247">
        <v>156.35</v>
      </c>
      <c r="F752" s="248"/>
      <c r="G752" s="249">
        <f>ROUND(E752*F752,2)</f>
        <v>0</v>
      </c>
      <c r="H752" s="231"/>
      <c r="I752" s="230">
        <f>ROUND(E752*H752,2)</f>
        <v>0</v>
      </c>
      <c r="J752" s="231"/>
      <c r="K752" s="230">
        <f>ROUND(E752*J752,2)</f>
        <v>0</v>
      </c>
      <c r="L752" s="230">
        <v>21</v>
      </c>
      <c r="M752" s="230">
        <f>G752*(1+L752/100)</f>
        <v>0</v>
      </c>
      <c r="N752" s="229">
        <v>4.0000000000000003E-5</v>
      </c>
      <c r="O752" s="229">
        <f>ROUND(E752*N752,2)</f>
        <v>0.01</v>
      </c>
      <c r="P752" s="229">
        <v>0</v>
      </c>
      <c r="Q752" s="229">
        <f>ROUND(E752*P752,2)</f>
        <v>0</v>
      </c>
      <c r="R752" s="230"/>
      <c r="S752" s="230" t="s">
        <v>181</v>
      </c>
      <c r="T752" s="230" t="s">
        <v>871</v>
      </c>
      <c r="U752" s="230">
        <v>7.0000000000000007E-2</v>
      </c>
      <c r="V752" s="230">
        <f>ROUND(E752*U752,2)</f>
        <v>10.94</v>
      </c>
      <c r="W752" s="230"/>
      <c r="X752" s="230" t="s">
        <v>182</v>
      </c>
      <c r="Y752" s="210"/>
      <c r="Z752" s="210"/>
      <c r="AA752" s="210"/>
      <c r="AB752" s="210"/>
      <c r="AC752" s="210"/>
      <c r="AD752" s="210"/>
      <c r="AE752" s="210"/>
      <c r="AF752" s="210"/>
      <c r="AG752" s="210" t="s">
        <v>183</v>
      </c>
      <c r="AH752" s="210"/>
      <c r="AI752" s="210"/>
      <c r="AJ752" s="210"/>
      <c r="AK752" s="210"/>
      <c r="AL752" s="210"/>
      <c r="AM752" s="210"/>
      <c r="AN752" s="210"/>
      <c r="AO752" s="210"/>
      <c r="AP752" s="210"/>
      <c r="AQ752" s="210"/>
      <c r="AR752" s="210"/>
      <c r="AS752" s="210"/>
      <c r="AT752" s="210"/>
      <c r="AU752" s="210"/>
      <c r="AV752" s="210"/>
      <c r="AW752" s="210"/>
      <c r="AX752" s="210"/>
      <c r="AY752" s="210"/>
      <c r="AZ752" s="210"/>
      <c r="BA752" s="210"/>
      <c r="BB752" s="210"/>
      <c r="BC752" s="210"/>
      <c r="BD752" s="210"/>
      <c r="BE752" s="210"/>
      <c r="BF752" s="210"/>
      <c r="BG752" s="210"/>
      <c r="BH752" s="210"/>
    </row>
    <row r="753" spans="1:60" outlineLevel="1" x14ac:dyDescent="0.2">
      <c r="A753" s="227"/>
      <c r="B753" s="228"/>
      <c r="C753" s="264" t="s">
        <v>888</v>
      </c>
      <c r="D753" s="250"/>
      <c r="E753" s="250"/>
      <c r="F753" s="250"/>
      <c r="G753" s="250"/>
      <c r="H753" s="230"/>
      <c r="I753" s="230"/>
      <c r="J753" s="230"/>
      <c r="K753" s="230"/>
      <c r="L753" s="230"/>
      <c r="M753" s="230"/>
      <c r="N753" s="229"/>
      <c r="O753" s="229"/>
      <c r="P753" s="229"/>
      <c r="Q753" s="229"/>
      <c r="R753" s="230"/>
      <c r="S753" s="230"/>
      <c r="T753" s="230"/>
      <c r="U753" s="230"/>
      <c r="V753" s="230"/>
      <c r="W753" s="230"/>
      <c r="X753" s="230"/>
      <c r="Y753" s="210"/>
      <c r="Z753" s="210"/>
      <c r="AA753" s="210"/>
      <c r="AB753" s="210"/>
      <c r="AC753" s="210"/>
      <c r="AD753" s="210"/>
      <c r="AE753" s="210"/>
      <c r="AF753" s="210"/>
      <c r="AG753" s="210" t="s">
        <v>229</v>
      </c>
      <c r="AH753" s="210"/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1" x14ac:dyDescent="0.2">
      <c r="A754" s="227"/>
      <c r="B754" s="228"/>
      <c r="C754" s="262" t="s">
        <v>889</v>
      </c>
      <c r="D754" s="232"/>
      <c r="E754" s="233">
        <v>8.15</v>
      </c>
      <c r="F754" s="230"/>
      <c r="G754" s="230"/>
      <c r="H754" s="230"/>
      <c r="I754" s="230"/>
      <c r="J754" s="230"/>
      <c r="K754" s="230"/>
      <c r="L754" s="230"/>
      <c r="M754" s="230"/>
      <c r="N754" s="229"/>
      <c r="O754" s="229"/>
      <c r="P754" s="229"/>
      <c r="Q754" s="229"/>
      <c r="R754" s="230"/>
      <c r="S754" s="230"/>
      <c r="T754" s="230"/>
      <c r="U754" s="230"/>
      <c r="V754" s="230"/>
      <c r="W754" s="230"/>
      <c r="X754" s="230"/>
      <c r="Y754" s="210"/>
      <c r="Z754" s="210"/>
      <c r="AA754" s="210"/>
      <c r="AB754" s="210"/>
      <c r="AC754" s="210"/>
      <c r="AD754" s="210"/>
      <c r="AE754" s="210"/>
      <c r="AF754" s="210"/>
      <c r="AG754" s="210" t="s">
        <v>185</v>
      </c>
      <c r="AH754" s="210">
        <v>0</v>
      </c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1" x14ac:dyDescent="0.2">
      <c r="A755" s="227"/>
      <c r="B755" s="228"/>
      <c r="C755" s="262" t="s">
        <v>890</v>
      </c>
      <c r="D755" s="232"/>
      <c r="E755" s="233">
        <v>18.8</v>
      </c>
      <c r="F755" s="230"/>
      <c r="G755" s="230"/>
      <c r="H755" s="230"/>
      <c r="I755" s="230"/>
      <c r="J755" s="230"/>
      <c r="K755" s="230"/>
      <c r="L755" s="230"/>
      <c r="M755" s="230"/>
      <c r="N755" s="229"/>
      <c r="O755" s="229"/>
      <c r="P755" s="229"/>
      <c r="Q755" s="229"/>
      <c r="R755" s="230"/>
      <c r="S755" s="230"/>
      <c r="T755" s="230"/>
      <c r="U755" s="230"/>
      <c r="V755" s="230"/>
      <c r="W755" s="230"/>
      <c r="X755" s="230"/>
      <c r="Y755" s="210"/>
      <c r="Z755" s="210"/>
      <c r="AA755" s="210"/>
      <c r="AB755" s="210"/>
      <c r="AC755" s="210"/>
      <c r="AD755" s="210"/>
      <c r="AE755" s="210"/>
      <c r="AF755" s="210"/>
      <c r="AG755" s="210" t="s">
        <v>185</v>
      </c>
      <c r="AH755" s="210">
        <v>0</v>
      </c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outlineLevel="1" x14ac:dyDescent="0.2">
      <c r="A756" s="227"/>
      <c r="B756" s="228"/>
      <c r="C756" s="262" t="s">
        <v>891</v>
      </c>
      <c r="D756" s="232"/>
      <c r="E756" s="233">
        <v>14.7</v>
      </c>
      <c r="F756" s="230"/>
      <c r="G756" s="230"/>
      <c r="H756" s="230"/>
      <c r="I756" s="230"/>
      <c r="J756" s="230"/>
      <c r="K756" s="230"/>
      <c r="L756" s="230"/>
      <c r="M756" s="230"/>
      <c r="N756" s="229"/>
      <c r="O756" s="229"/>
      <c r="P756" s="229"/>
      <c r="Q756" s="229"/>
      <c r="R756" s="230"/>
      <c r="S756" s="230"/>
      <c r="T756" s="230"/>
      <c r="U756" s="230"/>
      <c r="V756" s="230"/>
      <c r="W756" s="230"/>
      <c r="X756" s="230"/>
      <c r="Y756" s="210"/>
      <c r="Z756" s="210"/>
      <c r="AA756" s="210"/>
      <c r="AB756" s="210"/>
      <c r="AC756" s="210"/>
      <c r="AD756" s="210"/>
      <c r="AE756" s="210"/>
      <c r="AF756" s="210"/>
      <c r="AG756" s="210" t="s">
        <v>185</v>
      </c>
      <c r="AH756" s="210">
        <v>0</v>
      </c>
      <c r="AI756" s="210"/>
      <c r="AJ756" s="210"/>
      <c r="AK756" s="210"/>
      <c r="AL756" s="210"/>
      <c r="AM756" s="210"/>
      <c r="AN756" s="210"/>
      <c r="AO756" s="210"/>
      <c r="AP756" s="210"/>
      <c r="AQ756" s="210"/>
      <c r="AR756" s="210"/>
      <c r="AS756" s="210"/>
      <c r="AT756" s="210"/>
      <c r="AU756" s="210"/>
      <c r="AV756" s="210"/>
      <c r="AW756" s="210"/>
      <c r="AX756" s="210"/>
      <c r="AY756" s="210"/>
      <c r="AZ756" s="210"/>
      <c r="BA756" s="210"/>
      <c r="BB756" s="210"/>
      <c r="BC756" s="210"/>
      <c r="BD756" s="210"/>
      <c r="BE756" s="210"/>
      <c r="BF756" s="210"/>
      <c r="BG756" s="210"/>
      <c r="BH756" s="210"/>
    </row>
    <row r="757" spans="1:60" outlineLevel="1" x14ac:dyDescent="0.2">
      <c r="A757" s="227"/>
      <c r="B757" s="228"/>
      <c r="C757" s="262" t="s">
        <v>598</v>
      </c>
      <c r="D757" s="232"/>
      <c r="E757" s="233">
        <v>14.2</v>
      </c>
      <c r="F757" s="230"/>
      <c r="G757" s="230"/>
      <c r="H757" s="230"/>
      <c r="I757" s="230"/>
      <c r="J757" s="230"/>
      <c r="K757" s="230"/>
      <c r="L757" s="230"/>
      <c r="M757" s="230"/>
      <c r="N757" s="229"/>
      <c r="O757" s="229"/>
      <c r="P757" s="229"/>
      <c r="Q757" s="229"/>
      <c r="R757" s="230"/>
      <c r="S757" s="230"/>
      <c r="T757" s="230"/>
      <c r="U757" s="230"/>
      <c r="V757" s="230"/>
      <c r="W757" s="230"/>
      <c r="X757" s="230"/>
      <c r="Y757" s="210"/>
      <c r="Z757" s="210"/>
      <c r="AA757" s="210"/>
      <c r="AB757" s="210"/>
      <c r="AC757" s="210"/>
      <c r="AD757" s="210"/>
      <c r="AE757" s="210"/>
      <c r="AF757" s="210"/>
      <c r="AG757" s="210" t="s">
        <v>185</v>
      </c>
      <c r="AH757" s="210">
        <v>0</v>
      </c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1" x14ac:dyDescent="0.2">
      <c r="A758" s="227"/>
      <c r="B758" s="228"/>
      <c r="C758" s="262" t="s">
        <v>892</v>
      </c>
      <c r="D758" s="232"/>
      <c r="E758" s="233">
        <v>16.399999999999999</v>
      </c>
      <c r="F758" s="230"/>
      <c r="G758" s="230"/>
      <c r="H758" s="230"/>
      <c r="I758" s="230"/>
      <c r="J758" s="230"/>
      <c r="K758" s="230"/>
      <c r="L758" s="230"/>
      <c r="M758" s="230"/>
      <c r="N758" s="229"/>
      <c r="O758" s="229"/>
      <c r="P758" s="229"/>
      <c r="Q758" s="229"/>
      <c r="R758" s="230"/>
      <c r="S758" s="230"/>
      <c r="T758" s="230"/>
      <c r="U758" s="230"/>
      <c r="V758" s="230"/>
      <c r="W758" s="230"/>
      <c r="X758" s="230"/>
      <c r="Y758" s="210"/>
      <c r="Z758" s="210"/>
      <c r="AA758" s="210"/>
      <c r="AB758" s="210"/>
      <c r="AC758" s="210"/>
      <c r="AD758" s="210"/>
      <c r="AE758" s="210"/>
      <c r="AF758" s="210"/>
      <c r="AG758" s="210" t="s">
        <v>185</v>
      </c>
      <c r="AH758" s="210">
        <v>0</v>
      </c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1" x14ac:dyDescent="0.2">
      <c r="A759" s="227"/>
      <c r="B759" s="228"/>
      <c r="C759" s="262" t="s">
        <v>893</v>
      </c>
      <c r="D759" s="232"/>
      <c r="E759" s="233">
        <v>20</v>
      </c>
      <c r="F759" s="230"/>
      <c r="G759" s="230"/>
      <c r="H759" s="230"/>
      <c r="I759" s="230"/>
      <c r="J759" s="230"/>
      <c r="K759" s="230"/>
      <c r="L759" s="230"/>
      <c r="M759" s="230"/>
      <c r="N759" s="229"/>
      <c r="O759" s="229"/>
      <c r="P759" s="229"/>
      <c r="Q759" s="229"/>
      <c r="R759" s="230"/>
      <c r="S759" s="230"/>
      <c r="T759" s="230"/>
      <c r="U759" s="230"/>
      <c r="V759" s="230"/>
      <c r="W759" s="230"/>
      <c r="X759" s="230"/>
      <c r="Y759" s="210"/>
      <c r="Z759" s="210"/>
      <c r="AA759" s="210"/>
      <c r="AB759" s="210"/>
      <c r="AC759" s="210"/>
      <c r="AD759" s="210"/>
      <c r="AE759" s="210"/>
      <c r="AF759" s="210"/>
      <c r="AG759" s="210" t="s">
        <v>185</v>
      </c>
      <c r="AH759" s="210">
        <v>0</v>
      </c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1" x14ac:dyDescent="0.2">
      <c r="A760" s="227"/>
      <c r="B760" s="228"/>
      <c r="C760" s="262" t="s">
        <v>604</v>
      </c>
      <c r="D760" s="232"/>
      <c r="E760" s="233">
        <v>8.9</v>
      </c>
      <c r="F760" s="230"/>
      <c r="G760" s="230"/>
      <c r="H760" s="230"/>
      <c r="I760" s="230"/>
      <c r="J760" s="230"/>
      <c r="K760" s="230"/>
      <c r="L760" s="230"/>
      <c r="M760" s="230"/>
      <c r="N760" s="229"/>
      <c r="O760" s="229"/>
      <c r="P760" s="229"/>
      <c r="Q760" s="229"/>
      <c r="R760" s="230"/>
      <c r="S760" s="230"/>
      <c r="T760" s="230"/>
      <c r="U760" s="230"/>
      <c r="V760" s="230"/>
      <c r="W760" s="230"/>
      <c r="X760" s="230"/>
      <c r="Y760" s="210"/>
      <c r="Z760" s="210"/>
      <c r="AA760" s="210"/>
      <c r="AB760" s="210"/>
      <c r="AC760" s="210"/>
      <c r="AD760" s="210"/>
      <c r="AE760" s="210"/>
      <c r="AF760" s="210"/>
      <c r="AG760" s="210" t="s">
        <v>185</v>
      </c>
      <c r="AH760" s="210">
        <v>0</v>
      </c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1" x14ac:dyDescent="0.2">
      <c r="A761" s="227"/>
      <c r="B761" s="228"/>
      <c r="C761" s="262" t="s">
        <v>605</v>
      </c>
      <c r="D761" s="232"/>
      <c r="E761" s="233">
        <v>7.2</v>
      </c>
      <c r="F761" s="230"/>
      <c r="G761" s="230"/>
      <c r="H761" s="230"/>
      <c r="I761" s="230"/>
      <c r="J761" s="230"/>
      <c r="K761" s="230"/>
      <c r="L761" s="230"/>
      <c r="M761" s="230"/>
      <c r="N761" s="229"/>
      <c r="O761" s="229"/>
      <c r="P761" s="229"/>
      <c r="Q761" s="229"/>
      <c r="R761" s="230"/>
      <c r="S761" s="230"/>
      <c r="T761" s="230"/>
      <c r="U761" s="230"/>
      <c r="V761" s="230"/>
      <c r="W761" s="230"/>
      <c r="X761" s="230"/>
      <c r="Y761" s="210"/>
      <c r="Z761" s="210"/>
      <c r="AA761" s="210"/>
      <c r="AB761" s="210"/>
      <c r="AC761" s="210"/>
      <c r="AD761" s="210"/>
      <c r="AE761" s="210"/>
      <c r="AF761" s="210"/>
      <c r="AG761" s="210" t="s">
        <v>185</v>
      </c>
      <c r="AH761" s="210">
        <v>0</v>
      </c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1" x14ac:dyDescent="0.2">
      <c r="A762" s="227"/>
      <c r="B762" s="228"/>
      <c r="C762" s="262" t="s">
        <v>894</v>
      </c>
      <c r="D762" s="232"/>
      <c r="E762" s="233">
        <v>15.3</v>
      </c>
      <c r="F762" s="230"/>
      <c r="G762" s="230"/>
      <c r="H762" s="230"/>
      <c r="I762" s="230"/>
      <c r="J762" s="230"/>
      <c r="K762" s="230"/>
      <c r="L762" s="230"/>
      <c r="M762" s="230"/>
      <c r="N762" s="229"/>
      <c r="O762" s="229"/>
      <c r="P762" s="229"/>
      <c r="Q762" s="229"/>
      <c r="R762" s="230"/>
      <c r="S762" s="230"/>
      <c r="T762" s="230"/>
      <c r="U762" s="230"/>
      <c r="V762" s="230"/>
      <c r="W762" s="230"/>
      <c r="X762" s="230"/>
      <c r="Y762" s="210"/>
      <c r="Z762" s="210"/>
      <c r="AA762" s="210"/>
      <c r="AB762" s="210"/>
      <c r="AC762" s="210"/>
      <c r="AD762" s="210"/>
      <c r="AE762" s="210"/>
      <c r="AF762" s="210"/>
      <c r="AG762" s="210" t="s">
        <v>185</v>
      </c>
      <c r="AH762" s="210">
        <v>0</v>
      </c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1" x14ac:dyDescent="0.2">
      <c r="A763" s="227"/>
      <c r="B763" s="228"/>
      <c r="C763" s="262" t="s">
        <v>607</v>
      </c>
      <c r="D763" s="232"/>
      <c r="E763" s="233">
        <v>13.3</v>
      </c>
      <c r="F763" s="230"/>
      <c r="G763" s="230"/>
      <c r="H763" s="230"/>
      <c r="I763" s="230"/>
      <c r="J763" s="230"/>
      <c r="K763" s="230"/>
      <c r="L763" s="230"/>
      <c r="M763" s="230"/>
      <c r="N763" s="229"/>
      <c r="O763" s="229"/>
      <c r="P763" s="229"/>
      <c r="Q763" s="229"/>
      <c r="R763" s="230"/>
      <c r="S763" s="230"/>
      <c r="T763" s="230"/>
      <c r="U763" s="230"/>
      <c r="V763" s="230"/>
      <c r="W763" s="230"/>
      <c r="X763" s="230"/>
      <c r="Y763" s="210"/>
      <c r="Z763" s="210"/>
      <c r="AA763" s="210"/>
      <c r="AB763" s="210"/>
      <c r="AC763" s="210"/>
      <c r="AD763" s="210"/>
      <c r="AE763" s="210"/>
      <c r="AF763" s="210"/>
      <c r="AG763" s="210" t="s">
        <v>185</v>
      </c>
      <c r="AH763" s="210">
        <v>0</v>
      </c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1" x14ac:dyDescent="0.2">
      <c r="A764" s="227"/>
      <c r="B764" s="228"/>
      <c r="C764" s="262" t="s">
        <v>895</v>
      </c>
      <c r="D764" s="232"/>
      <c r="E764" s="233">
        <v>19.399999999999999</v>
      </c>
      <c r="F764" s="230"/>
      <c r="G764" s="230"/>
      <c r="H764" s="230"/>
      <c r="I764" s="230"/>
      <c r="J764" s="230"/>
      <c r="K764" s="230"/>
      <c r="L764" s="230"/>
      <c r="M764" s="230"/>
      <c r="N764" s="229"/>
      <c r="O764" s="229"/>
      <c r="P764" s="229"/>
      <c r="Q764" s="229"/>
      <c r="R764" s="230"/>
      <c r="S764" s="230"/>
      <c r="T764" s="230"/>
      <c r="U764" s="230"/>
      <c r="V764" s="230"/>
      <c r="W764" s="230"/>
      <c r="X764" s="230"/>
      <c r="Y764" s="210"/>
      <c r="Z764" s="210"/>
      <c r="AA764" s="210"/>
      <c r="AB764" s="210"/>
      <c r="AC764" s="210"/>
      <c r="AD764" s="210"/>
      <c r="AE764" s="210"/>
      <c r="AF764" s="210"/>
      <c r="AG764" s="210" t="s">
        <v>185</v>
      </c>
      <c r="AH764" s="210">
        <v>0</v>
      </c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1" x14ac:dyDescent="0.2">
      <c r="A765" s="244">
        <v>185</v>
      </c>
      <c r="B765" s="245" t="s">
        <v>896</v>
      </c>
      <c r="C765" s="261" t="s">
        <v>897</v>
      </c>
      <c r="D765" s="246" t="s">
        <v>180</v>
      </c>
      <c r="E765" s="247">
        <v>11.95</v>
      </c>
      <c r="F765" s="248"/>
      <c r="G765" s="249">
        <f>ROUND(E765*F765,2)</f>
        <v>0</v>
      </c>
      <c r="H765" s="231"/>
      <c r="I765" s="230">
        <f>ROUND(E765*H765,2)</f>
        <v>0</v>
      </c>
      <c r="J765" s="231"/>
      <c r="K765" s="230">
        <f>ROUND(E765*J765,2)</f>
        <v>0</v>
      </c>
      <c r="L765" s="230">
        <v>21</v>
      </c>
      <c r="M765" s="230">
        <f>G765*(1+L765/100)</f>
        <v>0</v>
      </c>
      <c r="N765" s="229">
        <v>0</v>
      </c>
      <c r="O765" s="229">
        <f>ROUND(E765*N765,2)</f>
        <v>0</v>
      </c>
      <c r="P765" s="229">
        <v>0</v>
      </c>
      <c r="Q765" s="229">
        <f>ROUND(E765*P765,2)</f>
        <v>0</v>
      </c>
      <c r="R765" s="230"/>
      <c r="S765" s="230" t="s">
        <v>181</v>
      </c>
      <c r="T765" s="230" t="s">
        <v>871</v>
      </c>
      <c r="U765" s="230">
        <v>0.03</v>
      </c>
      <c r="V765" s="230">
        <f>ROUND(E765*U765,2)</f>
        <v>0.36</v>
      </c>
      <c r="W765" s="230"/>
      <c r="X765" s="230" t="s">
        <v>182</v>
      </c>
      <c r="Y765" s="210"/>
      <c r="Z765" s="210"/>
      <c r="AA765" s="210"/>
      <c r="AB765" s="210"/>
      <c r="AC765" s="210"/>
      <c r="AD765" s="210"/>
      <c r="AE765" s="210"/>
      <c r="AF765" s="210"/>
      <c r="AG765" s="210" t="s">
        <v>183</v>
      </c>
      <c r="AH765" s="210"/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1" x14ac:dyDescent="0.2">
      <c r="A766" s="227"/>
      <c r="B766" s="228"/>
      <c r="C766" s="262" t="s">
        <v>235</v>
      </c>
      <c r="D766" s="232"/>
      <c r="E766" s="233">
        <v>3.91</v>
      </c>
      <c r="F766" s="230"/>
      <c r="G766" s="230"/>
      <c r="H766" s="230"/>
      <c r="I766" s="230"/>
      <c r="J766" s="230"/>
      <c r="K766" s="230"/>
      <c r="L766" s="230"/>
      <c r="M766" s="230"/>
      <c r="N766" s="229"/>
      <c r="O766" s="229"/>
      <c r="P766" s="229"/>
      <c r="Q766" s="229"/>
      <c r="R766" s="230"/>
      <c r="S766" s="230"/>
      <c r="T766" s="230"/>
      <c r="U766" s="230"/>
      <c r="V766" s="230"/>
      <c r="W766" s="230"/>
      <c r="X766" s="230"/>
      <c r="Y766" s="210"/>
      <c r="Z766" s="210"/>
      <c r="AA766" s="210"/>
      <c r="AB766" s="210"/>
      <c r="AC766" s="210"/>
      <c r="AD766" s="210"/>
      <c r="AE766" s="210"/>
      <c r="AF766" s="210"/>
      <c r="AG766" s="210" t="s">
        <v>185</v>
      </c>
      <c r="AH766" s="210">
        <v>0</v>
      </c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outlineLevel="1" x14ac:dyDescent="0.2">
      <c r="A767" s="227"/>
      <c r="B767" s="228"/>
      <c r="C767" s="262" t="s">
        <v>246</v>
      </c>
      <c r="D767" s="232"/>
      <c r="E767" s="233">
        <v>4.8</v>
      </c>
      <c r="F767" s="230"/>
      <c r="G767" s="230"/>
      <c r="H767" s="230"/>
      <c r="I767" s="230"/>
      <c r="J767" s="230"/>
      <c r="K767" s="230"/>
      <c r="L767" s="230"/>
      <c r="M767" s="230"/>
      <c r="N767" s="229"/>
      <c r="O767" s="229"/>
      <c r="P767" s="229"/>
      <c r="Q767" s="229"/>
      <c r="R767" s="230"/>
      <c r="S767" s="230"/>
      <c r="T767" s="230"/>
      <c r="U767" s="230"/>
      <c r="V767" s="230"/>
      <c r="W767" s="230"/>
      <c r="X767" s="230"/>
      <c r="Y767" s="210"/>
      <c r="Z767" s="210"/>
      <c r="AA767" s="210"/>
      <c r="AB767" s="210"/>
      <c r="AC767" s="210"/>
      <c r="AD767" s="210"/>
      <c r="AE767" s="210"/>
      <c r="AF767" s="210"/>
      <c r="AG767" s="210" t="s">
        <v>185</v>
      </c>
      <c r="AH767" s="210">
        <v>0</v>
      </c>
      <c r="AI767" s="210"/>
      <c r="AJ767" s="210"/>
      <c r="AK767" s="210"/>
      <c r="AL767" s="210"/>
      <c r="AM767" s="210"/>
      <c r="AN767" s="210"/>
      <c r="AO767" s="210"/>
      <c r="AP767" s="210"/>
      <c r="AQ767" s="210"/>
      <c r="AR767" s="210"/>
      <c r="AS767" s="210"/>
      <c r="AT767" s="210"/>
      <c r="AU767" s="210"/>
      <c r="AV767" s="210"/>
      <c r="AW767" s="210"/>
      <c r="AX767" s="210"/>
      <c r="AY767" s="210"/>
      <c r="AZ767" s="210"/>
      <c r="BA767" s="210"/>
      <c r="BB767" s="210"/>
      <c r="BC767" s="210"/>
      <c r="BD767" s="210"/>
      <c r="BE767" s="210"/>
      <c r="BF767" s="210"/>
      <c r="BG767" s="210"/>
      <c r="BH767" s="210"/>
    </row>
    <row r="768" spans="1:60" outlineLevel="1" x14ac:dyDescent="0.2">
      <c r="A768" s="227"/>
      <c r="B768" s="228"/>
      <c r="C768" s="262" t="s">
        <v>247</v>
      </c>
      <c r="D768" s="232"/>
      <c r="E768" s="233">
        <v>3.24</v>
      </c>
      <c r="F768" s="230"/>
      <c r="G768" s="230"/>
      <c r="H768" s="230"/>
      <c r="I768" s="230"/>
      <c r="J768" s="230"/>
      <c r="K768" s="230"/>
      <c r="L768" s="230"/>
      <c r="M768" s="230"/>
      <c r="N768" s="229"/>
      <c r="O768" s="229"/>
      <c r="P768" s="229"/>
      <c r="Q768" s="229"/>
      <c r="R768" s="230"/>
      <c r="S768" s="230"/>
      <c r="T768" s="230"/>
      <c r="U768" s="230"/>
      <c r="V768" s="230"/>
      <c r="W768" s="230"/>
      <c r="X768" s="230"/>
      <c r="Y768" s="210"/>
      <c r="Z768" s="210"/>
      <c r="AA768" s="210"/>
      <c r="AB768" s="210"/>
      <c r="AC768" s="210"/>
      <c r="AD768" s="210"/>
      <c r="AE768" s="210"/>
      <c r="AF768" s="210"/>
      <c r="AG768" s="210" t="s">
        <v>185</v>
      </c>
      <c r="AH768" s="210">
        <v>0</v>
      </c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ht="22.5" outlineLevel="1" x14ac:dyDescent="0.2">
      <c r="A769" s="244">
        <v>186</v>
      </c>
      <c r="B769" s="245" t="s">
        <v>898</v>
      </c>
      <c r="C769" s="261" t="s">
        <v>899</v>
      </c>
      <c r="D769" s="246" t="s">
        <v>180</v>
      </c>
      <c r="E769" s="247">
        <v>121.066</v>
      </c>
      <c r="F769" s="248"/>
      <c r="G769" s="249">
        <f>ROUND(E769*F769,2)</f>
        <v>0</v>
      </c>
      <c r="H769" s="231"/>
      <c r="I769" s="230">
        <f>ROUND(E769*H769,2)</f>
        <v>0</v>
      </c>
      <c r="J769" s="231"/>
      <c r="K769" s="230">
        <f>ROUND(E769*J769,2)</f>
        <v>0</v>
      </c>
      <c r="L769" s="230">
        <v>21</v>
      </c>
      <c r="M769" s="230">
        <f>G769*(1+L769/100)</f>
        <v>0</v>
      </c>
      <c r="N769" s="229">
        <v>1.9199999999999998E-2</v>
      </c>
      <c r="O769" s="229">
        <f>ROUND(E769*N769,2)</f>
        <v>2.3199999999999998</v>
      </c>
      <c r="P769" s="229">
        <v>0</v>
      </c>
      <c r="Q769" s="229">
        <f>ROUND(E769*P769,2)</f>
        <v>0</v>
      </c>
      <c r="R769" s="230" t="s">
        <v>351</v>
      </c>
      <c r="S769" s="230" t="s">
        <v>181</v>
      </c>
      <c r="T769" s="230" t="s">
        <v>181</v>
      </c>
      <c r="U769" s="230">
        <v>0</v>
      </c>
      <c r="V769" s="230">
        <f>ROUND(E769*U769,2)</f>
        <v>0</v>
      </c>
      <c r="W769" s="230"/>
      <c r="X769" s="230" t="s">
        <v>352</v>
      </c>
      <c r="Y769" s="210"/>
      <c r="Z769" s="210"/>
      <c r="AA769" s="210"/>
      <c r="AB769" s="210"/>
      <c r="AC769" s="210"/>
      <c r="AD769" s="210"/>
      <c r="AE769" s="210"/>
      <c r="AF769" s="210"/>
      <c r="AG769" s="210" t="s">
        <v>900</v>
      </c>
      <c r="AH769" s="210"/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outlineLevel="1" x14ac:dyDescent="0.2">
      <c r="A770" s="227"/>
      <c r="B770" s="228"/>
      <c r="C770" s="262" t="s">
        <v>235</v>
      </c>
      <c r="D770" s="232"/>
      <c r="E770" s="233">
        <v>3.91</v>
      </c>
      <c r="F770" s="230"/>
      <c r="G770" s="230"/>
      <c r="H770" s="230"/>
      <c r="I770" s="230"/>
      <c r="J770" s="230"/>
      <c r="K770" s="230"/>
      <c r="L770" s="230"/>
      <c r="M770" s="230"/>
      <c r="N770" s="229"/>
      <c r="O770" s="229"/>
      <c r="P770" s="229"/>
      <c r="Q770" s="229"/>
      <c r="R770" s="230"/>
      <c r="S770" s="230"/>
      <c r="T770" s="230"/>
      <c r="U770" s="230"/>
      <c r="V770" s="230"/>
      <c r="W770" s="230"/>
      <c r="X770" s="230"/>
      <c r="Y770" s="210"/>
      <c r="Z770" s="210"/>
      <c r="AA770" s="210"/>
      <c r="AB770" s="210"/>
      <c r="AC770" s="210"/>
      <c r="AD770" s="210"/>
      <c r="AE770" s="210"/>
      <c r="AF770" s="210"/>
      <c r="AG770" s="210" t="s">
        <v>185</v>
      </c>
      <c r="AH770" s="210">
        <v>0</v>
      </c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1" x14ac:dyDescent="0.2">
      <c r="A771" s="227"/>
      <c r="B771" s="228"/>
      <c r="C771" s="262" t="s">
        <v>237</v>
      </c>
      <c r="D771" s="232"/>
      <c r="E771" s="233">
        <v>8.02</v>
      </c>
      <c r="F771" s="230"/>
      <c r="G771" s="230"/>
      <c r="H771" s="230"/>
      <c r="I771" s="230"/>
      <c r="J771" s="230"/>
      <c r="K771" s="230"/>
      <c r="L771" s="230"/>
      <c r="M771" s="230"/>
      <c r="N771" s="229"/>
      <c r="O771" s="229"/>
      <c r="P771" s="229"/>
      <c r="Q771" s="229"/>
      <c r="R771" s="230"/>
      <c r="S771" s="230"/>
      <c r="T771" s="230"/>
      <c r="U771" s="230"/>
      <c r="V771" s="230"/>
      <c r="W771" s="230"/>
      <c r="X771" s="230"/>
      <c r="Y771" s="210"/>
      <c r="Z771" s="210"/>
      <c r="AA771" s="210"/>
      <c r="AB771" s="210"/>
      <c r="AC771" s="210"/>
      <c r="AD771" s="210"/>
      <c r="AE771" s="210"/>
      <c r="AF771" s="210"/>
      <c r="AG771" s="210" t="s">
        <v>185</v>
      </c>
      <c r="AH771" s="210">
        <v>0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1" x14ac:dyDescent="0.2">
      <c r="A772" s="227"/>
      <c r="B772" s="228"/>
      <c r="C772" s="262" t="s">
        <v>238</v>
      </c>
      <c r="D772" s="232"/>
      <c r="E772" s="233">
        <v>6.32</v>
      </c>
      <c r="F772" s="230"/>
      <c r="G772" s="230"/>
      <c r="H772" s="230"/>
      <c r="I772" s="230"/>
      <c r="J772" s="230"/>
      <c r="K772" s="230"/>
      <c r="L772" s="230"/>
      <c r="M772" s="230"/>
      <c r="N772" s="229"/>
      <c r="O772" s="229"/>
      <c r="P772" s="229"/>
      <c r="Q772" s="229"/>
      <c r="R772" s="230"/>
      <c r="S772" s="230"/>
      <c r="T772" s="230"/>
      <c r="U772" s="230"/>
      <c r="V772" s="230"/>
      <c r="W772" s="230"/>
      <c r="X772" s="230"/>
      <c r="Y772" s="210"/>
      <c r="Z772" s="210"/>
      <c r="AA772" s="210"/>
      <c r="AB772" s="210"/>
      <c r="AC772" s="210"/>
      <c r="AD772" s="210"/>
      <c r="AE772" s="210"/>
      <c r="AF772" s="210"/>
      <c r="AG772" s="210" t="s">
        <v>185</v>
      </c>
      <c r="AH772" s="210">
        <v>0</v>
      </c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1" x14ac:dyDescent="0.2">
      <c r="A773" s="227"/>
      <c r="B773" s="228"/>
      <c r="C773" s="262" t="s">
        <v>239</v>
      </c>
      <c r="D773" s="232"/>
      <c r="E773" s="233">
        <v>6.32</v>
      </c>
      <c r="F773" s="230"/>
      <c r="G773" s="230"/>
      <c r="H773" s="230"/>
      <c r="I773" s="230"/>
      <c r="J773" s="230"/>
      <c r="K773" s="230"/>
      <c r="L773" s="230"/>
      <c r="M773" s="230"/>
      <c r="N773" s="229"/>
      <c r="O773" s="229"/>
      <c r="P773" s="229"/>
      <c r="Q773" s="229"/>
      <c r="R773" s="230"/>
      <c r="S773" s="230"/>
      <c r="T773" s="230"/>
      <c r="U773" s="230"/>
      <c r="V773" s="230"/>
      <c r="W773" s="230"/>
      <c r="X773" s="230"/>
      <c r="Y773" s="210"/>
      <c r="Z773" s="210"/>
      <c r="AA773" s="210"/>
      <c r="AB773" s="210"/>
      <c r="AC773" s="210"/>
      <c r="AD773" s="210"/>
      <c r="AE773" s="210"/>
      <c r="AF773" s="210"/>
      <c r="AG773" s="210" t="s">
        <v>185</v>
      </c>
      <c r="AH773" s="210">
        <v>0</v>
      </c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1" x14ac:dyDescent="0.2">
      <c r="A774" s="227"/>
      <c r="B774" s="228"/>
      <c r="C774" s="262" t="s">
        <v>241</v>
      </c>
      <c r="D774" s="232"/>
      <c r="E774" s="233">
        <v>16.510000000000002</v>
      </c>
      <c r="F774" s="230"/>
      <c r="G774" s="230"/>
      <c r="H774" s="230"/>
      <c r="I774" s="230"/>
      <c r="J774" s="230"/>
      <c r="K774" s="230"/>
      <c r="L774" s="230"/>
      <c r="M774" s="230"/>
      <c r="N774" s="229"/>
      <c r="O774" s="229"/>
      <c r="P774" s="229"/>
      <c r="Q774" s="229"/>
      <c r="R774" s="230"/>
      <c r="S774" s="230"/>
      <c r="T774" s="230"/>
      <c r="U774" s="230"/>
      <c r="V774" s="230"/>
      <c r="W774" s="230"/>
      <c r="X774" s="230"/>
      <c r="Y774" s="210"/>
      <c r="Z774" s="210"/>
      <c r="AA774" s="210"/>
      <c r="AB774" s="210"/>
      <c r="AC774" s="210"/>
      <c r="AD774" s="210"/>
      <c r="AE774" s="210"/>
      <c r="AF774" s="210"/>
      <c r="AG774" s="210" t="s">
        <v>185</v>
      </c>
      <c r="AH774" s="210">
        <v>0</v>
      </c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1" x14ac:dyDescent="0.2">
      <c r="A775" s="227"/>
      <c r="B775" s="228"/>
      <c r="C775" s="262" t="s">
        <v>243</v>
      </c>
      <c r="D775" s="232"/>
      <c r="E775" s="233">
        <v>13.81</v>
      </c>
      <c r="F775" s="230"/>
      <c r="G775" s="230"/>
      <c r="H775" s="230"/>
      <c r="I775" s="230"/>
      <c r="J775" s="230"/>
      <c r="K775" s="230"/>
      <c r="L775" s="230"/>
      <c r="M775" s="230"/>
      <c r="N775" s="229"/>
      <c r="O775" s="229"/>
      <c r="P775" s="229"/>
      <c r="Q775" s="229"/>
      <c r="R775" s="230"/>
      <c r="S775" s="230"/>
      <c r="T775" s="230"/>
      <c r="U775" s="230"/>
      <c r="V775" s="230"/>
      <c r="W775" s="230"/>
      <c r="X775" s="230"/>
      <c r="Y775" s="210"/>
      <c r="Z775" s="210"/>
      <c r="AA775" s="210"/>
      <c r="AB775" s="210"/>
      <c r="AC775" s="210"/>
      <c r="AD775" s="210"/>
      <c r="AE775" s="210"/>
      <c r="AF775" s="210"/>
      <c r="AG775" s="210" t="s">
        <v>185</v>
      </c>
      <c r="AH775" s="210">
        <v>0</v>
      </c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1" x14ac:dyDescent="0.2">
      <c r="A776" s="227"/>
      <c r="B776" s="228"/>
      <c r="C776" s="262" t="s">
        <v>244</v>
      </c>
      <c r="D776" s="232"/>
      <c r="E776" s="233">
        <v>9.33</v>
      </c>
      <c r="F776" s="230"/>
      <c r="G776" s="230"/>
      <c r="H776" s="230"/>
      <c r="I776" s="230"/>
      <c r="J776" s="230"/>
      <c r="K776" s="230"/>
      <c r="L776" s="230"/>
      <c r="M776" s="230"/>
      <c r="N776" s="229"/>
      <c r="O776" s="229"/>
      <c r="P776" s="229"/>
      <c r="Q776" s="229"/>
      <c r="R776" s="230"/>
      <c r="S776" s="230"/>
      <c r="T776" s="230"/>
      <c r="U776" s="230"/>
      <c r="V776" s="230"/>
      <c r="W776" s="230"/>
      <c r="X776" s="230"/>
      <c r="Y776" s="210"/>
      <c r="Z776" s="210"/>
      <c r="AA776" s="210"/>
      <c r="AB776" s="210"/>
      <c r="AC776" s="210"/>
      <c r="AD776" s="210"/>
      <c r="AE776" s="210"/>
      <c r="AF776" s="210"/>
      <c r="AG776" s="210" t="s">
        <v>185</v>
      </c>
      <c r="AH776" s="210">
        <v>0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1" x14ac:dyDescent="0.2">
      <c r="A777" s="227"/>
      <c r="B777" s="228"/>
      <c r="C777" s="262" t="s">
        <v>246</v>
      </c>
      <c r="D777" s="232"/>
      <c r="E777" s="233">
        <v>4.8</v>
      </c>
      <c r="F777" s="230"/>
      <c r="G777" s="230"/>
      <c r="H777" s="230"/>
      <c r="I777" s="230"/>
      <c r="J777" s="230"/>
      <c r="K777" s="230"/>
      <c r="L777" s="230"/>
      <c r="M777" s="230"/>
      <c r="N777" s="229"/>
      <c r="O777" s="229"/>
      <c r="P777" s="229"/>
      <c r="Q777" s="229"/>
      <c r="R777" s="230"/>
      <c r="S777" s="230"/>
      <c r="T777" s="230"/>
      <c r="U777" s="230"/>
      <c r="V777" s="230"/>
      <c r="W777" s="230"/>
      <c r="X777" s="230"/>
      <c r="Y777" s="210"/>
      <c r="Z777" s="210"/>
      <c r="AA777" s="210"/>
      <c r="AB777" s="210"/>
      <c r="AC777" s="210"/>
      <c r="AD777" s="210"/>
      <c r="AE777" s="210"/>
      <c r="AF777" s="210"/>
      <c r="AG777" s="210" t="s">
        <v>185</v>
      </c>
      <c r="AH777" s="210">
        <v>0</v>
      </c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1" x14ac:dyDescent="0.2">
      <c r="A778" s="227"/>
      <c r="B778" s="228"/>
      <c r="C778" s="262" t="s">
        <v>247</v>
      </c>
      <c r="D778" s="232"/>
      <c r="E778" s="233">
        <v>3.24</v>
      </c>
      <c r="F778" s="230"/>
      <c r="G778" s="230"/>
      <c r="H778" s="230"/>
      <c r="I778" s="230"/>
      <c r="J778" s="230"/>
      <c r="K778" s="230"/>
      <c r="L778" s="230"/>
      <c r="M778" s="230"/>
      <c r="N778" s="229"/>
      <c r="O778" s="229"/>
      <c r="P778" s="229"/>
      <c r="Q778" s="229"/>
      <c r="R778" s="230"/>
      <c r="S778" s="230"/>
      <c r="T778" s="230"/>
      <c r="U778" s="230"/>
      <c r="V778" s="230"/>
      <c r="W778" s="230"/>
      <c r="X778" s="230"/>
      <c r="Y778" s="210"/>
      <c r="Z778" s="210"/>
      <c r="AA778" s="210"/>
      <c r="AB778" s="210"/>
      <c r="AC778" s="210"/>
      <c r="AD778" s="210"/>
      <c r="AE778" s="210"/>
      <c r="AF778" s="210"/>
      <c r="AG778" s="210" t="s">
        <v>185</v>
      </c>
      <c r="AH778" s="210">
        <v>0</v>
      </c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1" x14ac:dyDescent="0.2">
      <c r="A779" s="227"/>
      <c r="B779" s="228"/>
      <c r="C779" s="262" t="s">
        <v>248</v>
      </c>
      <c r="D779" s="232"/>
      <c r="E779" s="233">
        <v>14.16</v>
      </c>
      <c r="F779" s="230"/>
      <c r="G779" s="230"/>
      <c r="H779" s="230"/>
      <c r="I779" s="230"/>
      <c r="J779" s="230"/>
      <c r="K779" s="230"/>
      <c r="L779" s="230"/>
      <c r="M779" s="230"/>
      <c r="N779" s="229"/>
      <c r="O779" s="229"/>
      <c r="P779" s="229"/>
      <c r="Q779" s="229"/>
      <c r="R779" s="230"/>
      <c r="S779" s="230"/>
      <c r="T779" s="230"/>
      <c r="U779" s="230"/>
      <c r="V779" s="230"/>
      <c r="W779" s="230"/>
      <c r="X779" s="230"/>
      <c r="Y779" s="210"/>
      <c r="Z779" s="210"/>
      <c r="AA779" s="210"/>
      <c r="AB779" s="210"/>
      <c r="AC779" s="210"/>
      <c r="AD779" s="210"/>
      <c r="AE779" s="210"/>
      <c r="AF779" s="210"/>
      <c r="AG779" s="210" t="s">
        <v>185</v>
      </c>
      <c r="AH779" s="210">
        <v>0</v>
      </c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1" x14ac:dyDescent="0.2">
      <c r="A780" s="227"/>
      <c r="B780" s="228"/>
      <c r="C780" s="262" t="s">
        <v>249</v>
      </c>
      <c r="D780" s="232"/>
      <c r="E780" s="233">
        <v>8.61</v>
      </c>
      <c r="F780" s="230"/>
      <c r="G780" s="230"/>
      <c r="H780" s="230"/>
      <c r="I780" s="230"/>
      <c r="J780" s="230"/>
      <c r="K780" s="230"/>
      <c r="L780" s="230"/>
      <c r="M780" s="230"/>
      <c r="N780" s="229"/>
      <c r="O780" s="229"/>
      <c r="P780" s="229"/>
      <c r="Q780" s="229"/>
      <c r="R780" s="230"/>
      <c r="S780" s="230"/>
      <c r="T780" s="230"/>
      <c r="U780" s="230"/>
      <c r="V780" s="230"/>
      <c r="W780" s="230"/>
      <c r="X780" s="230"/>
      <c r="Y780" s="210"/>
      <c r="Z780" s="210"/>
      <c r="AA780" s="210"/>
      <c r="AB780" s="210"/>
      <c r="AC780" s="210"/>
      <c r="AD780" s="210"/>
      <c r="AE780" s="210"/>
      <c r="AF780" s="210"/>
      <c r="AG780" s="210" t="s">
        <v>185</v>
      </c>
      <c r="AH780" s="210">
        <v>0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1" x14ac:dyDescent="0.2">
      <c r="A781" s="227"/>
      <c r="B781" s="228"/>
      <c r="C781" s="262" t="s">
        <v>250</v>
      </c>
      <c r="D781" s="232"/>
      <c r="E781" s="233">
        <v>15.03</v>
      </c>
      <c r="F781" s="230"/>
      <c r="G781" s="230"/>
      <c r="H781" s="230"/>
      <c r="I781" s="230"/>
      <c r="J781" s="230"/>
      <c r="K781" s="230"/>
      <c r="L781" s="230"/>
      <c r="M781" s="230"/>
      <c r="N781" s="229"/>
      <c r="O781" s="229"/>
      <c r="P781" s="229"/>
      <c r="Q781" s="229"/>
      <c r="R781" s="230"/>
      <c r="S781" s="230"/>
      <c r="T781" s="230"/>
      <c r="U781" s="230"/>
      <c r="V781" s="230"/>
      <c r="W781" s="230"/>
      <c r="X781" s="230"/>
      <c r="Y781" s="210"/>
      <c r="Z781" s="210"/>
      <c r="AA781" s="210"/>
      <c r="AB781" s="210"/>
      <c r="AC781" s="210"/>
      <c r="AD781" s="210"/>
      <c r="AE781" s="210"/>
      <c r="AF781" s="210"/>
      <c r="AG781" s="210" t="s">
        <v>185</v>
      </c>
      <c r="AH781" s="210">
        <v>0</v>
      </c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1" x14ac:dyDescent="0.2">
      <c r="A782" s="227"/>
      <c r="B782" s="228"/>
      <c r="C782" s="263" t="s">
        <v>396</v>
      </c>
      <c r="D782" s="234"/>
      <c r="E782" s="235">
        <v>11.006</v>
      </c>
      <c r="F782" s="230"/>
      <c r="G782" s="230"/>
      <c r="H782" s="230"/>
      <c r="I782" s="230"/>
      <c r="J782" s="230"/>
      <c r="K782" s="230"/>
      <c r="L782" s="230"/>
      <c r="M782" s="230"/>
      <c r="N782" s="229"/>
      <c r="O782" s="229"/>
      <c r="P782" s="229"/>
      <c r="Q782" s="229"/>
      <c r="R782" s="230"/>
      <c r="S782" s="230"/>
      <c r="T782" s="230"/>
      <c r="U782" s="230"/>
      <c r="V782" s="230"/>
      <c r="W782" s="230"/>
      <c r="X782" s="230"/>
      <c r="Y782" s="210"/>
      <c r="Z782" s="210"/>
      <c r="AA782" s="210"/>
      <c r="AB782" s="210"/>
      <c r="AC782" s="210"/>
      <c r="AD782" s="210"/>
      <c r="AE782" s="210"/>
      <c r="AF782" s="210"/>
      <c r="AG782" s="210" t="s">
        <v>185</v>
      </c>
      <c r="AH782" s="210">
        <v>4</v>
      </c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ht="22.5" outlineLevel="1" x14ac:dyDescent="0.2">
      <c r="A783" s="244">
        <v>187</v>
      </c>
      <c r="B783" s="245" t="s">
        <v>901</v>
      </c>
      <c r="C783" s="261" t="s">
        <v>902</v>
      </c>
      <c r="D783" s="246" t="s">
        <v>313</v>
      </c>
      <c r="E783" s="247">
        <v>378.36333000000002</v>
      </c>
      <c r="F783" s="248"/>
      <c r="G783" s="249">
        <f>ROUND(E783*F783,2)</f>
        <v>0</v>
      </c>
      <c r="H783" s="231"/>
      <c r="I783" s="230">
        <f>ROUND(E783*H783,2)</f>
        <v>0</v>
      </c>
      <c r="J783" s="231"/>
      <c r="K783" s="230">
        <f>ROUND(E783*J783,2)</f>
        <v>0</v>
      </c>
      <c r="L783" s="230">
        <v>21</v>
      </c>
      <c r="M783" s="230">
        <f>G783*(1+L783/100)</f>
        <v>0</v>
      </c>
      <c r="N783" s="229">
        <v>4.4999999999999999E-4</v>
      </c>
      <c r="O783" s="229">
        <f>ROUND(E783*N783,2)</f>
        <v>0.17</v>
      </c>
      <c r="P783" s="229">
        <v>0</v>
      </c>
      <c r="Q783" s="229">
        <f>ROUND(E783*P783,2)</f>
        <v>0</v>
      </c>
      <c r="R783" s="230" t="s">
        <v>351</v>
      </c>
      <c r="S783" s="230" t="s">
        <v>181</v>
      </c>
      <c r="T783" s="230" t="s">
        <v>181</v>
      </c>
      <c r="U783" s="230">
        <v>0</v>
      </c>
      <c r="V783" s="230">
        <f>ROUND(E783*U783,2)</f>
        <v>0</v>
      </c>
      <c r="W783" s="230"/>
      <c r="X783" s="230" t="s">
        <v>352</v>
      </c>
      <c r="Y783" s="210"/>
      <c r="Z783" s="210"/>
      <c r="AA783" s="210"/>
      <c r="AB783" s="210"/>
      <c r="AC783" s="210"/>
      <c r="AD783" s="210"/>
      <c r="AE783" s="210"/>
      <c r="AF783" s="210"/>
      <c r="AG783" s="210" t="s">
        <v>900</v>
      </c>
      <c r="AH783" s="210"/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1" x14ac:dyDescent="0.2">
      <c r="A784" s="227"/>
      <c r="B784" s="228"/>
      <c r="C784" s="262" t="s">
        <v>903</v>
      </c>
      <c r="D784" s="232"/>
      <c r="E784" s="233">
        <v>15.16667</v>
      </c>
      <c r="F784" s="230"/>
      <c r="G784" s="230"/>
      <c r="H784" s="230"/>
      <c r="I784" s="230"/>
      <c r="J784" s="230"/>
      <c r="K784" s="230"/>
      <c r="L784" s="230"/>
      <c r="M784" s="230"/>
      <c r="N784" s="229"/>
      <c r="O784" s="229"/>
      <c r="P784" s="229"/>
      <c r="Q784" s="229"/>
      <c r="R784" s="230"/>
      <c r="S784" s="230"/>
      <c r="T784" s="230"/>
      <c r="U784" s="230"/>
      <c r="V784" s="230"/>
      <c r="W784" s="230"/>
      <c r="X784" s="230"/>
      <c r="Y784" s="210"/>
      <c r="Z784" s="210"/>
      <c r="AA784" s="210"/>
      <c r="AB784" s="210"/>
      <c r="AC784" s="210"/>
      <c r="AD784" s="210"/>
      <c r="AE784" s="210"/>
      <c r="AF784" s="210"/>
      <c r="AG784" s="210" t="s">
        <v>185</v>
      </c>
      <c r="AH784" s="210">
        <v>0</v>
      </c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outlineLevel="1" x14ac:dyDescent="0.2">
      <c r="A785" s="227"/>
      <c r="B785" s="228"/>
      <c r="C785" s="262" t="s">
        <v>904</v>
      </c>
      <c r="D785" s="232"/>
      <c r="E785" s="233">
        <v>40</v>
      </c>
      <c r="F785" s="230"/>
      <c r="G785" s="230"/>
      <c r="H785" s="230"/>
      <c r="I785" s="230"/>
      <c r="J785" s="230"/>
      <c r="K785" s="230"/>
      <c r="L785" s="230"/>
      <c r="M785" s="230"/>
      <c r="N785" s="229"/>
      <c r="O785" s="229"/>
      <c r="P785" s="229"/>
      <c r="Q785" s="229"/>
      <c r="R785" s="230"/>
      <c r="S785" s="230"/>
      <c r="T785" s="230"/>
      <c r="U785" s="230"/>
      <c r="V785" s="230"/>
      <c r="W785" s="230"/>
      <c r="X785" s="230"/>
      <c r="Y785" s="210"/>
      <c r="Z785" s="210"/>
      <c r="AA785" s="210"/>
      <c r="AB785" s="210"/>
      <c r="AC785" s="210"/>
      <c r="AD785" s="210"/>
      <c r="AE785" s="210"/>
      <c r="AF785" s="210"/>
      <c r="AG785" s="210" t="s">
        <v>185</v>
      </c>
      <c r="AH785" s="210">
        <v>0</v>
      </c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1" x14ac:dyDescent="0.2">
      <c r="A786" s="227"/>
      <c r="B786" s="228"/>
      <c r="C786" s="262" t="s">
        <v>905</v>
      </c>
      <c r="D786" s="232"/>
      <c r="E786" s="233">
        <v>48.4</v>
      </c>
      <c r="F786" s="230"/>
      <c r="G786" s="230"/>
      <c r="H786" s="230"/>
      <c r="I786" s="230"/>
      <c r="J786" s="230"/>
      <c r="K786" s="230"/>
      <c r="L786" s="230"/>
      <c r="M786" s="230"/>
      <c r="N786" s="229"/>
      <c r="O786" s="229"/>
      <c r="P786" s="229"/>
      <c r="Q786" s="229"/>
      <c r="R786" s="230"/>
      <c r="S786" s="230"/>
      <c r="T786" s="230"/>
      <c r="U786" s="230"/>
      <c r="V786" s="230"/>
      <c r="W786" s="230"/>
      <c r="X786" s="230"/>
      <c r="Y786" s="210"/>
      <c r="Z786" s="210"/>
      <c r="AA786" s="210"/>
      <c r="AB786" s="210"/>
      <c r="AC786" s="210"/>
      <c r="AD786" s="210"/>
      <c r="AE786" s="210"/>
      <c r="AF786" s="210"/>
      <c r="AG786" s="210" t="s">
        <v>185</v>
      </c>
      <c r="AH786" s="210">
        <v>0</v>
      </c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outlineLevel="1" x14ac:dyDescent="0.2">
      <c r="A787" s="227"/>
      <c r="B787" s="228"/>
      <c r="C787" s="262" t="s">
        <v>906</v>
      </c>
      <c r="D787" s="232"/>
      <c r="E787" s="233">
        <v>55.733330000000002</v>
      </c>
      <c r="F787" s="230"/>
      <c r="G787" s="230"/>
      <c r="H787" s="230"/>
      <c r="I787" s="230"/>
      <c r="J787" s="230"/>
      <c r="K787" s="230"/>
      <c r="L787" s="230"/>
      <c r="M787" s="230"/>
      <c r="N787" s="229"/>
      <c r="O787" s="229"/>
      <c r="P787" s="229"/>
      <c r="Q787" s="229"/>
      <c r="R787" s="230"/>
      <c r="S787" s="230"/>
      <c r="T787" s="230"/>
      <c r="U787" s="230"/>
      <c r="V787" s="230"/>
      <c r="W787" s="230"/>
      <c r="X787" s="230"/>
      <c r="Y787" s="210"/>
      <c r="Z787" s="210"/>
      <c r="AA787" s="210"/>
      <c r="AB787" s="210"/>
      <c r="AC787" s="210"/>
      <c r="AD787" s="210"/>
      <c r="AE787" s="210"/>
      <c r="AF787" s="210"/>
      <c r="AG787" s="210" t="s">
        <v>185</v>
      </c>
      <c r="AH787" s="210">
        <v>0</v>
      </c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1" x14ac:dyDescent="0.2">
      <c r="A788" s="227"/>
      <c r="B788" s="228"/>
      <c r="C788" s="262" t="s">
        <v>907</v>
      </c>
      <c r="D788" s="232"/>
      <c r="E788" s="233">
        <v>26.33333</v>
      </c>
      <c r="F788" s="230"/>
      <c r="G788" s="230"/>
      <c r="H788" s="230"/>
      <c r="I788" s="230"/>
      <c r="J788" s="230"/>
      <c r="K788" s="230"/>
      <c r="L788" s="230"/>
      <c r="M788" s="230"/>
      <c r="N788" s="229"/>
      <c r="O788" s="229"/>
      <c r="P788" s="229"/>
      <c r="Q788" s="229"/>
      <c r="R788" s="230"/>
      <c r="S788" s="230"/>
      <c r="T788" s="230"/>
      <c r="U788" s="230"/>
      <c r="V788" s="230"/>
      <c r="W788" s="230"/>
      <c r="X788" s="230"/>
      <c r="Y788" s="210"/>
      <c r="Z788" s="210"/>
      <c r="AA788" s="210"/>
      <c r="AB788" s="210"/>
      <c r="AC788" s="210"/>
      <c r="AD788" s="210"/>
      <c r="AE788" s="210"/>
      <c r="AF788" s="210"/>
      <c r="AG788" s="210" t="s">
        <v>185</v>
      </c>
      <c r="AH788" s="210">
        <v>0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1" x14ac:dyDescent="0.2">
      <c r="A789" s="227"/>
      <c r="B789" s="228"/>
      <c r="C789" s="262" t="s">
        <v>908</v>
      </c>
      <c r="D789" s="232"/>
      <c r="E789" s="233">
        <v>21</v>
      </c>
      <c r="F789" s="230"/>
      <c r="G789" s="230"/>
      <c r="H789" s="230"/>
      <c r="I789" s="230"/>
      <c r="J789" s="230"/>
      <c r="K789" s="230"/>
      <c r="L789" s="230"/>
      <c r="M789" s="230"/>
      <c r="N789" s="229"/>
      <c r="O789" s="229"/>
      <c r="P789" s="229"/>
      <c r="Q789" s="229"/>
      <c r="R789" s="230"/>
      <c r="S789" s="230"/>
      <c r="T789" s="230"/>
      <c r="U789" s="230"/>
      <c r="V789" s="230"/>
      <c r="W789" s="230"/>
      <c r="X789" s="230"/>
      <c r="Y789" s="210"/>
      <c r="Z789" s="210"/>
      <c r="AA789" s="210"/>
      <c r="AB789" s="210"/>
      <c r="AC789" s="210"/>
      <c r="AD789" s="210"/>
      <c r="AE789" s="210"/>
      <c r="AF789" s="210"/>
      <c r="AG789" s="210" t="s">
        <v>185</v>
      </c>
      <c r="AH789" s="210">
        <v>0</v>
      </c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1" x14ac:dyDescent="0.2">
      <c r="A790" s="227"/>
      <c r="B790" s="228"/>
      <c r="C790" s="262" t="s">
        <v>909</v>
      </c>
      <c r="D790" s="232"/>
      <c r="E790" s="233">
        <v>41.666670000000003</v>
      </c>
      <c r="F790" s="230"/>
      <c r="G790" s="230"/>
      <c r="H790" s="230"/>
      <c r="I790" s="230"/>
      <c r="J790" s="230"/>
      <c r="K790" s="230"/>
      <c r="L790" s="230"/>
      <c r="M790" s="230"/>
      <c r="N790" s="229"/>
      <c r="O790" s="229"/>
      <c r="P790" s="229"/>
      <c r="Q790" s="229"/>
      <c r="R790" s="230"/>
      <c r="S790" s="230"/>
      <c r="T790" s="230"/>
      <c r="U790" s="230"/>
      <c r="V790" s="230"/>
      <c r="W790" s="230"/>
      <c r="X790" s="230"/>
      <c r="Y790" s="210"/>
      <c r="Z790" s="210"/>
      <c r="AA790" s="210"/>
      <c r="AB790" s="210"/>
      <c r="AC790" s="210"/>
      <c r="AD790" s="210"/>
      <c r="AE790" s="210"/>
      <c r="AF790" s="210"/>
      <c r="AG790" s="210" t="s">
        <v>185</v>
      </c>
      <c r="AH790" s="210">
        <v>0</v>
      </c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1" x14ac:dyDescent="0.2">
      <c r="A791" s="227"/>
      <c r="B791" s="228"/>
      <c r="C791" s="262" t="s">
        <v>910</v>
      </c>
      <c r="D791" s="232"/>
      <c r="E791" s="233">
        <v>41</v>
      </c>
      <c r="F791" s="230"/>
      <c r="G791" s="230"/>
      <c r="H791" s="230"/>
      <c r="I791" s="230"/>
      <c r="J791" s="230"/>
      <c r="K791" s="230"/>
      <c r="L791" s="230"/>
      <c r="M791" s="230"/>
      <c r="N791" s="229"/>
      <c r="O791" s="229"/>
      <c r="P791" s="229"/>
      <c r="Q791" s="229"/>
      <c r="R791" s="230"/>
      <c r="S791" s="230"/>
      <c r="T791" s="230"/>
      <c r="U791" s="230"/>
      <c r="V791" s="230"/>
      <c r="W791" s="230"/>
      <c r="X791" s="230"/>
      <c r="Y791" s="210"/>
      <c r="Z791" s="210"/>
      <c r="AA791" s="210"/>
      <c r="AB791" s="210"/>
      <c r="AC791" s="210"/>
      <c r="AD791" s="210"/>
      <c r="AE791" s="210"/>
      <c r="AF791" s="210"/>
      <c r="AG791" s="210" t="s">
        <v>185</v>
      </c>
      <c r="AH791" s="210">
        <v>0</v>
      </c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outlineLevel="1" x14ac:dyDescent="0.2">
      <c r="A792" s="227"/>
      <c r="B792" s="228"/>
      <c r="C792" s="262" t="s">
        <v>911</v>
      </c>
      <c r="D792" s="232"/>
      <c r="E792" s="233">
        <v>54.666670000000003</v>
      </c>
      <c r="F792" s="230"/>
      <c r="G792" s="230"/>
      <c r="H792" s="230"/>
      <c r="I792" s="230"/>
      <c r="J792" s="230"/>
      <c r="K792" s="230"/>
      <c r="L792" s="230"/>
      <c r="M792" s="230"/>
      <c r="N792" s="229"/>
      <c r="O792" s="229"/>
      <c r="P792" s="229"/>
      <c r="Q792" s="229"/>
      <c r="R792" s="230"/>
      <c r="S792" s="230"/>
      <c r="T792" s="230"/>
      <c r="U792" s="230"/>
      <c r="V792" s="230"/>
      <c r="W792" s="230"/>
      <c r="X792" s="230"/>
      <c r="Y792" s="210"/>
      <c r="Z792" s="210"/>
      <c r="AA792" s="210"/>
      <c r="AB792" s="210"/>
      <c r="AC792" s="210"/>
      <c r="AD792" s="210"/>
      <c r="AE792" s="210"/>
      <c r="AF792" s="210"/>
      <c r="AG792" s="210" t="s">
        <v>185</v>
      </c>
      <c r="AH792" s="210">
        <v>0</v>
      </c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</row>
    <row r="793" spans="1:60" outlineLevel="1" x14ac:dyDescent="0.2">
      <c r="A793" s="227"/>
      <c r="B793" s="228"/>
      <c r="C793" s="263" t="s">
        <v>396</v>
      </c>
      <c r="D793" s="234"/>
      <c r="E793" s="235">
        <v>34.39667</v>
      </c>
      <c r="F793" s="230"/>
      <c r="G793" s="230"/>
      <c r="H793" s="230"/>
      <c r="I793" s="230"/>
      <c r="J793" s="230"/>
      <c r="K793" s="230"/>
      <c r="L793" s="230"/>
      <c r="M793" s="230"/>
      <c r="N793" s="229"/>
      <c r="O793" s="229"/>
      <c r="P793" s="229"/>
      <c r="Q793" s="229"/>
      <c r="R793" s="230"/>
      <c r="S793" s="230"/>
      <c r="T793" s="230"/>
      <c r="U793" s="230"/>
      <c r="V793" s="230"/>
      <c r="W793" s="230"/>
      <c r="X793" s="230"/>
      <c r="Y793" s="210"/>
      <c r="Z793" s="210"/>
      <c r="AA793" s="210"/>
      <c r="AB793" s="210"/>
      <c r="AC793" s="210"/>
      <c r="AD793" s="210"/>
      <c r="AE793" s="210"/>
      <c r="AF793" s="210"/>
      <c r="AG793" s="210" t="s">
        <v>185</v>
      </c>
      <c r="AH793" s="210">
        <v>4</v>
      </c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outlineLevel="1" x14ac:dyDescent="0.2">
      <c r="A794" s="251">
        <v>188</v>
      </c>
      <c r="B794" s="252" t="s">
        <v>912</v>
      </c>
      <c r="C794" s="265" t="s">
        <v>913</v>
      </c>
      <c r="D794" s="253" t="s">
        <v>273</v>
      </c>
      <c r="E794" s="254">
        <v>3.1118199999999998</v>
      </c>
      <c r="F794" s="255"/>
      <c r="G794" s="256">
        <f>ROUND(E794*F794,2)</f>
        <v>0</v>
      </c>
      <c r="H794" s="231"/>
      <c r="I794" s="230">
        <f>ROUND(E794*H794,2)</f>
        <v>0</v>
      </c>
      <c r="J794" s="231"/>
      <c r="K794" s="230">
        <f>ROUND(E794*J794,2)</f>
        <v>0</v>
      </c>
      <c r="L794" s="230">
        <v>21</v>
      </c>
      <c r="M794" s="230">
        <f>G794*(1+L794/100)</f>
        <v>0</v>
      </c>
      <c r="N794" s="229">
        <v>0</v>
      </c>
      <c r="O794" s="229">
        <f>ROUND(E794*N794,2)</f>
        <v>0</v>
      </c>
      <c r="P794" s="229">
        <v>0</v>
      </c>
      <c r="Q794" s="229">
        <f>ROUND(E794*P794,2)</f>
        <v>0</v>
      </c>
      <c r="R794" s="230"/>
      <c r="S794" s="230" t="s">
        <v>181</v>
      </c>
      <c r="T794" s="230" t="s">
        <v>871</v>
      </c>
      <c r="U794" s="230">
        <v>1.5980000000000001</v>
      </c>
      <c r="V794" s="230">
        <f>ROUND(E794*U794,2)</f>
        <v>4.97</v>
      </c>
      <c r="W794" s="230"/>
      <c r="X794" s="230" t="s">
        <v>574</v>
      </c>
      <c r="Y794" s="210"/>
      <c r="Z794" s="210"/>
      <c r="AA794" s="210"/>
      <c r="AB794" s="210"/>
      <c r="AC794" s="210"/>
      <c r="AD794" s="210"/>
      <c r="AE794" s="210"/>
      <c r="AF794" s="210"/>
      <c r="AG794" s="210" t="s">
        <v>575</v>
      </c>
      <c r="AH794" s="210"/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x14ac:dyDescent="0.2">
      <c r="A795" s="238" t="s">
        <v>176</v>
      </c>
      <c r="B795" s="239" t="s">
        <v>134</v>
      </c>
      <c r="C795" s="260" t="s">
        <v>135</v>
      </c>
      <c r="D795" s="240"/>
      <c r="E795" s="241"/>
      <c r="F795" s="242"/>
      <c r="G795" s="243">
        <f>SUMIF(AG796:AG821,"&lt;&gt;NOR",G796:G821)</f>
        <v>0</v>
      </c>
      <c r="H795" s="237"/>
      <c r="I795" s="237">
        <f>SUM(I796:I821)</f>
        <v>0</v>
      </c>
      <c r="J795" s="237"/>
      <c r="K795" s="237">
        <f>SUM(K796:K821)</f>
        <v>0</v>
      </c>
      <c r="L795" s="237"/>
      <c r="M795" s="237">
        <f>SUM(M796:M821)</f>
        <v>0</v>
      </c>
      <c r="N795" s="236"/>
      <c r="O795" s="236">
        <f>SUM(O796:O821)</f>
        <v>14.46</v>
      </c>
      <c r="P795" s="236"/>
      <c r="Q795" s="236">
        <f>SUM(Q796:Q821)</f>
        <v>0</v>
      </c>
      <c r="R795" s="237"/>
      <c r="S795" s="237"/>
      <c r="T795" s="237"/>
      <c r="U795" s="237"/>
      <c r="V795" s="237">
        <f>SUM(V796:V821)</f>
        <v>1089.79</v>
      </c>
      <c r="W795" s="237"/>
      <c r="X795" s="237"/>
      <c r="AG795" t="s">
        <v>177</v>
      </c>
    </row>
    <row r="796" spans="1:60" ht="22.5" outlineLevel="1" x14ac:dyDescent="0.2">
      <c r="A796" s="244">
        <v>189</v>
      </c>
      <c r="B796" s="245" t="s">
        <v>914</v>
      </c>
      <c r="C796" s="261" t="s">
        <v>915</v>
      </c>
      <c r="D796" s="246" t="s">
        <v>180</v>
      </c>
      <c r="E796" s="247">
        <v>410.33</v>
      </c>
      <c r="F796" s="248"/>
      <c r="G796" s="249">
        <f>ROUND(E796*F796,2)</f>
        <v>0</v>
      </c>
      <c r="H796" s="231"/>
      <c r="I796" s="230">
        <f>ROUND(E796*H796,2)</f>
        <v>0</v>
      </c>
      <c r="J796" s="231"/>
      <c r="K796" s="230">
        <f>ROUND(E796*J796,2)</f>
        <v>0</v>
      </c>
      <c r="L796" s="230">
        <v>21</v>
      </c>
      <c r="M796" s="230">
        <f>G796*(1+L796/100)</f>
        <v>0</v>
      </c>
      <c r="N796" s="229">
        <v>0</v>
      </c>
      <c r="O796" s="229">
        <f>ROUND(E796*N796,2)</f>
        <v>0</v>
      </c>
      <c r="P796" s="229">
        <v>0</v>
      </c>
      <c r="Q796" s="229">
        <f>ROUND(E796*P796,2)</f>
        <v>0</v>
      </c>
      <c r="R796" s="230"/>
      <c r="S796" s="230" t="s">
        <v>181</v>
      </c>
      <c r="T796" s="230" t="s">
        <v>181</v>
      </c>
      <c r="U796" s="230">
        <v>0.02</v>
      </c>
      <c r="V796" s="230">
        <f>ROUND(E796*U796,2)</f>
        <v>8.2100000000000009</v>
      </c>
      <c r="W796" s="230"/>
      <c r="X796" s="230" t="s">
        <v>182</v>
      </c>
      <c r="Y796" s="210"/>
      <c r="Z796" s="210"/>
      <c r="AA796" s="210"/>
      <c r="AB796" s="210"/>
      <c r="AC796" s="210"/>
      <c r="AD796" s="210"/>
      <c r="AE796" s="210"/>
      <c r="AF796" s="210"/>
      <c r="AG796" s="210" t="s">
        <v>183</v>
      </c>
      <c r="AH796" s="210"/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outlineLevel="1" x14ac:dyDescent="0.2">
      <c r="A797" s="227"/>
      <c r="B797" s="228"/>
      <c r="C797" s="262" t="s">
        <v>236</v>
      </c>
      <c r="D797" s="232"/>
      <c r="E797" s="233">
        <v>10.49</v>
      </c>
      <c r="F797" s="230"/>
      <c r="G797" s="230"/>
      <c r="H797" s="230"/>
      <c r="I797" s="230"/>
      <c r="J797" s="230"/>
      <c r="K797" s="230"/>
      <c r="L797" s="230"/>
      <c r="M797" s="230"/>
      <c r="N797" s="229"/>
      <c r="O797" s="229"/>
      <c r="P797" s="229"/>
      <c r="Q797" s="229"/>
      <c r="R797" s="230"/>
      <c r="S797" s="230"/>
      <c r="T797" s="230"/>
      <c r="U797" s="230"/>
      <c r="V797" s="230"/>
      <c r="W797" s="230"/>
      <c r="X797" s="230"/>
      <c r="Y797" s="210"/>
      <c r="Z797" s="210"/>
      <c r="AA797" s="210"/>
      <c r="AB797" s="210"/>
      <c r="AC797" s="210"/>
      <c r="AD797" s="210"/>
      <c r="AE797" s="210"/>
      <c r="AF797" s="210"/>
      <c r="AG797" s="210" t="s">
        <v>185</v>
      </c>
      <c r="AH797" s="210">
        <v>0</v>
      </c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outlineLevel="1" x14ac:dyDescent="0.2">
      <c r="A798" s="227"/>
      <c r="B798" s="228"/>
      <c r="C798" s="262" t="s">
        <v>240</v>
      </c>
      <c r="D798" s="232"/>
      <c r="E798" s="233">
        <v>120.31</v>
      </c>
      <c r="F798" s="230"/>
      <c r="G798" s="230"/>
      <c r="H798" s="230"/>
      <c r="I798" s="230"/>
      <c r="J798" s="230"/>
      <c r="K798" s="230"/>
      <c r="L798" s="230"/>
      <c r="M798" s="230"/>
      <c r="N798" s="229"/>
      <c r="O798" s="229"/>
      <c r="P798" s="229"/>
      <c r="Q798" s="229"/>
      <c r="R798" s="230"/>
      <c r="S798" s="230"/>
      <c r="T798" s="230"/>
      <c r="U798" s="230"/>
      <c r="V798" s="230"/>
      <c r="W798" s="230"/>
      <c r="X798" s="230"/>
      <c r="Y798" s="210"/>
      <c r="Z798" s="210"/>
      <c r="AA798" s="210"/>
      <c r="AB798" s="210"/>
      <c r="AC798" s="210"/>
      <c r="AD798" s="210"/>
      <c r="AE798" s="210"/>
      <c r="AF798" s="210"/>
      <c r="AG798" s="210" t="s">
        <v>185</v>
      </c>
      <c r="AH798" s="210">
        <v>0</v>
      </c>
      <c r="AI798" s="210"/>
      <c r="AJ798" s="210"/>
      <c r="AK798" s="210"/>
      <c r="AL798" s="210"/>
      <c r="AM798" s="210"/>
      <c r="AN798" s="210"/>
      <c r="AO798" s="210"/>
      <c r="AP798" s="210"/>
      <c r="AQ798" s="210"/>
      <c r="AR798" s="210"/>
      <c r="AS798" s="210"/>
      <c r="AT798" s="210"/>
      <c r="AU798" s="210"/>
      <c r="AV798" s="210"/>
      <c r="AW798" s="210"/>
      <c r="AX798" s="210"/>
      <c r="AY798" s="210"/>
      <c r="AZ798" s="210"/>
      <c r="BA798" s="210"/>
      <c r="BB798" s="210"/>
      <c r="BC798" s="210"/>
      <c r="BD798" s="210"/>
      <c r="BE798" s="210"/>
      <c r="BF798" s="210"/>
      <c r="BG798" s="210"/>
      <c r="BH798" s="210"/>
    </row>
    <row r="799" spans="1:60" outlineLevel="1" x14ac:dyDescent="0.2">
      <c r="A799" s="227"/>
      <c r="B799" s="228"/>
      <c r="C799" s="262" t="s">
        <v>245</v>
      </c>
      <c r="D799" s="232"/>
      <c r="E799" s="233">
        <v>279.52999999999997</v>
      </c>
      <c r="F799" s="230"/>
      <c r="G799" s="230"/>
      <c r="H799" s="230"/>
      <c r="I799" s="230"/>
      <c r="J799" s="230"/>
      <c r="K799" s="230"/>
      <c r="L799" s="230"/>
      <c r="M799" s="230"/>
      <c r="N799" s="229"/>
      <c r="O799" s="229"/>
      <c r="P799" s="229"/>
      <c r="Q799" s="229"/>
      <c r="R799" s="230"/>
      <c r="S799" s="230"/>
      <c r="T799" s="230"/>
      <c r="U799" s="230"/>
      <c r="V799" s="230"/>
      <c r="W799" s="230"/>
      <c r="X799" s="230"/>
      <c r="Y799" s="210"/>
      <c r="Z799" s="210"/>
      <c r="AA799" s="210"/>
      <c r="AB799" s="210"/>
      <c r="AC799" s="210"/>
      <c r="AD799" s="210"/>
      <c r="AE799" s="210"/>
      <c r="AF799" s="210"/>
      <c r="AG799" s="210" t="s">
        <v>185</v>
      </c>
      <c r="AH799" s="210">
        <v>0</v>
      </c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1" x14ac:dyDescent="0.2">
      <c r="A800" s="244">
        <v>190</v>
      </c>
      <c r="B800" s="245" t="s">
        <v>916</v>
      </c>
      <c r="C800" s="261" t="s">
        <v>917</v>
      </c>
      <c r="D800" s="246" t="s">
        <v>392</v>
      </c>
      <c r="E800" s="247">
        <v>118.02</v>
      </c>
      <c r="F800" s="248"/>
      <c r="G800" s="249">
        <f>ROUND(E800*F800,2)</f>
        <v>0</v>
      </c>
      <c r="H800" s="231"/>
      <c r="I800" s="230">
        <f>ROUND(E800*H800,2)</f>
        <v>0</v>
      </c>
      <c r="J800" s="231"/>
      <c r="K800" s="230">
        <f>ROUND(E800*J800,2)</f>
        <v>0</v>
      </c>
      <c r="L800" s="230">
        <v>21</v>
      </c>
      <c r="M800" s="230">
        <f>G800*(1+L800/100)</f>
        <v>0</v>
      </c>
      <c r="N800" s="229">
        <v>1.7000000000000001E-4</v>
      </c>
      <c r="O800" s="229">
        <f>ROUND(E800*N800,2)</f>
        <v>0.02</v>
      </c>
      <c r="P800" s="229">
        <v>0</v>
      </c>
      <c r="Q800" s="229">
        <f>ROUND(E800*P800,2)</f>
        <v>0</v>
      </c>
      <c r="R800" s="230"/>
      <c r="S800" s="230" t="s">
        <v>181</v>
      </c>
      <c r="T800" s="230" t="s">
        <v>181</v>
      </c>
      <c r="U800" s="230">
        <v>0.09</v>
      </c>
      <c r="V800" s="230">
        <f>ROUND(E800*U800,2)</f>
        <v>10.62</v>
      </c>
      <c r="W800" s="230"/>
      <c r="X800" s="230" t="s">
        <v>182</v>
      </c>
      <c r="Y800" s="210"/>
      <c r="Z800" s="210"/>
      <c r="AA800" s="210"/>
      <c r="AB800" s="210"/>
      <c r="AC800" s="210"/>
      <c r="AD800" s="210"/>
      <c r="AE800" s="210"/>
      <c r="AF800" s="210"/>
      <c r="AG800" s="210" t="s">
        <v>183</v>
      </c>
      <c r="AH800" s="210"/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1" x14ac:dyDescent="0.2">
      <c r="A801" s="227"/>
      <c r="B801" s="228"/>
      <c r="C801" s="262" t="s">
        <v>918</v>
      </c>
      <c r="D801" s="232"/>
      <c r="E801" s="233">
        <v>9.1</v>
      </c>
      <c r="F801" s="230"/>
      <c r="G801" s="230"/>
      <c r="H801" s="230"/>
      <c r="I801" s="230"/>
      <c r="J801" s="230"/>
      <c r="K801" s="230"/>
      <c r="L801" s="230"/>
      <c r="M801" s="230"/>
      <c r="N801" s="229"/>
      <c r="O801" s="229"/>
      <c r="P801" s="229"/>
      <c r="Q801" s="229"/>
      <c r="R801" s="230"/>
      <c r="S801" s="230"/>
      <c r="T801" s="230"/>
      <c r="U801" s="230"/>
      <c r="V801" s="230"/>
      <c r="W801" s="230"/>
      <c r="X801" s="230"/>
      <c r="Y801" s="210"/>
      <c r="Z801" s="210"/>
      <c r="AA801" s="210"/>
      <c r="AB801" s="210"/>
      <c r="AC801" s="210"/>
      <c r="AD801" s="210"/>
      <c r="AE801" s="210"/>
      <c r="AF801" s="210"/>
      <c r="AG801" s="210" t="s">
        <v>185</v>
      </c>
      <c r="AH801" s="210">
        <v>0</v>
      </c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1" x14ac:dyDescent="0.2">
      <c r="A802" s="227"/>
      <c r="B802" s="228"/>
      <c r="C802" s="262" t="s">
        <v>919</v>
      </c>
      <c r="D802" s="232"/>
      <c r="E802" s="233">
        <v>45.63</v>
      </c>
      <c r="F802" s="230"/>
      <c r="G802" s="230"/>
      <c r="H802" s="230"/>
      <c r="I802" s="230"/>
      <c r="J802" s="230"/>
      <c r="K802" s="230"/>
      <c r="L802" s="230"/>
      <c r="M802" s="230"/>
      <c r="N802" s="229"/>
      <c r="O802" s="229"/>
      <c r="P802" s="229"/>
      <c r="Q802" s="229"/>
      <c r="R802" s="230"/>
      <c r="S802" s="230"/>
      <c r="T802" s="230"/>
      <c r="U802" s="230"/>
      <c r="V802" s="230"/>
      <c r="W802" s="230"/>
      <c r="X802" s="230"/>
      <c r="Y802" s="210"/>
      <c r="Z802" s="210"/>
      <c r="AA802" s="210"/>
      <c r="AB802" s="210"/>
      <c r="AC802" s="210"/>
      <c r="AD802" s="210"/>
      <c r="AE802" s="210"/>
      <c r="AF802" s="210"/>
      <c r="AG802" s="210" t="s">
        <v>185</v>
      </c>
      <c r="AH802" s="210">
        <v>0</v>
      </c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outlineLevel="1" x14ac:dyDescent="0.2">
      <c r="A803" s="227"/>
      <c r="B803" s="228"/>
      <c r="C803" s="262" t="s">
        <v>920</v>
      </c>
      <c r="D803" s="232"/>
      <c r="E803" s="233">
        <v>63.29</v>
      </c>
      <c r="F803" s="230"/>
      <c r="G803" s="230"/>
      <c r="H803" s="230"/>
      <c r="I803" s="230"/>
      <c r="J803" s="230"/>
      <c r="K803" s="230"/>
      <c r="L803" s="230"/>
      <c r="M803" s="230"/>
      <c r="N803" s="229"/>
      <c r="O803" s="229"/>
      <c r="P803" s="229"/>
      <c r="Q803" s="229"/>
      <c r="R803" s="230"/>
      <c r="S803" s="230"/>
      <c r="T803" s="230"/>
      <c r="U803" s="230"/>
      <c r="V803" s="230"/>
      <c r="W803" s="230"/>
      <c r="X803" s="230"/>
      <c r="Y803" s="210"/>
      <c r="Z803" s="210"/>
      <c r="AA803" s="210"/>
      <c r="AB803" s="210"/>
      <c r="AC803" s="210"/>
      <c r="AD803" s="210"/>
      <c r="AE803" s="210"/>
      <c r="AF803" s="210"/>
      <c r="AG803" s="210" t="s">
        <v>185</v>
      </c>
      <c r="AH803" s="210">
        <v>0</v>
      </c>
      <c r="AI803" s="210"/>
      <c r="AJ803" s="210"/>
      <c r="AK803" s="210"/>
      <c r="AL803" s="210"/>
      <c r="AM803" s="210"/>
      <c r="AN803" s="210"/>
      <c r="AO803" s="210"/>
      <c r="AP803" s="210"/>
      <c r="AQ803" s="210"/>
      <c r="AR803" s="210"/>
      <c r="AS803" s="210"/>
      <c r="AT803" s="210"/>
      <c r="AU803" s="210"/>
      <c r="AV803" s="210"/>
      <c r="AW803" s="210"/>
      <c r="AX803" s="210"/>
      <c r="AY803" s="210"/>
      <c r="AZ803" s="210"/>
      <c r="BA803" s="210"/>
      <c r="BB803" s="210"/>
      <c r="BC803" s="210"/>
      <c r="BD803" s="210"/>
      <c r="BE803" s="210"/>
      <c r="BF803" s="210"/>
      <c r="BG803" s="210"/>
      <c r="BH803" s="210"/>
    </row>
    <row r="804" spans="1:60" outlineLevel="1" x14ac:dyDescent="0.2">
      <c r="A804" s="244">
        <v>191</v>
      </c>
      <c r="B804" s="245" t="s">
        <v>921</v>
      </c>
      <c r="C804" s="261" t="s">
        <v>922</v>
      </c>
      <c r="D804" s="246" t="s">
        <v>180</v>
      </c>
      <c r="E804" s="247">
        <v>410.33</v>
      </c>
      <c r="F804" s="248"/>
      <c r="G804" s="249">
        <f>ROUND(E804*F804,2)</f>
        <v>0</v>
      </c>
      <c r="H804" s="231"/>
      <c r="I804" s="230">
        <f>ROUND(E804*H804,2)</f>
        <v>0</v>
      </c>
      <c r="J804" s="231"/>
      <c r="K804" s="230">
        <f>ROUND(E804*J804,2)</f>
        <v>0</v>
      </c>
      <c r="L804" s="230">
        <v>21</v>
      </c>
      <c r="M804" s="230">
        <f>G804*(1+L804/100)</f>
        <v>0</v>
      </c>
      <c r="N804" s="229">
        <v>1.0000000000000001E-5</v>
      </c>
      <c r="O804" s="229">
        <f>ROUND(E804*N804,2)</f>
        <v>0</v>
      </c>
      <c r="P804" s="229">
        <v>0</v>
      </c>
      <c r="Q804" s="229">
        <f>ROUND(E804*P804,2)</f>
        <v>0</v>
      </c>
      <c r="R804" s="230"/>
      <c r="S804" s="230" t="s">
        <v>181</v>
      </c>
      <c r="T804" s="230" t="s">
        <v>181</v>
      </c>
      <c r="U804" s="230">
        <v>0.34</v>
      </c>
      <c r="V804" s="230">
        <f>ROUND(E804*U804,2)</f>
        <v>139.51</v>
      </c>
      <c r="W804" s="230"/>
      <c r="X804" s="230" t="s">
        <v>182</v>
      </c>
      <c r="Y804" s="210"/>
      <c r="Z804" s="210"/>
      <c r="AA804" s="210"/>
      <c r="AB804" s="210"/>
      <c r="AC804" s="210"/>
      <c r="AD804" s="210"/>
      <c r="AE804" s="210"/>
      <c r="AF804" s="210"/>
      <c r="AG804" s="210" t="s">
        <v>183</v>
      </c>
      <c r="AH804" s="210"/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1" x14ac:dyDescent="0.2">
      <c r="A805" s="227"/>
      <c r="B805" s="228"/>
      <c r="C805" s="262" t="s">
        <v>236</v>
      </c>
      <c r="D805" s="232"/>
      <c r="E805" s="233">
        <v>10.49</v>
      </c>
      <c r="F805" s="230"/>
      <c r="G805" s="230"/>
      <c r="H805" s="230"/>
      <c r="I805" s="230"/>
      <c r="J805" s="230"/>
      <c r="K805" s="230"/>
      <c r="L805" s="230"/>
      <c r="M805" s="230"/>
      <c r="N805" s="229"/>
      <c r="O805" s="229"/>
      <c r="P805" s="229"/>
      <c r="Q805" s="229"/>
      <c r="R805" s="230"/>
      <c r="S805" s="230"/>
      <c r="T805" s="230"/>
      <c r="U805" s="230"/>
      <c r="V805" s="230"/>
      <c r="W805" s="230"/>
      <c r="X805" s="230"/>
      <c r="Y805" s="210"/>
      <c r="Z805" s="210"/>
      <c r="AA805" s="210"/>
      <c r="AB805" s="210"/>
      <c r="AC805" s="210"/>
      <c r="AD805" s="210"/>
      <c r="AE805" s="210"/>
      <c r="AF805" s="210"/>
      <c r="AG805" s="210" t="s">
        <v>185</v>
      </c>
      <c r="AH805" s="210">
        <v>0</v>
      </c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1" x14ac:dyDescent="0.2">
      <c r="A806" s="227"/>
      <c r="B806" s="228"/>
      <c r="C806" s="262" t="s">
        <v>240</v>
      </c>
      <c r="D806" s="232"/>
      <c r="E806" s="233">
        <v>120.31</v>
      </c>
      <c r="F806" s="230"/>
      <c r="G806" s="230"/>
      <c r="H806" s="230"/>
      <c r="I806" s="230"/>
      <c r="J806" s="230"/>
      <c r="K806" s="230"/>
      <c r="L806" s="230"/>
      <c r="M806" s="230"/>
      <c r="N806" s="229"/>
      <c r="O806" s="229"/>
      <c r="P806" s="229"/>
      <c r="Q806" s="229"/>
      <c r="R806" s="230"/>
      <c r="S806" s="230"/>
      <c r="T806" s="230"/>
      <c r="U806" s="230"/>
      <c r="V806" s="230"/>
      <c r="W806" s="230"/>
      <c r="X806" s="230"/>
      <c r="Y806" s="210"/>
      <c r="Z806" s="210"/>
      <c r="AA806" s="210"/>
      <c r="AB806" s="210"/>
      <c r="AC806" s="210"/>
      <c r="AD806" s="210"/>
      <c r="AE806" s="210"/>
      <c r="AF806" s="210"/>
      <c r="AG806" s="210" t="s">
        <v>185</v>
      </c>
      <c r="AH806" s="210">
        <v>0</v>
      </c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1" x14ac:dyDescent="0.2">
      <c r="A807" s="227"/>
      <c r="B807" s="228"/>
      <c r="C807" s="262" t="s">
        <v>245</v>
      </c>
      <c r="D807" s="232"/>
      <c r="E807" s="233">
        <v>279.52999999999997</v>
      </c>
      <c r="F807" s="230"/>
      <c r="G807" s="230"/>
      <c r="H807" s="230"/>
      <c r="I807" s="230"/>
      <c r="J807" s="230"/>
      <c r="K807" s="230"/>
      <c r="L807" s="230"/>
      <c r="M807" s="230"/>
      <c r="N807" s="229"/>
      <c r="O807" s="229"/>
      <c r="P807" s="229"/>
      <c r="Q807" s="229"/>
      <c r="R807" s="230"/>
      <c r="S807" s="230"/>
      <c r="T807" s="230"/>
      <c r="U807" s="230"/>
      <c r="V807" s="230"/>
      <c r="W807" s="230"/>
      <c r="X807" s="230"/>
      <c r="Y807" s="210"/>
      <c r="Z807" s="210"/>
      <c r="AA807" s="210"/>
      <c r="AB807" s="210"/>
      <c r="AC807" s="210"/>
      <c r="AD807" s="210"/>
      <c r="AE807" s="210"/>
      <c r="AF807" s="210"/>
      <c r="AG807" s="210" t="s">
        <v>185</v>
      </c>
      <c r="AH807" s="210">
        <v>0</v>
      </c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ht="22.5" outlineLevel="1" x14ac:dyDescent="0.2">
      <c r="A808" s="244">
        <v>192</v>
      </c>
      <c r="B808" s="245" t="s">
        <v>923</v>
      </c>
      <c r="C808" s="261" t="s">
        <v>924</v>
      </c>
      <c r="D808" s="246" t="s">
        <v>180</v>
      </c>
      <c r="E808" s="247">
        <v>410.33</v>
      </c>
      <c r="F808" s="248"/>
      <c r="G808" s="249">
        <f>ROUND(E808*F808,2)</f>
        <v>0</v>
      </c>
      <c r="H808" s="231"/>
      <c r="I808" s="230">
        <f>ROUND(E808*H808,2)</f>
        <v>0</v>
      </c>
      <c r="J808" s="231"/>
      <c r="K808" s="230">
        <f>ROUND(E808*J808,2)</f>
        <v>0</v>
      </c>
      <c r="L808" s="230">
        <v>21</v>
      </c>
      <c r="M808" s="230">
        <f>G808*(1+L808/100)</f>
        <v>0</v>
      </c>
      <c r="N808" s="229">
        <v>3.5E-4</v>
      </c>
      <c r="O808" s="229">
        <f>ROUND(E808*N808,2)</f>
        <v>0.14000000000000001</v>
      </c>
      <c r="P808" s="229">
        <v>0</v>
      </c>
      <c r="Q808" s="229">
        <f>ROUND(E808*P808,2)</f>
        <v>0</v>
      </c>
      <c r="R808" s="230"/>
      <c r="S808" s="230" t="s">
        <v>181</v>
      </c>
      <c r="T808" s="230" t="s">
        <v>181</v>
      </c>
      <c r="U808" s="230">
        <v>0.56999999999999995</v>
      </c>
      <c r="V808" s="230">
        <f>ROUND(E808*U808,2)</f>
        <v>233.89</v>
      </c>
      <c r="W808" s="230"/>
      <c r="X808" s="230" t="s">
        <v>182</v>
      </c>
      <c r="Y808" s="210"/>
      <c r="Z808" s="210"/>
      <c r="AA808" s="210"/>
      <c r="AB808" s="210"/>
      <c r="AC808" s="210"/>
      <c r="AD808" s="210"/>
      <c r="AE808" s="210"/>
      <c r="AF808" s="210"/>
      <c r="AG808" s="210" t="s">
        <v>183</v>
      </c>
      <c r="AH808" s="210"/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1" x14ac:dyDescent="0.2">
      <c r="A809" s="227"/>
      <c r="B809" s="228"/>
      <c r="C809" s="262" t="s">
        <v>236</v>
      </c>
      <c r="D809" s="232"/>
      <c r="E809" s="233">
        <v>10.49</v>
      </c>
      <c r="F809" s="230"/>
      <c r="G809" s="230"/>
      <c r="H809" s="230"/>
      <c r="I809" s="230"/>
      <c r="J809" s="230"/>
      <c r="K809" s="230"/>
      <c r="L809" s="230"/>
      <c r="M809" s="230"/>
      <c r="N809" s="229"/>
      <c r="O809" s="229"/>
      <c r="P809" s="229"/>
      <c r="Q809" s="229"/>
      <c r="R809" s="230"/>
      <c r="S809" s="230"/>
      <c r="T809" s="230"/>
      <c r="U809" s="230"/>
      <c r="V809" s="230"/>
      <c r="W809" s="230"/>
      <c r="X809" s="230"/>
      <c r="Y809" s="210"/>
      <c r="Z809" s="210"/>
      <c r="AA809" s="210"/>
      <c r="AB809" s="210"/>
      <c r="AC809" s="210"/>
      <c r="AD809" s="210"/>
      <c r="AE809" s="210"/>
      <c r="AF809" s="210"/>
      <c r="AG809" s="210" t="s">
        <v>185</v>
      </c>
      <c r="AH809" s="210">
        <v>0</v>
      </c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outlineLevel="1" x14ac:dyDescent="0.2">
      <c r="A810" s="227"/>
      <c r="B810" s="228"/>
      <c r="C810" s="262" t="s">
        <v>240</v>
      </c>
      <c r="D810" s="232"/>
      <c r="E810" s="233">
        <v>120.31</v>
      </c>
      <c r="F810" s="230"/>
      <c r="G810" s="230"/>
      <c r="H810" s="230"/>
      <c r="I810" s="230"/>
      <c r="J810" s="230"/>
      <c r="K810" s="230"/>
      <c r="L810" s="230"/>
      <c r="M810" s="230"/>
      <c r="N810" s="229"/>
      <c r="O810" s="229"/>
      <c r="P810" s="229"/>
      <c r="Q810" s="229"/>
      <c r="R810" s="230"/>
      <c r="S810" s="230"/>
      <c r="T810" s="230"/>
      <c r="U810" s="230"/>
      <c r="V810" s="230"/>
      <c r="W810" s="230"/>
      <c r="X810" s="230"/>
      <c r="Y810" s="210"/>
      <c r="Z810" s="210"/>
      <c r="AA810" s="210"/>
      <c r="AB810" s="210"/>
      <c r="AC810" s="210"/>
      <c r="AD810" s="210"/>
      <c r="AE810" s="210"/>
      <c r="AF810" s="210"/>
      <c r="AG810" s="210" t="s">
        <v>185</v>
      </c>
      <c r="AH810" s="210">
        <v>0</v>
      </c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</row>
    <row r="811" spans="1:60" outlineLevel="1" x14ac:dyDescent="0.2">
      <c r="A811" s="227"/>
      <c r="B811" s="228"/>
      <c r="C811" s="262" t="s">
        <v>245</v>
      </c>
      <c r="D811" s="232"/>
      <c r="E811" s="233">
        <v>279.52999999999997</v>
      </c>
      <c r="F811" s="230"/>
      <c r="G811" s="230"/>
      <c r="H811" s="230"/>
      <c r="I811" s="230"/>
      <c r="J811" s="230"/>
      <c r="K811" s="230"/>
      <c r="L811" s="230"/>
      <c r="M811" s="230"/>
      <c r="N811" s="229"/>
      <c r="O811" s="229"/>
      <c r="P811" s="229"/>
      <c r="Q811" s="229"/>
      <c r="R811" s="230"/>
      <c r="S811" s="230"/>
      <c r="T811" s="230"/>
      <c r="U811" s="230"/>
      <c r="V811" s="230"/>
      <c r="W811" s="230"/>
      <c r="X811" s="230"/>
      <c r="Y811" s="210"/>
      <c r="Z811" s="210"/>
      <c r="AA811" s="210"/>
      <c r="AB811" s="210"/>
      <c r="AC811" s="210"/>
      <c r="AD811" s="210"/>
      <c r="AE811" s="210"/>
      <c r="AF811" s="210"/>
      <c r="AG811" s="210" t="s">
        <v>185</v>
      </c>
      <c r="AH811" s="210">
        <v>0</v>
      </c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1" x14ac:dyDescent="0.2">
      <c r="A812" s="244">
        <v>193</v>
      </c>
      <c r="B812" s="245" t="s">
        <v>925</v>
      </c>
      <c r="C812" s="261" t="s">
        <v>926</v>
      </c>
      <c r="D812" s="246" t="s">
        <v>180</v>
      </c>
      <c r="E812" s="247">
        <v>410.33</v>
      </c>
      <c r="F812" s="248"/>
      <c r="G812" s="249">
        <f>ROUND(E812*F812,2)</f>
        <v>0</v>
      </c>
      <c r="H812" s="231"/>
      <c r="I812" s="230">
        <f>ROUND(E812*H812,2)</f>
        <v>0</v>
      </c>
      <c r="J812" s="231"/>
      <c r="K812" s="230">
        <f>ROUND(E812*J812,2)</f>
        <v>0</v>
      </c>
      <c r="L812" s="230">
        <v>21</v>
      </c>
      <c r="M812" s="230">
        <f>G812*(1+L812/100)</f>
        <v>0</v>
      </c>
      <c r="N812" s="229">
        <v>1.7430000000000001E-2</v>
      </c>
      <c r="O812" s="229">
        <f>ROUND(E812*N812,2)</f>
        <v>7.15</v>
      </c>
      <c r="P812" s="229">
        <v>0</v>
      </c>
      <c r="Q812" s="229">
        <f>ROUND(E812*P812,2)</f>
        <v>0</v>
      </c>
      <c r="R812" s="230"/>
      <c r="S812" s="230" t="s">
        <v>344</v>
      </c>
      <c r="T812" s="230" t="s">
        <v>181</v>
      </c>
      <c r="U812" s="230">
        <v>0.85</v>
      </c>
      <c r="V812" s="230">
        <f>ROUND(E812*U812,2)</f>
        <v>348.78</v>
      </c>
      <c r="W812" s="230"/>
      <c r="X812" s="230" t="s">
        <v>182</v>
      </c>
      <c r="Y812" s="210"/>
      <c r="Z812" s="210"/>
      <c r="AA812" s="210"/>
      <c r="AB812" s="210"/>
      <c r="AC812" s="210"/>
      <c r="AD812" s="210"/>
      <c r="AE812" s="210"/>
      <c r="AF812" s="210"/>
      <c r="AG812" s="210" t="s">
        <v>183</v>
      </c>
      <c r="AH812" s="210"/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outlineLevel="1" x14ac:dyDescent="0.2">
      <c r="A813" s="227"/>
      <c r="B813" s="228"/>
      <c r="C813" s="264" t="s">
        <v>927</v>
      </c>
      <c r="D813" s="250"/>
      <c r="E813" s="250"/>
      <c r="F813" s="250"/>
      <c r="G813" s="250"/>
      <c r="H813" s="230"/>
      <c r="I813" s="230"/>
      <c r="J813" s="230"/>
      <c r="K813" s="230"/>
      <c r="L813" s="230"/>
      <c r="M813" s="230"/>
      <c r="N813" s="229"/>
      <c r="O813" s="229"/>
      <c r="P813" s="229"/>
      <c r="Q813" s="229"/>
      <c r="R813" s="230"/>
      <c r="S813" s="230"/>
      <c r="T813" s="230"/>
      <c r="U813" s="230"/>
      <c r="V813" s="230"/>
      <c r="W813" s="230"/>
      <c r="X813" s="230"/>
      <c r="Y813" s="210"/>
      <c r="Z813" s="210"/>
      <c r="AA813" s="210"/>
      <c r="AB813" s="210"/>
      <c r="AC813" s="210"/>
      <c r="AD813" s="210"/>
      <c r="AE813" s="210"/>
      <c r="AF813" s="210"/>
      <c r="AG813" s="210" t="s">
        <v>229</v>
      </c>
      <c r="AH813" s="210"/>
      <c r="AI813" s="210"/>
      <c r="AJ813" s="210"/>
      <c r="AK813" s="210"/>
      <c r="AL813" s="210"/>
      <c r="AM813" s="210"/>
      <c r="AN813" s="210"/>
      <c r="AO813" s="210"/>
      <c r="AP813" s="210"/>
      <c r="AQ813" s="210"/>
      <c r="AR813" s="210"/>
      <c r="AS813" s="210"/>
      <c r="AT813" s="210"/>
      <c r="AU813" s="210"/>
      <c r="AV813" s="210"/>
      <c r="AW813" s="210"/>
      <c r="AX813" s="210"/>
      <c r="AY813" s="210"/>
      <c r="AZ813" s="210"/>
      <c r="BA813" s="210"/>
      <c r="BB813" s="210"/>
      <c r="BC813" s="210"/>
      <c r="BD813" s="210"/>
      <c r="BE813" s="210"/>
      <c r="BF813" s="210"/>
      <c r="BG813" s="210"/>
      <c r="BH813" s="210"/>
    </row>
    <row r="814" spans="1:60" outlineLevel="1" x14ac:dyDescent="0.2">
      <c r="A814" s="227"/>
      <c r="B814" s="228"/>
      <c r="C814" s="262" t="s">
        <v>236</v>
      </c>
      <c r="D814" s="232"/>
      <c r="E814" s="233">
        <v>10.49</v>
      </c>
      <c r="F814" s="230"/>
      <c r="G814" s="230"/>
      <c r="H814" s="230"/>
      <c r="I814" s="230"/>
      <c r="J814" s="230"/>
      <c r="K814" s="230"/>
      <c r="L814" s="230"/>
      <c r="M814" s="230"/>
      <c r="N814" s="229"/>
      <c r="O814" s="229"/>
      <c r="P814" s="229"/>
      <c r="Q814" s="229"/>
      <c r="R814" s="230"/>
      <c r="S814" s="230"/>
      <c r="T814" s="230"/>
      <c r="U814" s="230"/>
      <c r="V814" s="230"/>
      <c r="W814" s="230"/>
      <c r="X814" s="230"/>
      <c r="Y814" s="210"/>
      <c r="Z814" s="210"/>
      <c r="AA814" s="210"/>
      <c r="AB814" s="210"/>
      <c r="AC814" s="210"/>
      <c r="AD814" s="210"/>
      <c r="AE814" s="210"/>
      <c r="AF814" s="210"/>
      <c r="AG814" s="210" t="s">
        <v>185</v>
      </c>
      <c r="AH814" s="210">
        <v>0</v>
      </c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1" x14ac:dyDescent="0.2">
      <c r="A815" s="227"/>
      <c r="B815" s="228"/>
      <c r="C815" s="262" t="s">
        <v>240</v>
      </c>
      <c r="D815" s="232"/>
      <c r="E815" s="233">
        <v>120.31</v>
      </c>
      <c r="F815" s="230"/>
      <c r="G815" s="230"/>
      <c r="H815" s="230"/>
      <c r="I815" s="230"/>
      <c r="J815" s="230"/>
      <c r="K815" s="230"/>
      <c r="L815" s="230"/>
      <c r="M815" s="230"/>
      <c r="N815" s="229"/>
      <c r="O815" s="229"/>
      <c r="P815" s="229"/>
      <c r="Q815" s="229"/>
      <c r="R815" s="230"/>
      <c r="S815" s="230"/>
      <c r="T815" s="230"/>
      <c r="U815" s="230"/>
      <c r="V815" s="230"/>
      <c r="W815" s="230"/>
      <c r="X815" s="230"/>
      <c r="Y815" s="210"/>
      <c r="Z815" s="210"/>
      <c r="AA815" s="210"/>
      <c r="AB815" s="210"/>
      <c r="AC815" s="210"/>
      <c r="AD815" s="210"/>
      <c r="AE815" s="210"/>
      <c r="AF815" s="210"/>
      <c r="AG815" s="210" t="s">
        <v>185</v>
      </c>
      <c r="AH815" s="210">
        <v>0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1" x14ac:dyDescent="0.2">
      <c r="A816" s="227"/>
      <c r="B816" s="228"/>
      <c r="C816" s="262" t="s">
        <v>245</v>
      </c>
      <c r="D816" s="232"/>
      <c r="E816" s="233">
        <v>279.52999999999997</v>
      </c>
      <c r="F816" s="230"/>
      <c r="G816" s="230"/>
      <c r="H816" s="230"/>
      <c r="I816" s="230"/>
      <c r="J816" s="230"/>
      <c r="K816" s="230"/>
      <c r="L816" s="230"/>
      <c r="M816" s="230"/>
      <c r="N816" s="229"/>
      <c r="O816" s="229"/>
      <c r="P816" s="229"/>
      <c r="Q816" s="229"/>
      <c r="R816" s="230"/>
      <c r="S816" s="230"/>
      <c r="T816" s="230"/>
      <c r="U816" s="230"/>
      <c r="V816" s="230"/>
      <c r="W816" s="230"/>
      <c r="X816" s="230"/>
      <c r="Y816" s="210"/>
      <c r="Z816" s="210"/>
      <c r="AA816" s="210"/>
      <c r="AB816" s="210"/>
      <c r="AC816" s="210"/>
      <c r="AD816" s="210"/>
      <c r="AE816" s="210"/>
      <c r="AF816" s="210"/>
      <c r="AG816" s="210" t="s">
        <v>185</v>
      </c>
      <c r="AH816" s="210">
        <v>0</v>
      </c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outlineLevel="1" x14ac:dyDescent="0.2">
      <c r="A817" s="244">
        <v>194</v>
      </c>
      <c r="B817" s="245" t="s">
        <v>928</v>
      </c>
      <c r="C817" s="261" t="s">
        <v>929</v>
      </c>
      <c r="D817" s="246" t="s">
        <v>180</v>
      </c>
      <c r="E817" s="247">
        <v>410.33</v>
      </c>
      <c r="F817" s="248"/>
      <c r="G817" s="249">
        <f>ROUND(E817*F817,2)</f>
        <v>0</v>
      </c>
      <c r="H817" s="231"/>
      <c r="I817" s="230">
        <f>ROUND(E817*H817,2)</f>
        <v>0</v>
      </c>
      <c r="J817" s="231"/>
      <c r="K817" s="230">
        <f>ROUND(E817*J817,2)</f>
        <v>0</v>
      </c>
      <c r="L817" s="230">
        <v>21</v>
      </c>
      <c r="M817" s="230">
        <f>G817*(1+L817/100)</f>
        <v>0</v>
      </c>
      <c r="N817" s="229">
        <v>1.7430000000000001E-2</v>
      </c>
      <c r="O817" s="229">
        <f>ROUND(E817*N817,2)</f>
        <v>7.15</v>
      </c>
      <c r="P817" s="229">
        <v>0</v>
      </c>
      <c r="Q817" s="229">
        <f>ROUND(E817*P817,2)</f>
        <v>0</v>
      </c>
      <c r="R817" s="230"/>
      <c r="S817" s="230" t="s">
        <v>344</v>
      </c>
      <c r="T817" s="230" t="s">
        <v>485</v>
      </c>
      <c r="U817" s="230">
        <v>0.85</v>
      </c>
      <c r="V817" s="230">
        <f>ROUND(E817*U817,2)</f>
        <v>348.78</v>
      </c>
      <c r="W817" s="230"/>
      <c r="X817" s="230" t="s">
        <v>182</v>
      </c>
      <c r="Y817" s="210"/>
      <c r="Z817" s="210"/>
      <c r="AA817" s="210"/>
      <c r="AB817" s="210"/>
      <c r="AC817" s="210"/>
      <c r="AD817" s="210"/>
      <c r="AE817" s="210"/>
      <c r="AF817" s="210"/>
      <c r="AG817" s="210" t="s">
        <v>183</v>
      </c>
      <c r="AH817" s="210"/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1" x14ac:dyDescent="0.2">
      <c r="A818" s="227"/>
      <c r="B818" s="228"/>
      <c r="C818" s="264" t="s">
        <v>927</v>
      </c>
      <c r="D818" s="250"/>
      <c r="E818" s="250"/>
      <c r="F818" s="250"/>
      <c r="G818" s="250"/>
      <c r="H818" s="230"/>
      <c r="I818" s="230"/>
      <c r="J818" s="230"/>
      <c r="K818" s="230"/>
      <c r="L818" s="230"/>
      <c r="M818" s="230"/>
      <c r="N818" s="229"/>
      <c r="O818" s="229"/>
      <c r="P818" s="229"/>
      <c r="Q818" s="229"/>
      <c r="R818" s="230"/>
      <c r="S818" s="230"/>
      <c r="T818" s="230"/>
      <c r="U818" s="230"/>
      <c r="V818" s="230"/>
      <c r="W818" s="230"/>
      <c r="X818" s="230"/>
      <c r="Y818" s="210"/>
      <c r="Z818" s="210"/>
      <c r="AA818" s="210"/>
      <c r="AB818" s="210"/>
      <c r="AC818" s="210"/>
      <c r="AD818" s="210"/>
      <c r="AE818" s="210"/>
      <c r="AF818" s="210"/>
      <c r="AG818" s="210" t="s">
        <v>229</v>
      </c>
      <c r="AH818" s="210"/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10"/>
      <c r="BB818" s="210"/>
      <c r="BC818" s="210"/>
      <c r="BD818" s="210"/>
      <c r="BE818" s="210"/>
      <c r="BF818" s="210"/>
      <c r="BG818" s="210"/>
      <c r="BH818" s="210"/>
    </row>
    <row r="819" spans="1:60" outlineLevel="1" x14ac:dyDescent="0.2">
      <c r="A819" s="227"/>
      <c r="B819" s="228"/>
      <c r="C819" s="262" t="s">
        <v>236</v>
      </c>
      <c r="D819" s="232"/>
      <c r="E819" s="233">
        <v>10.49</v>
      </c>
      <c r="F819" s="230"/>
      <c r="G819" s="230"/>
      <c r="H819" s="230"/>
      <c r="I819" s="230"/>
      <c r="J819" s="230"/>
      <c r="K819" s="230"/>
      <c r="L819" s="230"/>
      <c r="M819" s="230"/>
      <c r="N819" s="229"/>
      <c r="O819" s="229"/>
      <c r="P819" s="229"/>
      <c r="Q819" s="229"/>
      <c r="R819" s="230"/>
      <c r="S819" s="230"/>
      <c r="T819" s="230"/>
      <c r="U819" s="230"/>
      <c r="V819" s="230"/>
      <c r="W819" s="230"/>
      <c r="X819" s="230"/>
      <c r="Y819" s="210"/>
      <c r="Z819" s="210"/>
      <c r="AA819" s="210"/>
      <c r="AB819" s="210"/>
      <c r="AC819" s="210"/>
      <c r="AD819" s="210"/>
      <c r="AE819" s="210"/>
      <c r="AF819" s="210"/>
      <c r="AG819" s="210" t="s">
        <v>185</v>
      </c>
      <c r="AH819" s="210">
        <v>0</v>
      </c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10"/>
      <c r="BB819" s="210"/>
      <c r="BC819" s="210"/>
      <c r="BD819" s="210"/>
      <c r="BE819" s="210"/>
      <c r="BF819" s="210"/>
      <c r="BG819" s="210"/>
      <c r="BH819" s="210"/>
    </row>
    <row r="820" spans="1:60" outlineLevel="1" x14ac:dyDescent="0.2">
      <c r="A820" s="227"/>
      <c r="B820" s="228"/>
      <c r="C820" s="262" t="s">
        <v>240</v>
      </c>
      <c r="D820" s="232"/>
      <c r="E820" s="233">
        <v>120.31</v>
      </c>
      <c r="F820" s="230"/>
      <c r="G820" s="230"/>
      <c r="H820" s="230"/>
      <c r="I820" s="230"/>
      <c r="J820" s="230"/>
      <c r="K820" s="230"/>
      <c r="L820" s="230"/>
      <c r="M820" s="230"/>
      <c r="N820" s="229"/>
      <c r="O820" s="229"/>
      <c r="P820" s="229"/>
      <c r="Q820" s="229"/>
      <c r="R820" s="230"/>
      <c r="S820" s="230"/>
      <c r="T820" s="230"/>
      <c r="U820" s="230"/>
      <c r="V820" s="230"/>
      <c r="W820" s="230"/>
      <c r="X820" s="230"/>
      <c r="Y820" s="210"/>
      <c r="Z820" s="210"/>
      <c r="AA820" s="210"/>
      <c r="AB820" s="210"/>
      <c r="AC820" s="210"/>
      <c r="AD820" s="210"/>
      <c r="AE820" s="210"/>
      <c r="AF820" s="210"/>
      <c r="AG820" s="210" t="s">
        <v>185</v>
      </c>
      <c r="AH820" s="210">
        <v>0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1" x14ac:dyDescent="0.2">
      <c r="A821" s="227"/>
      <c r="B821" s="228"/>
      <c r="C821" s="262" t="s">
        <v>245</v>
      </c>
      <c r="D821" s="232"/>
      <c r="E821" s="233">
        <v>279.52999999999997</v>
      </c>
      <c r="F821" s="230"/>
      <c r="G821" s="230"/>
      <c r="H821" s="230"/>
      <c r="I821" s="230"/>
      <c r="J821" s="230"/>
      <c r="K821" s="230"/>
      <c r="L821" s="230"/>
      <c r="M821" s="230"/>
      <c r="N821" s="229"/>
      <c r="O821" s="229"/>
      <c r="P821" s="229"/>
      <c r="Q821" s="229"/>
      <c r="R821" s="230"/>
      <c r="S821" s="230"/>
      <c r="T821" s="230"/>
      <c r="U821" s="230"/>
      <c r="V821" s="230"/>
      <c r="W821" s="230"/>
      <c r="X821" s="230"/>
      <c r="Y821" s="210"/>
      <c r="Z821" s="210"/>
      <c r="AA821" s="210"/>
      <c r="AB821" s="210"/>
      <c r="AC821" s="210"/>
      <c r="AD821" s="210"/>
      <c r="AE821" s="210"/>
      <c r="AF821" s="210"/>
      <c r="AG821" s="210" t="s">
        <v>185</v>
      </c>
      <c r="AH821" s="210">
        <v>0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x14ac:dyDescent="0.2">
      <c r="A822" s="238" t="s">
        <v>176</v>
      </c>
      <c r="B822" s="239" t="s">
        <v>136</v>
      </c>
      <c r="C822" s="260" t="s">
        <v>137</v>
      </c>
      <c r="D822" s="240"/>
      <c r="E822" s="241"/>
      <c r="F822" s="242"/>
      <c r="G822" s="243">
        <f>SUMIF(AG823:AG828,"&lt;&gt;NOR",G823:G828)</f>
        <v>0</v>
      </c>
      <c r="H822" s="237"/>
      <c r="I822" s="237">
        <f>SUM(I823:I828)</f>
        <v>0</v>
      </c>
      <c r="J822" s="237"/>
      <c r="K822" s="237">
        <f>SUM(K823:K828)</f>
        <v>0</v>
      </c>
      <c r="L822" s="237"/>
      <c r="M822" s="237">
        <f>SUM(M823:M828)</f>
        <v>0</v>
      </c>
      <c r="N822" s="236"/>
      <c r="O822" s="236">
        <f>SUM(O823:O828)</f>
        <v>0</v>
      </c>
      <c r="P822" s="236"/>
      <c r="Q822" s="236">
        <f>SUM(Q823:Q828)</f>
        <v>0.09</v>
      </c>
      <c r="R822" s="237"/>
      <c r="S822" s="237"/>
      <c r="T822" s="237"/>
      <c r="U822" s="237"/>
      <c r="V822" s="237">
        <f>SUM(V823:V828)</f>
        <v>9.6999999999999993</v>
      </c>
      <c r="W822" s="237"/>
      <c r="X822" s="237"/>
      <c r="AG822" t="s">
        <v>177</v>
      </c>
    </row>
    <row r="823" spans="1:60" outlineLevel="1" x14ac:dyDescent="0.2">
      <c r="A823" s="244">
        <v>195</v>
      </c>
      <c r="B823" s="245" t="s">
        <v>930</v>
      </c>
      <c r="C823" s="261" t="s">
        <v>931</v>
      </c>
      <c r="D823" s="246" t="s">
        <v>180</v>
      </c>
      <c r="E823" s="247">
        <v>85</v>
      </c>
      <c r="F823" s="248"/>
      <c r="G823" s="249">
        <f>ROUND(E823*F823,2)</f>
        <v>0</v>
      </c>
      <c r="H823" s="231"/>
      <c r="I823" s="230">
        <f>ROUND(E823*H823,2)</f>
        <v>0</v>
      </c>
      <c r="J823" s="231"/>
      <c r="K823" s="230">
        <f>ROUND(E823*J823,2)</f>
        <v>0</v>
      </c>
      <c r="L823" s="230">
        <v>21</v>
      </c>
      <c r="M823" s="230">
        <f>G823*(1+L823/100)</f>
        <v>0</v>
      </c>
      <c r="N823" s="229">
        <v>0</v>
      </c>
      <c r="O823" s="229">
        <f>ROUND(E823*N823,2)</f>
        <v>0</v>
      </c>
      <c r="P823" s="229">
        <v>1E-3</v>
      </c>
      <c r="Q823" s="229">
        <f>ROUND(E823*P823,2)</f>
        <v>0.09</v>
      </c>
      <c r="R823" s="230"/>
      <c r="S823" s="230" t="s">
        <v>181</v>
      </c>
      <c r="T823" s="230" t="s">
        <v>181</v>
      </c>
      <c r="U823" s="230">
        <v>0.105</v>
      </c>
      <c r="V823" s="230">
        <f>ROUND(E823*U823,2)</f>
        <v>8.93</v>
      </c>
      <c r="W823" s="230"/>
      <c r="X823" s="230" t="s">
        <v>182</v>
      </c>
      <c r="Y823" s="210"/>
      <c r="Z823" s="210"/>
      <c r="AA823" s="210"/>
      <c r="AB823" s="210"/>
      <c r="AC823" s="210"/>
      <c r="AD823" s="210"/>
      <c r="AE823" s="210"/>
      <c r="AF823" s="210"/>
      <c r="AG823" s="210" t="s">
        <v>183</v>
      </c>
      <c r="AH823" s="210"/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outlineLevel="1" x14ac:dyDescent="0.2">
      <c r="A824" s="227"/>
      <c r="B824" s="228"/>
      <c r="C824" s="262" t="s">
        <v>932</v>
      </c>
      <c r="D824" s="232"/>
      <c r="E824" s="233">
        <v>85</v>
      </c>
      <c r="F824" s="230"/>
      <c r="G824" s="230"/>
      <c r="H824" s="230"/>
      <c r="I824" s="230"/>
      <c r="J824" s="230"/>
      <c r="K824" s="230"/>
      <c r="L824" s="230"/>
      <c r="M824" s="230"/>
      <c r="N824" s="229"/>
      <c r="O824" s="229"/>
      <c r="P824" s="229"/>
      <c r="Q824" s="229"/>
      <c r="R824" s="230"/>
      <c r="S824" s="230"/>
      <c r="T824" s="230"/>
      <c r="U824" s="230"/>
      <c r="V824" s="230"/>
      <c r="W824" s="230"/>
      <c r="X824" s="230"/>
      <c r="Y824" s="210"/>
      <c r="Z824" s="210"/>
      <c r="AA824" s="210"/>
      <c r="AB824" s="210"/>
      <c r="AC824" s="210"/>
      <c r="AD824" s="210"/>
      <c r="AE824" s="210"/>
      <c r="AF824" s="210"/>
      <c r="AG824" s="210" t="s">
        <v>185</v>
      </c>
      <c r="AH824" s="210">
        <v>0</v>
      </c>
      <c r="AI824" s="210"/>
      <c r="AJ824" s="210"/>
      <c r="AK824" s="210"/>
      <c r="AL824" s="210"/>
      <c r="AM824" s="210"/>
      <c r="AN824" s="210"/>
      <c r="AO824" s="210"/>
      <c r="AP824" s="210"/>
      <c r="AQ824" s="210"/>
      <c r="AR824" s="210"/>
      <c r="AS824" s="210"/>
      <c r="AT824" s="210"/>
      <c r="AU824" s="210"/>
      <c r="AV824" s="210"/>
      <c r="AW824" s="210"/>
      <c r="AX824" s="210"/>
      <c r="AY824" s="210"/>
      <c r="AZ824" s="210"/>
      <c r="BA824" s="210"/>
      <c r="BB824" s="210"/>
      <c r="BC824" s="210"/>
      <c r="BD824" s="210"/>
      <c r="BE824" s="210"/>
      <c r="BF824" s="210"/>
      <c r="BG824" s="210"/>
      <c r="BH824" s="210"/>
    </row>
    <row r="825" spans="1:60" outlineLevel="1" x14ac:dyDescent="0.2">
      <c r="A825" s="244">
        <v>196</v>
      </c>
      <c r="B825" s="245" t="s">
        <v>933</v>
      </c>
      <c r="C825" s="261" t="s">
        <v>934</v>
      </c>
      <c r="D825" s="246" t="s">
        <v>180</v>
      </c>
      <c r="E825" s="247">
        <v>0.67500000000000004</v>
      </c>
      <c r="F825" s="248"/>
      <c r="G825" s="249">
        <f>ROUND(E825*F825,2)</f>
        <v>0</v>
      </c>
      <c r="H825" s="231"/>
      <c r="I825" s="230">
        <f>ROUND(E825*H825,2)</f>
        <v>0</v>
      </c>
      <c r="J825" s="231"/>
      <c r="K825" s="230">
        <f>ROUND(E825*J825,2)</f>
        <v>0</v>
      </c>
      <c r="L825" s="230">
        <v>21</v>
      </c>
      <c r="M825" s="230">
        <f>G825*(1+L825/100)</f>
        <v>0</v>
      </c>
      <c r="N825" s="229">
        <v>2.8E-3</v>
      </c>
      <c r="O825" s="229">
        <f>ROUND(E825*N825,2)</f>
        <v>0</v>
      </c>
      <c r="P825" s="229">
        <v>0</v>
      </c>
      <c r="Q825" s="229">
        <f>ROUND(E825*P825,2)</f>
        <v>0</v>
      </c>
      <c r="R825" s="230"/>
      <c r="S825" s="230" t="s">
        <v>181</v>
      </c>
      <c r="T825" s="230" t="s">
        <v>181</v>
      </c>
      <c r="U825" s="230">
        <v>0.05</v>
      </c>
      <c r="V825" s="230">
        <f>ROUND(E825*U825,2)</f>
        <v>0.03</v>
      </c>
      <c r="W825" s="230"/>
      <c r="X825" s="230" t="s">
        <v>182</v>
      </c>
      <c r="Y825" s="210"/>
      <c r="Z825" s="210"/>
      <c r="AA825" s="210"/>
      <c r="AB825" s="210"/>
      <c r="AC825" s="210"/>
      <c r="AD825" s="210"/>
      <c r="AE825" s="210"/>
      <c r="AF825" s="210"/>
      <c r="AG825" s="210" t="s">
        <v>183</v>
      </c>
      <c r="AH825" s="210"/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outlineLevel="1" x14ac:dyDescent="0.2">
      <c r="A826" s="227"/>
      <c r="B826" s="228"/>
      <c r="C826" s="262" t="s">
        <v>935</v>
      </c>
      <c r="D826" s="232"/>
      <c r="E826" s="233">
        <v>0.67500000000000004</v>
      </c>
      <c r="F826" s="230"/>
      <c r="G826" s="230"/>
      <c r="H826" s="230"/>
      <c r="I826" s="230"/>
      <c r="J826" s="230"/>
      <c r="K826" s="230"/>
      <c r="L826" s="230"/>
      <c r="M826" s="230"/>
      <c r="N826" s="229"/>
      <c r="O826" s="229"/>
      <c r="P826" s="229"/>
      <c r="Q826" s="229"/>
      <c r="R826" s="230"/>
      <c r="S826" s="230"/>
      <c r="T826" s="230"/>
      <c r="U826" s="230"/>
      <c r="V826" s="230"/>
      <c r="W826" s="230"/>
      <c r="X826" s="230"/>
      <c r="Y826" s="210"/>
      <c r="Z826" s="210"/>
      <c r="AA826" s="210"/>
      <c r="AB826" s="210"/>
      <c r="AC826" s="210"/>
      <c r="AD826" s="210"/>
      <c r="AE826" s="210"/>
      <c r="AF826" s="210"/>
      <c r="AG826" s="210" t="s">
        <v>185</v>
      </c>
      <c r="AH826" s="210">
        <v>0</v>
      </c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1" x14ac:dyDescent="0.2">
      <c r="A827" s="244">
        <v>197</v>
      </c>
      <c r="B827" s="245" t="s">
        <v>936</v>
      </c>
      <c r="C827" s="261" t="s">
        <v>937</v>
      </c>
      <c r="D827" s="246" t="s">
        <v>938</v>
      </c>
      <c r="E827" s="247">
        <v>3.7</v>
      </c>
      <c r="F827" s="248"/>
      <c r="G827" s="249">
        <f>ROUND(E827*F827,2)</f>
        <v>0</v>
      </c>
      <c r="H827" s="231"/>
      <c r="I827" s="230">
        <f>ROUND(E827*H827,2)</f>
        <v>0</v>
      </c>
      <c r="J827" s="231"/>
      <c r="K827" s="230">
        <f>ROUND(E827*J827,2)</f>
        <v>0</v>
      </c>
      <c r="L827" s="230">
        <v>21</v>
      </c>
      <c r="M827" s="230">
        <f>G827*(1+L827/100)</f>
        <v>0</v>
      </c>
      <c r="N827" s="229">
        <v>5.2999999999999998E-4</v>
      </c>
      <c r="O827" s="229">
        <f>ROUND(E827*N827,2)</f>
        <v>0</v>
      </c>
      <c r="P827" s="229">
        <v>0</v>
      </c>
      <c r="Q827" s="229">
        <f>ROUND(E827*P827,2)</f>
        <v>0</v>
      </c>
      <c r="R827" s="230"/>
      <c r="S827" s="230" t="s">
        <v>181</v>
      </c>
      <c r="T827" s="230" t="s">
        <v>181</v>
      </c>
      <c r="U827" s="230">
        <v>0.2</v>
      </c>
      <c r="V827" s="230">
        <f>ROUND(E827*U827,2)</f>
        <v>0.74</v>
      </c>
      <c r="W827" s="230"/>
      <c r="X827" s="230" t="s">
        <v>182</v>
      </c>
      <c r="Y827" s="210"/>
      <c r="Z827" s="210"/>
      <c r="AA827" s="210"/>
      <c r="AB827" s="210"/>
      <c r="AC827" s="210"/>
      <c r="AD827" s="210"/>
      <c r="AE827" s="210"/>
      <c r="AF827" s="210"/>
      <c r="AG827" s="210" t="s">
        <v>183</v>
      </c>
      <c r="AH827" s="210"/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outlineLevel="1" x14ac:dyDescent="0.2">
      <c r="A828" s="227"/>
      <c r="B828" s="228"/>
      <c r="C828" s="262" t="s">
        <v>939</v>
      </c>
      <c r="D828" s="232"/>
      <c r="E828" s="233">
        <v>3.7</v>
      </c>
      <c r="F828" s="230"/>
      <c r="G828" s="230"/>
      <c r="H828" s="230"/>
      <c r="I828" s="230"/>
      <c r="J828" s="230"/>
      <c r="K828" s="230"/>
      <c r="L828" s="230"/>
      <c r="M828" s="230"/>
      <c r="N828" s="229"/>
      <c r="O828" s="229"/>
      <c r="P828" s="229"/>
      <c r="Q828" s="229"/>
      <c r="R828" s="230"/>
      <c r="S828" s="230"/>
      <c r="T828" s="230"/>
      <c r="U828" s="230"/>
      <c r="V828" s="230"/>
      <c r="W828" s="230"/>
      <c r="X828" s="230"/>
      <c r="Y828" s="210"/>
      <c r="Z828" s="210"/>
      <c r="AA828" s="210"/>
      <c r="AB828" s="210"/>
      <c r="AC828" s="210"/>
      <c r="AD828" s="210"/>
      <c r="AE828" s="210"/>
      <c r="AF828" s="210"/>
      <c r="AG828" s="210" t="s">
        <v>185</v>
      </c>
      <c r="AH828" s="210">
        <v>0</v>
      </c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x14ac:dyDescent="0.2">
      <c r="A829" s="238" t="s">
        <v>176</v>
      </c>
      <c r="B829" s="239" t="s">
        <v>138</v>
      </c>
      <c r="C829" s="260" t="s">
        <v>139</v>
      </c>
      <c r="D829" s="240"/>
      <c r="E829" s="241"/>
      <c r="F829" s="242"/>
      <c r="G829" s="243">
        <f>SUMIF(AG830:AG846,"&lt;&gt;NOR",G830:G846)</f>
        <v>0</v>
      </c>
      <c r="H829" s="237"/>
      <c r="I829" s="237">
        <f>SUM(I830:I846)</f>
        <v>0</v>
      </c>
      <c r="J829" s="237"/>
      <c r="K829" s="237">
        <f>SUM(K830:K846)</f>
        <v>0</v>
      </c>
      <c r="L829" s="237"/>
      <c r="M829" s="237">
        <f>SUM(M830:M846)</f>
        <v>0</v>
      </c>
      <c r="N829" s="236"/>
      <c r="O829" s="236">
        <f>SUM(O830:O846)</f>
        <v>2.2600000000000002</v>
      </c>
      <c r="P829" s="236"/>
      <c r="Q829" s="236">
        <f>SUM(Q830:Q846)</f>
        <v>0</v>
      </c>
      <c r="R829" s="237"/>
      <c r="S829" s="237"/>
      <c r="T829" s="237"/>
      <c r="U829" s="237"/>
      <c r="V829" s="237">
        <f>SUM(V830:V846)</f>
        <v>89.29</v>
      </c>
      <c r="W829" s="237"/>
      <c r="X829" s="237"/>
      <c r="AG829" t="s">
        <v>177</v>
      </c>
    </row>
    <row r="830" spans="1:60" ht="22.5" outlineLevel="1" x14ac:dyDescent="0.2">
      <c r="A830" s="244">
        <v>198</v>
      </c>
      <c r="B830" s="245" t="s">
        <v>940</v>
      </c>
      <c r="C830" s="261" t="s">
        <v>941</v>
      </c>
      <c r="D830" s="246" t="s">
        <v>180</v>
      </c>
      <c r="E830" s="247">
        <v>84.521000000000001</v>
      </c>
      <c r="F830" s="248"/>
      <c r="G830" s="249">
        <f>ROUND(E830*F830,2)</f>
        <v>0</v>
      </c>
      <c r="H830" s="231"/>
      <c r="I830" s="230">
        <f>ROUND(E830*H830,2)</f>
        <v>0</v>
      </c>
      <c r="J830" s="231"/>
      <c r="K830" s="230">
        <f>ROUND(E830*J830,2)</f>
        <v>0</v>
      </c>
      <c r="L830" s="230">
        <v>21</v>
      </c>
      <c r="M830" s="230">
        <f>G830*(1+L830/100)</f>
        <v>0</v>
      </c>
      <c r="N830" s="229">
        <v>1.1E-4</v>
      </c>
      <c r="O830" s="229">
        <f>ROUND(E830*N830,2)</f>
        <v>0.01</v>
      </c>
      <c r="P830" s="229">
        <v>0</v>
      </c>
      <c r="Q830" s="229">
        <f>ROUND(E830*P830,2)</f>
        <v>0</v>
      </c>
      <c r="R830" s="230"/>
      <c r="S830" s="230" t="s">
        <v>181</v>
      </c>
      <c r="T830" s="230" t="s">
        <v>871</v>
      </c>
      <c r="U830" s="230">
        <v>0.05</v>
      </c>
      <c r="V830" s="230">
        <f>ROUND(E830*U830,2)</f>
        <v>4.2300000000000004</v>
      </c>
      <c r="W830" s="230"/>
      <c r="X830" s="230" t="s">
        <v>182</v>
      </c>
      <c r="Y830" s="210"/>
      <c r="Z830" s="210"/>
      <c r="AA830" s="210"/>
      <c r="AB830" s="210"/>
      <c r="AC830" s="210"/>
      <c r="AD830" s="210"/>
      <c r="AE830" s="210"/>
      <c r="AF830" s="210"/>
      <c r="AG830" s="210" t="s">
        <v>183</v>
      </c>
      <c r="AH830" s="210"/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1" x14ac:dyDescent="0.2">
      <c r="A831" s="227"/>
      <c r="B831" s="228"/>
      <c r="C831" s="264" t="s">
        <v>942</v>
      </c>
      <c r="D831" s="250"/>
      <c r="E831" s="250"/>
      <c r="F831" s="250"/>
      <c r="G831" s="250"/>
      <c r="H831" s="230"/>
      <c r="I831" s="230"/>
      <c r="J831" s="230"/>
      <c r="K831" s="230"/>
      <c r="L831" s="230"/>
      <c r="M831" s="230"/>
      <c r="N831" s="229"/>
      <c r="O831" s="229"/>
      <c r="P831" s="229"/>
      <c r="Q831" s="229"/>
      <c r="R831" s="230"/>
      <c r="S831" s="230"/>
      <c r="T831" s="230"/>
      <c r="U831" s="230"/>
      <c r="V831" s="230"/>
      <c r="W831" s="230"/>
      <c r="X831" s="230"/>
      <c r="Y831" s="210"/>
      <c r="Z831" s="210"/>
      <c r="AA831" s="210"/>
      <c r="AB831" s="210"/>
      <c r="AC831" s="210"/>
      <c r="AD831" s="210"/>
      <c r="AE831" s="210"/>
      <c r="AF831" s="210"/>
      <c r="AG831" s="210" t="s">
        <v>229</v>
      </c>
      <c r="AH831" s="210"/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1" x14ac:dyDescent="0.2">
      <c r="A832" s="227"/>
      <c r="B832" s="228"/>
      <c r="C832" s="262" t="s">
        <v>943</v>
      </c>
      <c r="D832" s="232"/>
      <c r="E832" s="233">
        <v>31.274000000000001</v>
      </c>
      <c r="F832" s="230"/>
      <c r="G832" s="230"/>
      <c r="H832" s="230"/>
      <c r="I832" s="230"/>
      <c r="J832" s="230"/>
      <c r="K832" s="230"/>
      <c r="L832" s="230"/>
      <c r="M832" s="230"/>
      <c r="N832" s="229"/>
      <c r="O832" s="229"/>
      <c r="P832" s="229"/>
      <c r="Q832" s="229"/>
      <c r="R832" s="230"/>
      <c r="S832" s="230"/>
      <c r="T832" s="230"/>
      <c r="U832" s="230"/>
      <c r="V832" s="230"/>
      <c r="W832" s="230"/>
      <c r="X832" s="230"/>
      <c r="Y832" s="210"/>
      <c r="Z832" s="210"/>
      <c r="AA832" s="210"/>
      <c r="AB832" s="210"/>
      <c r="AC832" s="210"/>
      <c r="AD832" s="210"/>
      <c r="AE832" s="210"/>
      <c r="AF832" s="210"/>
      <c r="AG832" s="210" t="s">
        <v>185</v>
      </c>
      <c r="AH832" s="210">
        <v>0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outlineLevel="1" x14ac:dyDescent="0.2">
      <c r="A833" s="227"/>
      <c r="B833" s="228"/>
      <c r="C833" s="262" t="s">
        <v>944</v>
      </c>
      <c r="D833" s="232"/>
      <c r="E833" s="233">
        <v>24.687000000000001</v>
      </c>
      <c r="F833" s="230"/>
      <c r="G833" s="230"/>
      <c r="H833" s="230"/>
      <c r="I833" s="230"/>
      <c r="J833" s="230"/>
      <c r="K833" s="230"/>
      <c r="L833" s="230"/>
      <c r="M833" s="230"/>
      <c r="N833" s="229"/>
      <c r="O833" s="229"/>
      <c r="P833" s="229"/>
      <c r="Q833" s="229"/>
      <c r="R833" s="230"/>
      <c r="S833" s="230"/>
      <c r="T833" s="230"/>
      <c r="U833" s="230"/>
      <c r="V833" s="230"/>
      <c r="W833" s="230"/>
      <c r="X833" s="230"/>
      <c r="Y833" s="210"/>
      <c r="Z833" s="210"/>
      <c r="AA833" s="210"/>
      <c r="AB833" s="210"/>
      <c r="AC833" s="210"/>
      <c r="AD833" s="210"/>
      <c r="AE833" s="210"/>
      <c r="AF833" s="210"/>
      <c r="AG833" s="210" t="s">
        <v>185</v>
      </c>
      <c r="AH833" s="210">
        <v>0</v>
      </c>
      <c r="AI833" s="210"/>
      <c r="AJ833" s="210"/>
      <c r="AK833" s="210"/>
      <c r="AL833" s="210"/>
      <c r="AM833" s="210"/>
      <c r="AN833" s="210"/>
      <c r="AO833" s="210"/>
      <c r="AP833" s="210"/>
      <c r="AQ833" s="210"/>
      <c r="AR833" s="210"/>
      <c r="AS833" s="210"/>
      <c r="AT833" s="210"/>
      <c r="AU833" s="210"/>
      <c r="AV833" s="210"/>
      <c r="AW833" s="210"/>
      <c r="AX833" s="210"/>
      <c r="AY833" s="210"/>
      <c r="AZ833" s="210"/>
      <c r="BA833" s="210"/>
      <c r="BB833" s="210"/>
      <c r="BC833" s="210"/>
      <c r="BD833" s="210"/>
      <c r="BE833" s="210"/>
      <c r="BF833" s="210"/>
      <c r="BG833" s="210"/>
      <c r="BH833" s="210"/>
    </row>
    <row r="834" spans="1:60" outlineLevel="1" x14ac:dyDescent="0.2">
      <c r="A834" s="227"/>
      <c r="B834" s="228"/>
      <c r="C834" s="262" t="s">
        <v>945</v>
      </c>
      <c r="D834" s="232"/>
      <c r="E834" s="233">
        <v>15.84</v>
      </c>
      <c r="F834" s="230"/>
      <c r="G834" s="230"/>
      <c r="H834" s="230"/>
      <c r="I834" s="230"/>
      <c r="J834" s="230"/>
      <c r="K834" s="230"/>
      <c r="L834" s="230"/>
      <c r="M834" s="230"/>
      <c r="N834" s="229"/>
      <c r="O834" s="229"/>
      <c r="P834" s="229"/>
      <c r="Q834" s="229"/>
      <c r="R834" s="230"/>
      <c r="S834" s="230"/>
      <c r="T834" s="230"/>
      <c r="U834" s="230"/>
      <c r="V834" s="230"/>
      <c r="W834" s="230"/>
      <c r="X834" s="230"/>
      <c r="Y834" s="210"/>
      <c r="Z834" s="210"/>
      <c r="AA834" s="210"/>
      <c r="AB834" s="210"/>
      <c r="AC834" s="210"/>
      <c r="AD834" s="210"/>
      <c r="AE834" s="210"/>
      <c r="AF834" s="210"/>
      <c r="AG834" s="210" t="s">
        <v>185</v>
      </c>
      <c r="AH834" s="210">
        <v>0</v>
      </c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outlineLevel="1" x14ac:dyDescent="0.2">
      <c r="A835" s="227"/>
      <c r="B835" s="228"/>
      <c r="C835" s="262" t="s">
        <v>946</v>
      </c>
      <c r="D835" s="232"/>
      <c r="E835" s="233">
        <v>12.72</v>
      </c>
      <c r="F835" s="230"/>
      <c r="G835" s="230"/>
      <c r="H835" s="230"/>
      <c r="I835" s="230"/>
      <c r="J835" s="230"/>
      <c r="K835" s="230"/>
      <c r="L835" s="230"/>
      <c r="M835" s="230"/>
      <c r="N835" s="229"/>
      <c r="O835" s="229"/>
      <c r="P835" s="229"/>
      <c r="Q835" s="229"/>
      <c r="R835" s="230"/>
      <c r="S835" s="230"/>
      <c r="T835" s="230"/>
      <c r="U835" s="230"/>
      <c r="V835" s="230"/>
      <c r="W835" s="230"/>
      <c r="X835" s="230"/>
      <c r="Y835" s="210"/>
      <c r="Z835" s="210"/>
      <c r="AA835" s="210"/>
      <c r="AB835" s="210"/>
      <c r="AC835" s="210"/>
      <c r="AD835" s="210"/>
      <c r="AE835" s="210"/>
      <c r="AF835" s="210"/>
      <c r="AG835" s="210" t="s">
        <v>185</v>
      </c>
      <c r="AH835" s="210">
        <v>0</v>
      </c>
      <c r="AI835" s="210"/>
      <c r="AJ835" s="210"/>
      <c r="AK835" s="210"/>
      <c r="AL835" s="210"/>
      <c r="AM835" s="210"/>
      <c r="AN835" s="210"/>
      <c r="AO835" s="210"/>
      <c r="AP835" s="210"/>
      <c r="AQ835" s="210"/>
      <c r="AR835" s="210"/>
      <c r="AS835" s="210"/>
      <c r="AT835" s="210"/>
      <c r="AU835" s="210"/>
      <c r="AV835" s="210"/>
      <c r="AW835" s="210"/>
      <c r="AX835" s="210"/>
      <c r="AY835" s="210"/>
      <c r="AZ835" s="210"/>
      <c r="BA835" s="210"/>
      <c r="BB835" s="210"/>
      <c r="BC835" s="210"/>
      <c r="BD835" s="210"/>
      <c r="BE835" s="210"/>
      <c r="BF835" s="210"/>
      <c r="BG835" s="210"/>
      <c r="BH835" s="210"/>
    </row>
    <row r="836" spans="1:60" ht="22.5" outlineLevel="1" x14ac:dyDescent="0.2">
      <c r="A836" s="244">
        <v>199</v>
      </c>
      <c r="B836" s="245" t="s">
        <v>947</v>
      </c>
      <c r="C836" s="261" t="s">
        <v>948</v>
      </c>
      <c r="D836" s="246" t="s">
        <v>180</v>
      </c>
      <c r="E836" s="247">
        <v>84.521000000000001</v>
      </c>
      <c r="F836" s="248"/>
      <c r="G836" s="249">
        <f>ROUND(E836*F836,2)</f>
        <v>0</v>
      </c>
      <c r="H836" s="231"/>
      <c r="I836" s="230">
        <f>ROUND(E836*H836,2)</f>
        <v>0</v>
      </c>
      <c r="J836" s="231"/>
      <c r="K836" s="230">
        <f>ROUND(E836*J836,2)</f>
        <v>0</v>
      </c>
      <c r="L836" s="230">
        <v>21</v>
      </c>
      <c r="M836" s="230">
        <f>G836*(1+L836/100)</f>
        <v>0</v>
      </c>
      <c r="N836" s="229">
        <v>5.2399999999999999E-3</v>
      </c>
      <c r="O836" s="229">
        <f>ROUND(E836*N836,2)</f>
        <v>0.44</v>
      </c>
      <c r="P836" s="229">
        <v>0</v>
      </c>
      <c r="Q836" s="229">
        <f>ROUND(E836*P836,2)</f>
        <v>0</v>
      </c>
      <c r="R836" s="230"/>
      <c r="S836" s="230" t="s">
        <v>181</v>
      </c>
      <c r="T836" s="230" t="s">
        <v>181</v>
      </c>
      <c r="U836" s="230">
        <v>0.96</v>
      </c>
      <c r="V836" s="230">
        <f>ROUND(E836*U836,2)</f>
        <v>81.14</v>
      </c>
      <c r="W836" s="230"/>
      <c r="X836" s="230" t="s">
        <v>182</v>
      </c>
      <c r="Y836" s="210"/>
      <c r="Z836" s="210"/>
      <c r="AA836" s="210"/>
      <c r="AB836" s="210"/>
      <c r="AC836" s="210"/>
      <c r="AD836" s="210"/>
      <c r="AE836" s="210"/>
      <c r="AF836" s="210"/>
      <c r="AG836" s="210" t="s">
        <v>874</v>
      </c>
      <c r="AH836" s="210"/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1" x14ac:dyDescent="0.2">
      <c r="A837" s="227"/>
      <c r="B837" s="228"/>
      <c r="C837" s="262" t="s">
        <v>943</v>
      </c>
      <c r="D837" s="232"/>
      <c r="E837" s="233">
        <v>31.274000000000001</v>
      </c>
      <c r="F837" s="230"/>
      <c r="G837" s="230"/>
      <c r="H837" s="230"/>
      <c r="I837" s="230"/>
      <c r="J837" s="230"/>
      <c r="K837" s="230"/>
      <c r="L837" s="230"/>
      <c r="M837" s="230"/>
      <c r="N837" s="229"/>
      <c r="O837" s="229"/>
      <c r="P837" s="229"/>
      <c r="Q837" s="229"/>
      <c r="R837" s="230"/>
      <c r="S837" s="230"/>
      <c r="T837" s="230"/>
      <c r="U837" s="230"/>
      <c r="V837" s="230"/>
      <c r="W837" s="230"/>
      <c r="X837" s="230"/>
      <c r="Y837" s="210"/>
      <c r="Z837" s="210"/>
      <c r="AA837" s="210"/>
      <c r="AB837" s="210"/>
      <c r="AC837" s="210"/>
      <c r="AD837" s="210"/>
      <c r="AE837" s="210"/>
      <c r="AF837" s="210"/>
      <c r="AG837" s="210" t="s">
        <v>185</v>
      </c>
      <c r="AH837" s="210">
        <v>0</v>
      </c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10"/>
      <c r="BB837" s="210"/>
      <c r="BC837" s="210"/>
      <c r="BD837" s="210"/>
      <c r="BE837" s="210"/>
      <c r="BF837" s="210"/>
      <c r="BG837" s="210"/>
      <c r="BH837" s="210"/>
    </row>
    <row r="838" spans="1:60" outlineLevel="1" x14ac:dyDescent="0.2">
      <c r="A838" s="227"/>
      <c r="B838" s="228"/>
      <c r="C838" s="262" t="s">
        <v>944</v>
      </c>
      <c r="D838" s="232"/>
      <c r="E838" s="233">
        <v>24.687000000000001</v>
      </c>
      <c r="F838" s="230"/>
      <c r="G838" s="230"/>
      <c r="H838" s="230"/>
      <c r="I838" s="230"/>
      <c r="J838" s="230"/>
      <c r="K838" s="230"/>
      <c r="L838" s="230"/>
      <c r="M838" s="230"/>
      <c r="N838" s="229"/>
      <c r="O838" s="229"/>
      <c r="P838" s="229"/>
      <c r="Q838" s="229"/>
      <c r="R838" s="230"/>
      <c r="S838" s="230"/>
      <c r="T838" s="230"/>
      <c r="U838" s="230"/>
      <c r="V838" s="230"/>
      <c r="W838" s="230"/>
      <c r="X838" s="230"/>
      <c r="Y838" s="210"/>
      <c r="Z838" s="210"/>
      <c r="AA838" s="210"/>
      <c r="AB838" s="210"/>
      <c r="AC838" s="210"/>
      <c r="AD838" s="210"/>
      <c r="AE838" s="210"/>
      <c r="AF838" s="210"/>
      <c r="AG838" s="210" t="s">
        <v>185</v>
      </c>
      <c r="AH838" s="210">
        <v>0</v>
      </c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10"/>
      <c r="BB838" s="210"/>
      <c r="BC838" s="210"/>
      <c r="BD838" s="210"/>
      <c r="BE838" s="210"/>
      <c r="BF838" s="210"/>
      <c r="BG838" s="210"/>
      <c r="BH838" s="210"/>
    </row>
    <row r="839" spans="1:60" outlineLevel="1" x14ac:dyDescent="0.2">
      <c r="A839" s="227"/>
      <c r="B839" s="228"/>
      <c r="C839" s="262" t="s">
        <v>945</v>
      </c>
      <c r="D839" s="232"/>
      <c r="E839" s="233">
        <v>15.84</v>
      </c>
      <c r="F839" s="230"/>
      <c r="G839" s="230"/>
      <c r="H839" s="230"/>
      <c r="I839" s="230"/>
      <c r="J839" s="230"/>
      <c r="K839" s="230"/>
      <c r="L839" s="230"/>
      <c r="M839" s="230"/>
      <c r="N839" s="229"/>
      <c r="O839" s="229"/>
      <c r="P839" s="229"/>
      <c r="Q839" s="229"/>
      <c r="R839" s="230"/>
      <c r="S839" s="230"/>
      <c r="T839" s="230"/>
      <c r="U839" s="230"/>
      <c r="V839" s="230"/>
      <c r="W839" s="230"/>
      <c r="X839" s="230"/>
      <c r="Y839" s="210"/>
      <c r="Z839" s="210"/>
      <c r="AA839" s="210"/>
      <c r="AB839" s="210"/>
      <c r="AC839" s="210"/>
      <c r="AD839" s="210"/>
      <c r="AE839" s="210"/>
      <c r="AF839" s="210"/>
      <c r="AG839" s="210" t="s">
        <v>185</v>
      </c>
      <c r="AH839" s="210">
        <v>0</v>
      </c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outlineLevel="1" x14ac:dyDescent="0.2">
      <c r="A840" s="227"/>
      <c r="B840" s="228"/>
      <c r="C840" s="262" t="s">
        <v>946</v>
      </c>
      <c r="D840" s="232"/>
      <c r="E840" s="233">
        <v>12.72</v>
      </c>
      <c r="F840" s="230"/>
      <c r="G840" s="230"/>
      <c r="H840" s="230"/>
      <c r="I840" s="230"/>
      <c r="J840" s="230"/>
      <c r="K840" s="230"/>
      <c r="L840" s="230"/>
      <c r="M840" s="230"/>
      <c r="N840" s="229"/>
      <c r="O840" s="229"/>
      <c r="P840" s="229"/>
      <c r="Q840" s="229"/>
      <c r="R840" s="230"/>
      <c r="S840" s="230"/>
      <c r="T840" s="230"/>
      <c r="U840" s="230"/>
      <c r="V840" s="230"/>
      <c r="W840" s="230"/>
      <c r="X840" s="230"/>
      <c r="Y840" s="210"/>
      <c r="Z840" s="210"/>
      <c r="AA840" s="210"/>
      <c r="AB840" s="210"/>
      <c r="AC840" s="210"/>
      <c r="AD840" s="210"/>
      <c r="AE840" s="210"/>
      <c r="AF840" s="210"/>
      <c r="AG840" s="210" t="s">
        <v>185</v>
      </c>
      <c r="AH840" s="210">
        <v>0</v>
      </c>
      <c r="AI840" s="210"/>
      <c r="AJ840" s="210"/>
      <c r="AK840" s="210"/>
      <c r="AL840" s="210"/>
      <c r="AM840" s="210"/>
      <c r="AN840" s="210"/>
      <c r="AO840" s="210"/>
      <c r="AP840" s="210"/>
      <c r="AQ840" s="210"/>
      <c r="AR840" s="210"/>
      <c r="AS840" s="210"/>
      <c r="AT840" s="210"/>
      <c r="AU840" s="210"/>
      <c r="AV840" s="210"/>
      <c r="AW840" s="210"/>
      <c r="AX840" s="210"/>
      <c r="AY840" s="210"/>
      <c r="AZ840" s="210"/>
      <c r="BA840" s="210"/>
      <c r="BB840" s="210"/>
      <c r="BC840" s="210"/>
      <c r="BD840" s="210"/>
      <c r="BE840" s="210"/>
      <c r="BF840" s="210"/>
      <c r="BG840" s="210"/>
      <c r="BH840" s="210"/>
    </row>
    <row r="841" spans="1:60" outlineLevel="1" x14ac:dyDescent="0.2">
      <c r="A841" s="244">
        <v>200</v>
      </c>
      <c r="B841" s="245" t="s">
        <v>949</v>
      </c>
      <c r="C841" s="261" t="s">
        <v>950</v>
      </c>
      <c r="D841" s="246" t="s">
        <v>392</v>
      </c>
      <c r="E841" s="247">
        <v>2.62</v>
      </c>
      <c r="F841" s="248"/>
      <c r="G841" s="249">
        <f>ROUND(E841*F841,2)</f>
        <v>0</v>
      </c>
      <c r="H841" s="231"/>
      <c r="I841" s="230">
        <f>ROUND(E841*H841,2)</f>
        <v>0</v>
      </c>
      <c r="J841" s="231"/>
      <c r="K841" s="230">
        <f>ROUND(E841*J841,2)</f>
        <v>0</v>
      </c>
      <c r="L841" s="230">
        <v>21</v>
      </c>
      <c r="M841" s="230">
        <f>G841*(1+L841/100)</f>
        <v>0</v>
      </c>
      <c r="N841" s="229">
        <v>1E-4</v>
      </c>
      <c r="O841" s="229">
        <f>ROUND(E841*N841,2)</f>
        <v>0</v>
      </c>
      <c r="P841" s="229">
        <v>0</v>
      </c>
      <c r="Q841" s="229">
        <f>ROUND(E841*P841,2)</f>
        <v>0</v>
      </c>
      <c r="R841" s="230"/>
      <c r="S841" s="230" t="s">
        <v>181</v>
      </c>
      <c r="T841" s="230" t="s">
        <v>871</v>
      </c>
      <c r="U841" s="230">
        <v>0.12</v>
      </c>
      <c r="V841" s="230">
        <f>ROUND(E841*U841,2)</f>
        <v>0.31</v>
      </c>
      <c r="W841" s="230"/>
      <c r="X841" s="230" t="s">
        <v>182</v>
      </c>
      <c r="Y841" s="210"/>
      <c r="Z841" s="210"/>
      <c r="AA841" s="210"/>
      <c r="AB841" s="210"/>
      <c r="AC841" s="210"/>
      <c r="AD841" s="210"/>
      <c r="AE841" s="210"/>
      <c r="AF841" s="210"/>
      <c r="AG841" s="210" t="s">
        <v>183</v>
      </c>
      <c r="AH841" s="210"/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outlineLevel="1" x14ac:dyDescent="0.2">
      <c r="A842" s="227"/>
      <c r="B842" s="228"/>
      <c r="C842" s="262" t="s">
        <v>951</v>
      </c>
      <c r="D842" s="232"/>
      <c r="E842" s="233">
        <v>2.62</v>
      </c>
      <c r="F842" s="230"/>
      <c r="G842" s="230"/>
      <c r="H842" s="230"/>
      <c r="I842" s="230"/>
      <c r="J842" s="230"/>
      <c r="K842" s="230"/>
      <c r="L842" s="230"/>
      <c r="M842" s="230"/>
      <c r="N842" s="229"/>
      <c r="O842" s="229"/>
      <c r="P842" s="229"/>
      <c r="Q842" s="229"/>
      <c r="R842" s="230"/>
      <c r="S842" s="230"/>
      <c r="T842" s="230"/>
      <c r="U842" s="230"/>
      <c r="V842" s="230"/>
      <c r="W842" s="230"/>
      <c r="X842" s="230"/>
      <c r="Y842" s="210"/>
      <c r="Z842" s="210"/>
      <c r="AA842" s="210"/>
      <c r="AB842" s="210"/>
      <c r="AC842" s="210"/>
      <c r="AD842" s="210"/>
      <c r="AE842" s="210"/>
      <c r="AF842" s="210"/>
      <c r="AG842" s="210" t="s">
        <v>185</v>
      </c>
      <c r="AH842" s="210">
        <v>0</v>
      </c>
      <c r="AI842" s="210"/>
      <c r="AJ842" s="210"/>
      <c r="AK842" s="210"/>
      <c r="AL842" s="210"/>
      <c r="AM842" s="210"/>
      <c r="AN842" s="210"/>
      <c r="AO842" s="210"/>
      <c r="AP842" s="210"/>
      <c r="AQ842" s="210"/>
      <c r="AR842" s="210"/>
      <c r="AS842" s="210"/>
      <c r="AT842" s="210"/>
      <c r="AU842" s="210"/>
      <c r="AV842" s="210"/>
      <c r="AW842" s="210"/>
      <c r="AX842" s="210"/>
      <c r="AY842" s="210"/>
      <c r="AZ842" s="210"/>
      <c r="BA842" s="210"/>
      <c r="BB842" s="210"/>
      <c r="BC842" s="210"/>
      <c r="BD842" s="210"/>
      <c r="BE842" s="210"/>
      <c r="BF842" s="210"/>
      <c r="BG842" s="210"/>
      <c r="BH842" s="210"/>
    </row>
    <row r="843" spans="1:60" outlineLevel="1" x14ac:dyDescent="0.2">
      <c r="A843" s="244">
        <v>201</v>
      </c>
      <c r="B843" s="245" t="s">
        <v>952</v>
      </c>
      <c r="C843" s="261" t="s">
        <v>953</v>
      </c>
      <c r="D843" s="246" t="s">
        <v>180</v>
      </c>
      <c r="E843" s="247">
        <v>92.973100000000002</v>
      </c>
      <c r="F843" s="248"/>
      <c r="G843" s="249">
        <f>ROUND(E843*F843,2)</f>
        <v>0</v>
      </c>
      <c r="H843" s="231"/>
      <c r="I843" s="230">
        <f>ROUND(E843*H843,2)</f>
        <v>0</v>
      </c>
      <c r="J843" s="231"/>
      <c r="K843" s="230">
        <f>ROUND(E843*J843,2)</f>
        <v>0</v>
      </c>
      <c r="L843" s="230">
        <v>21</v>
      </c>
      <c r="M843" s="230">
        <f>G843*(1+L843/100)</f>
        <v>0</v>
      </c>
      <c r="N843" s="229">
        <v>1.9429999999999999E-2</v>
      </c>
      <c r="O843" s="229">
        <f>ROUND(E843*N843,2)</f>
        <v>1.81</v>
      </c>
      <c r="P843" s="229">
        <v>0</v>
      </c>
      <c r="Q843" s="229">
        <f>ROUND(E843*P843,2)</f>
        <v>0</v>
      </c>
      <c r="R843" s="230" t="s">
        <v>351</v>
      </c>
      <c r="S843" s="230" t="s">
        <v>181</v>
      </c>
      <c r="T843" s="230" t="s">
        <v>181</v>
      </c>
      <c r="U843" s="230">
        <v>0</v>
      </c>
      <c r="V843" s="230">
        <f>ROUND(E843*U843,2)</f>
        <v>0</v>
      </c>
      <c r="W843" s="230"/>
      <c r="X843" s="230" t="s">
        <v>352</v>
      </c>
      <c r="Y843" s="210"/>
      <c r="Z843" s="210"/>
      <c r="AA843" s="210"/>
      <c r="AB843" s="210"/>
      <c r="AC843" s="210"/>
      <c r="AD843" s="210"/>
      <c r="AE843" s="210"/>
      <c r="AF843" s="210"/>
      <c r="AG843" s="210" t="s">
        <v>353</v>
      </c>
      <c r="AH843" s="210"/>
      <c r="AI843" s="210"/>
      <c r="AJ843" s="210"/>
      <c r="AK843" s="210"/>
      <c r="AL843" s="210"/>
      <c r="AM843" s="210"/>
      <c r="AN843" s="210"/>
      <c r="AO843" s="210"/>
      <c r="AP843" s="210"/>
      <c r="AQ843" s="210"/>
      <c r="AR843" s="210"/>
      <c r="AS843" s="210"/>
      <c r="AT843" s="210"/>
      <c r="AU843" s="210"/>
      <c r="AV843" s="210"/>
      <c r="AW843" s="210"/>
      <c r="AX843" s="210"/>
      <c r="AY843" s="210"/>
      <c r="AZ843" s="210"/>
      <c r="BA843" s="210"/>
      <c r="BB843" s="210"/>
      <c r="BC843" s="210"/>
      <c r="BD843" s="210"/>
      <c r="BE843" s="210"/>
      <c r="BF843" s="210"/>
      <c r="BG843" s="210"/>
      <c r="BH843" s="210"/>
    </row>
    <row r="844" spans="1:60" outlineLevel="1" x14ac:dyDescent="0.2">
      <c r="A844" s="227"/>
      <c r="B844" s="228"/>
      <c r="C844" s="262" t="s">
        <v>954</v>
      </c>
      <c r="D844" s="232"/>
      <c r="E844" s="233">
        <v>84.521000000000001</v>
      </c>
      <c r="F844" s="230"/>
      <c r="G844" s="230"/>
      <c r="H844" s="230"/>
      <c r="I844" s="230"/>
      <c r="J844" s="230"/>
      <c r="K844" s="230"/>
      <c r="L844" s="230"/>
      <c r="M844" s="230"/>
      <c r="N844" s="229"/>
      <c r="O844" s="229"/>
      <c r="P844" s="229"/>
      <c r="Q844" s="229"/>
      <c r="R844" s="230"/>
      <c r="S844" s="230"/>
      <c r="T844" s="230"/>
      <c r="U844" s="230"/>
      <c r="V844" s="230"/>
      <c r="W844" s="230"/>
      <c r="X844" s="230"/>
      <c r="Y844" s="210"/>
      <c r="Z844" s="210"/>
      <c r="AA844" s="210"/>
      <c r="AB844" s="210"/>
      <c r="AC844" s="210"/>
      <c r="AD844" s="210"/>
      <c r="AE844" s="210"/>
      <c r="AF844" s="210"/>
      <c r="AG844" s="210" t="s">
        <v>185</v>
      </c>
      <c r="AH844" s="210">
        <v>5</v>
      </c>
      <c r="AI844" s="210"/>
      <c r="AJ844" s="210"/>
      <c r="AK844" s="210"/>
      <c r="AL844" s="210"/>
      <c r="AM844" s="210"/>
      <c r="AN844" s="210"/>
      <c r="AO844" s="210"/>
      <c r="AP844" s="210"/>
      <c r="AQ844" s="210"/>
      <c r="AR844" s="210"/>
      <c r="AS844" s="210"/>
      <c r="AT844" s="210"/>
      <c r="AU844" s="210"/>
      <c r="AV844" s="210"/>
      <c r="AW844" s="210"/>
      <c r="AX844" s="210"/>
      <c r="AY844" s="210"/>
      <c r="AZ844" s="210"/>
      <c r="BA844" s="210"/>
      <c r="BB844" s="210"/>
      <c r="BC844" s="210"/>
      <c r="BD844" s="210"/>
      <c r="BE844" s="210"/>
      <c r="BF844" s="210"/>
      <c r="BG844" s="210"/>
      <c r="BH844" s="210"/>
    </row>
    <row r="845" spans="1:60" outlineLevel="1" x14ac:dyDescent="0.2">
      <c r="A845" s="227"/>
      <c r="B845" s="228"/>
      <c r="C845" s="263" t="s">
        <v>396</v>
      </c>
      <c r="D845" s="234"/>
      <c r="E845" s="235">
        <v>8.4520999999999997</v>
      </c>
      <c r="F845" s="230"/>
      <c r="G845" s="230"/>
      <c r="H845" s="230"/>
      <c r="I845" s="230"/>
      <c r="J845" s="230"/>
      <c r="K845" s="230"/>
      <c r="L845" s="230"/>
      <c r="M845" s="230"/>
      <c r="N845" s="229"/>
      <c r="O845" s="229"/>
      <c r="P845" s="229"/>
      <c r="Q845" s="229"/>
      <c r="R845" s="230"/>
      <c r="S845" s="230"/>
      <c r="T845" s="230"/>
      <c r="U845" s="230"/>
      <c r="V845" s="230"/>
      <c r="W845" s="230"/>
      <c r="X845" s="230"/>
      <c r="Y845" s="210"/>
      <c r="Z845" s="210"/>
      <c r="AA845" s="210"/>
      <c r="AB845" s="210"/>
      <c r="AC845" s="210"/>
      <c r="AD845" s="210"/>
      <c r="AE845" s="210"/>
      <c r="AF845" s="210"/>
      <c r="AG845" s="210" t="s">
        <v>185</v>
      </c>
      <c r="AH845" s="210">
        <v>4</v>
      </c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</row>
    <row r="846" spans="1:60" outlineLevel="1" x14ac:dyDescent="0.2">
      <c r="A846" s="251">
        <v>202</v>
      </c>
      <c r="B846" s="252" t="s">
        <v>955</v>
      </c>
      <c r="C846" s="265" t="s">
        <v>956</v>
      </c>
      <c r="D846" s="253" t="s">
        <v>273</v>
      </c>
      <c r="E846" s="254">
        <v>2.2589199999999998</v>
      </c>
      <c r="F846" s="255"/>
      <c r="G846" s="256">
        <f>ROUND(E846*F846,2)</f>
        <v>0</v>
      </c>
      <c r="H846" s="231"/>
      <c r="I846" s="230">
        <f>ROUND(E846*H846,2)</f>
        <v>0</v>
      </c>
      <c r="J846" s="231"/>
      <c r="K846" s="230">
        <f>ROUND(E846*J846,2)</f>
        <v>0</v>
      </c>
      <c r="L846" s="230">
        <v>21</v>
      </c>
      <c r="M846" s="230">
        <f>G846*(1+L846/100)</f>
        <v>0</v>
      </c>
      <c r="N846" s="229">
        <v>0</v>
      </c>
      <c r="O846" s="229">
        <f>ROUND(E846*N846,2)</f>
        <v>0</v>
      </c>
      <c r="P846" s="229">
        <v>0</v>
      </c>
      <c r="Q846" s="229">
        <f>ROUND(E846*P846,2)</f>
        <v>0</v>
      </c>
      <c r="R846" s="230"/>
      <c r="S846" s="230" t="s">
        <v>181</v>
      </c>
      <c r="T846" s="230" t="s">
        <v>871</v>
      </c>
      <c r="U846" s="230">
        <v>1.5980000000000001</v>
      </c>
      <c r="V846" s="230">
        <f>ROUND(E846*U846,2)</f>
        <v>3.61</v>
      </c>
      <c r="W846" s="230"/>
      <c r="X846" s="230" t="s">
        <v>574</v>
      </c>
      <c r="Y846" s="210"/>
      <c r="Z846" s="210"/>
      <c r="AA846" s="210"/>
      <c r="AB846" s="210"/>
      <c r="AC846" s="210"/>
      <c r="AD846" s="210"/>
      <c r="AE846" s="210"/>
      <c r="AF846" s="210"/>
      <c r="AG846" s="210" t="s">
        <v>575</v>
      </c>
      <c r="AH846" s="210"/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</row>
    <row r="847" spans="1:60" x14ac:dyDescent="0.2">
      <c r="A847" s="238" t="s">
        <v>176</v>
      </c>
      <c r="B847" s="239" t="s">
        <v>140</v>
      </c>
      <c r="C847" s="260" t="s">
        <v>141</v>
      </c>
      <c r="D847" s="240"/>
      <c r="E847" s="241"/>
      <c r="F847" s="242"/>
      <c r="G847" s="243">
        <f>SUMIF(AG848:AG854,"&lt;&gt;NOR",G848:G854)</f>
        <v>0</v>
      </c>
      <c r="H847" s="237"/>
      <c r="I847" s="237">
        <f>SUM(I848:I854)</f>
        <v>0</v>
      </c>
      <c r="J847" s="237"/>
      <c r="K847" s="237">
        <f>SUM(K848:K854)</f>
        <v>0</v>
      </c>
      <c r="L847" s="237"/>
      <c r="M847" s="237">
        <f>SUM(M848:M854)</f>
        <v>0</v>
      </c>
      <c r="N847" s="236"/>
      <c r="O847" s="236">
        <f>SUM(O848:O854)</f>
        <v>0.04</v>
      </c>
      <c r="P847" s="236"/>
      <c r="Q847" s="236">
        <f>SUM(Q848:Q854)</f>
        <v>0</v>
      </c>
      <c r="R847" s="237"/>
      <c r="S847" s="237"/>
      <c r="T847" s="237"/>
      <c r="U847" s="237"/>
      <c r="V847" s="237">
        <f>SUM(V848:V854)</f>
        <v>37.950000000000003</v>
      </c>
      <c r="W847" s="237"/>
      <c r="X847" s="237"/>
      <c r="AG847" t="s">
        <v>177</v>
      </c>
    </row>
    <row r="848" spans="1:60" outlineLevel="1" x14ac:dyDescent="0.2">
      <c r="A848" s="244">
        <v>203</v>
      </c>
      <c r="B848" s="245" t="s">
        <v>957</v>
      </c>
      <c r="C848" s="261" t="s">
        <v>958</v>
      </c>
      <c r="D848" s="246" t="s">
        <v>180</v>
      </c>
      <c r="E848" s="247">
        <v>130.87280000000001</v>
      </c>
      <c r="F848" s="248"/>
      <c r="G848" s="249">
        <f>ROUND(E848*F848,2)</f>
        <v>0</v>
      </c>
      <c r="H848" s="231"/>
      <c r="I848" s="230">
        <f>ROUND(E848*H848,2)</f>
        <v>0</v>
      </c>
      <c r="J848" s="231"/>
      <c r="K848" s="230">
        <f>ROUND(E848*J848,2)</f>
        <v>0</v>
      </c>
      <c r="L848" s="230">
        <v>21</v>
      </c>
      <c r="M848" s="230">
        <f>G848*(1+L848/100)</f>
        <v>0</v>
      </c>
      <c r="N848" s="229">
        <v>2.7E-4</v>
      </c>
      <c r="O848" s="229">
        <f>ROUND(E848*N848,2)</f>
        <v>0.04</v>
      </c>
      <c r="P848" s="229">
        <v>0</v>
      </c>
      <c r="Q848" s="229">
        <f>ROUND(E848*P848,2)</f>
        <v>0</v>
      </c>
      <c r="R848" s="230"/>
      <c r="S848" s="230" t="s">
        <v>181</v>
      </c>
      <c r="T848" s="230" t="s">
        <v>181</v>
      </c>
      <c r="U848" s="230">
        <v>0.28999999999999998</v>
      </c>
      <c r="V848" s="230">
        <f>ROUND(E848*U848,2)</f>
        <v>37.950000000000003</v>
      </c>
      <c r="W848" s="230"/>
      <c r="X848" s="230" t="s">
        <v>182</v>
      </c>
      <c r="Y848" s="210"/>
      <c r="Z848" s="210"/>
      <c r="AA848" s="210"/>
      <c r="AB848" s="210"/>
      <c r="AC848" s="210"/>
      <c r="AD848" s="210"/>
      <c r="AE848" s="210"/>
      <c r="AF848" s="210"/>
      <c r="AG848" s="210" t="s">
        <v>183</v>
      </c>
      <c r="AH848" s="210"/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</row>
    <row r="849" spans="1:60" outlineLevel="1" x14ac:dyDescent="0.2">
      <c r="A849" s="227"/>
      <c r="B849" s="228"/>
      <c r="C849" s="262" t="s">
        <v>959</v>
      </c>
      <c r="D849" s="232"/>
      <c r="E849" s="233">
        <v>53.8</v>
      </c>
      <c r="F849" s="230"/>
      <c r="G849" s="230"/>
      <c r="H849" s="230"/>
      <c r="I849" s="230"/>
      <c r="J849" s="230"/>
      <c r="K849" s="230"/>
      <c r="L849" s="230"/>
      <c r="M849" s="230"/>
      <c r="N849" s="229"/>
      <c r="O849" s="229"/>
      <c r="P849" s="229"/>
      <c r="Q849" s="229"/>
      <c r="R849" s="230"/>
      <c r="S849" s="230"/>
      <c r="T849" s="230"/>
      <c r="U849" s="230"/>
      <c r="V849" s="230"/>
      <c r="W849" s="230"/>
      <c r="X849" s="230"/>
      <c r="Y849" s="210"/>
      <c r="Z849" s="210"/>
      <c r="AA849" s="210"/>
      <c r="AB849" s="210"/>
      <c r="AC849" s="210"/>
      <c r="AD849" s="210"/>
      <c r="AE849" s="210"/>
      <c r="AF849" s="210"/>
      <c r="AG849" s="210" t="s">
        <v>185</v>
      </c>
      <c r="AH849" s="210">
        <v>0</v>
      </c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</row>
    <row r="850" spans="1:60" ht="33.75" outlineLevel="1" x14ac:dyDescent="0.2">
      <c r="A850" s="227"/>
      <c r="B850" s="228"/>
      <c r="C850" s="262" t="s">
        <v>960</v>
      </c>
      <c r="D850" s="232"/>
      <c r="E850" s="233">
        <v>29.296800000000001</v>
      </c>
      <c r="F850" s="230"/>
      <c r="G850" s="230"/>
      <c r="H850" s="230"/>
      <c r="I850" s="230"/>
      <c r="J850" s="230"/>
      <c r="K850" s="230"/>
      <c r="L850" s="230"/>
      <c r="M850" s="230"/>
      <c r="N850" s="229"/>
      <c r="O850" s="229"/>
      <c r="P850" s="229"/>
      <c r="Q850" s="229"/>
      <c r="R850" s="230"/>
      <c r="S850" s="230"/>
      <c r="T850" s="230"/>
      <c r="U850" s="230"/>
      <c r="V850" s="230"/>
      <c r="W850" s="230"/>
      <c r="X850" s="230"/>
      <c r="Y850" s="210"/>
      <c r="Z850" s="210"/>
      <c r="AA850" s="210"/>
      <c r="AB850" s="210"/>
      <c r="AC850" s="210"/>
      <c r="AD850" s="210"/>
      <c r="AE850" s="210"/>
      <c r="AF850" s="210"/>
      <c r="AG850" s="210" t="s">
        <v>185</v>
      </c>
      <c r="AH850" s="210">
        <v>0</v>
      </c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10"/>
      <c r="BB850" s="210"/>
      <c r="BC850" s="210"/>
      <c r="BD850" s="210"/>
      <c r="BE850" s="210"/>
      <c r="BF850" s="210"/>
      <c r="BG850" s="210"/>
      <c r="BH850" s="210"/>
    </row>
    <row r="851" spans="1:60" outlineLevel="1" x14ac:dyDescent="0.2">
      <c r="A851" s="227"/>
      <c r="B851" s="228"/>
      <c r="C851" s="262" t="s">
        <v>695</v>
      </c>
      <c r="D851" s="232"/>
      <c r="E851" s="233">
        <v>9.4640000000000004</v>
      </c>
      <c r="F851" s="230"/>
      <c r="G851" s="230"/>
      <c r="H851" s="230"/>
      <c r="I851" s="230"/>
      <c r="J851" s="230"/>
      <c r="K851" s="230"/>
      <c r="L851" s="230"/>
      <c r="M851" s="230"/>
      <c r="N851" s="229"/>
      <c r="O851" s="229"/>
      <c r="P851" s="229"/>
      <c r="Q851" s="229"/>
      <c r="R851" s="230"/>
      <c r="S851" s="230"/>
      <c r="T851" s="230"/>
      <c r="U851" s="230"/>
      <c r="V851" s="230"/>
      <c r="W851" s="230"/>
      <c r="X851" s="230"/>
      <c r="Y851" s="210"/>
      <c r="Z851" s="210"/>
      <c r="AA851" s="210"/>
      <c r="AB851" s="210"/>
      <c r="AC851" s="210"/>
      <c r="AD851" s="210"/>
      <c r="AE851" s="210"/>
      <c r="AF851" s="210"/>
      <c r="AG851" s="210" t="s">
        <v>185</v>
      </c>
      <c r="AH851" s="210">
        <v>0</v>
      </c>
      <c r="AI851" s="210"/>
      <c r="AJ851" s="210"/>
      <c r="AK851" s="210"/>
      <c r="AL851" s="210"/>
      <c r="AM851" s="210"/>
      <c r="AN851" s="210"/>
      <c r="AO851" s="210"/>
      <c r="AP851" s="210"/>
      <c r="AQ851" s="210"/>
      <c r="AR851" s="210"/>
      <c r="AS851" s="210"/>
      <c r="AT851" s="210"/>
      <c r="AU851" s="210"/>
      <c r="AV851" s="210"/>
      <c r="AW851" s="210"/>
      <c r="AX851" s="210"/>
      <c r="AY851" s="210"/>
      <c r="AZ851" s="210"/>
      <c r="BA851" s="210"/>
      <c r="BB851" s="210"/>
      <c r="BC851" s="210"/>
      <c r="BD851" s="210"/>
      <c r="BE851" s="210"/>
      <c r="BF851" s="210"/>
      <c r="BG851" s="210"/>
      <c r="BH851" s="210"/>
    </row>
    <row r="852" spans="1:60" outlineLevel="1" x14ac:dyDescent="0.2">
      <c r="A852" s="227"/>
      <c r="B852" s="228"/>
      <c r="C852" s="262" t="s">
        <v>696</v>
      </c>
      <c r="D852" s="232"/>
      <c r="E852" s="233">
        <v>9.7279999999999998</v>
      </c>
      <c r="F852" s="230"/>
      <c r="G852" s="230"/>
      <c r="H852" s="230"/>
      <c r="I852" s="230"/>
      <c r="J852" s="230"/>
      <c r="K852" s="230"/>
      <c r="L852" s="230"/>
      <c r="M852" s="230"/>
      <c r="N852" s="229"/>
      <c r="O852" s="229"/>
      <c r="P852" s="229"/>
      <c r="Q852" s="229"/>
      <c r="R852" s="230"/>
      <c r="S852" s="230"/>
      <c r="T852" s="230"/>
      <c r="U852" s="230"/>
      <c r="V852" s="230"/>
      <c r="W852" s="230"/>
      <c r="X852" s="230"/>
      <c r="Y852" s="210"/>
      <c r="Z852" s="210"/>
      <c r="AA852" s="210"/>
      <c r="AB852" s="210"/>
      <c r="AC852" s="210"/>
      <c r="AD852" s="210"/>
      <c r="AE852" s="210"/>
      <c r="AF852" s="210"/>
      <c r="AG852" s="210" t="s">
        <v>185</v>
      </c>
      <c r="AH852" s="210">
        <v>0</v>
      </c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</row>
    <row r="853" spans="1:60" outlineLevel="1" x14ac:dyDescent="0.2">
      <c r="A853" s="227"/>
      <c r="B853" s="228"/>
      <c r="C853" s="262" t="s">
        <v>697</v>
      </c>
      <c r="D853" s="232"/>
      <c r="E853" s="233">
        <v>2.88</v>
      </c>
      <c r="F853" s="230"/>
      <c r="G853" s="230"/>
      <c r="H853" s="230"/>
      <c r="I853" s="230"/>
      <c r="J853" s="230"/>
      <c r="K853" s="230"/>
      <c r="L853" s="230"/>
      <c r="M853" s="230"/>
      <c r="N853" s="229"/>
      <c r="O853" s="229"/>
      <c r="P853" s="229"/>
      <c r="Q853" s="229"/>
      <c r="R853" s="230"/>
      <c r="S853" s="230"/>
      <c r="T853" s="230"/>
      <c r="U853" s="230"/>
      <c r="V853" s="230"/>
      <c r="W853" s="230"/>
      <c r="X853" s="230"/>
      <c r="Y853" s="210"/>
      <c r="Z853" s="210"/>
      <c r="AA853" s="210"/>
      <c r="AB853" s="210"/>
      <c r="AC853" s="210"/>
      <c r="AD853" s="210"/>
      <c r="AE853" s="210"/>
      <c r="AF853" s="210"/>
      <c r="AG853" s="210" t="s">
        <v>185</v>
      </c>
      <c r="AH853" s="210">
        <v>0</v>
      </c>
      <c r="AI853" s="210"/>
      <c r="AJ853" s="210"/>
      <c r="AK853" s="210"/>
      <c r="AL853" s="210"/>
      <c r="AM853" s="210"/>
      <c r="AN853" s="210"/>
      <c r="AO853" s="210"/>
      <c r="AP853" s="210"/>
      <c r="AQ853" s="210"/>
      <c r="AR853" s="210"/>
      <c r="AS853" s="210"/>
      <c r="AT853" s="210"/>
      <c r="AU853" s="210"/>
      <c r="AV853" s="210"/>
      <c r="AW853" s="210"/>
      <c r="AX853" s="210"/>
      <c r="AY853" s="210"/>
      <c r="AZ853" s="210"/>
      <c r="BA853" s="210"/>
      <c r="BB853" s="210"/>
      <c r="BC853" s="210"/>
      <c r="BD853" s="210"/>
      <c r="BE853" s="210"/>
      <c r="BF853" s="210"/>
      <c r="BG853" s="210"/>
      <c r="BH853" s="210"/>
    </row>
    <row r="854" spans="1:60" outlineLevel="1" x14ac:dyDescent="0.2">
      <c r="A854" s="227"/>
      <c r="B854" s="228"/>
      <c r="C854" s="262" t="s">
        <v>698</v>
      </c>
      <c r="D854" s="232"/>
      <c r="E854" s="233">
        <v>25.704000000000001</v>
      </c>
      <c r="F854" s="230"/>
      <c r="G854" s="230"/>
      <c r="H854" s="230"/>
      <c r="I854" s="230"/>
      <c r="J854" s="230"/>
      <c r="K854" s="230"/>
      <c r="L854" s="230"/>
      <c r="M854" s="230"/>
      <c r="N854" s="229"/>
      <c r="O854" s="229"/>
      <c r="P854" s="229"/>
      <c r="Q854" s="229"/>
      <c r="R854" s="230"/>
      <c r="S854" s="230"/>
      <c r="T854" s="230"/>
      <c r="U854" s="230"/>
      <c r="V854" s="230"/>
      <c r="W854" s="230"/>
      <c r="X854" s="230"/>
      <c r="Y854" s="210"/>
      <c r="Z854" s="210"/>
      <c r="AA854" s="210"/>
      <c r="AB854" s="210"/>
      <c r="AC854" s="210"/>
      <c r="AD854" s="210"/>
      <c r="AE854" s="210"/>
      <c r="AF854" s="210"/>
      <c r="AG854" s="210" t="s">
        <v>185</v>
      </c>
      <c r="AH854" s="210">
        <v>0</v>
      </c>
      <c r="AI854" s="210"/>
      <c r="AJ854" s="210"/>
      <c r="AK854" s="210"/>
      <c r="AL854" s="210"/>
      <c r="AM854" s="210"/>
      <c r="AN854" s="210"/>
      <c r="AO854" s="210"/>
      <c r="AP854" s="210"/>
      <c r="AQ854" s="210"/>
      <c r="AR854" s="210"/>
      <c r="AS854" s="210"/>
      <c r="AT854" s="210"/>
      <c r="AU854" s="210"/>
      <c r="AV854" s="210"/>
      <c r="AW854" s="210"/>
      <c r="AX854" s="210"/>
      <c r="AY854" s="210"/>
      <c r="AZ854" s="210"/>
      <c r="BA854" s="210"/>
      <c r="BB854" s="210"/>
      <c r="BC854" s="210"/>
      <c r="BD854" s="210"/>
      <c r="BE854" s="210"/>
      <c r="BF854" s="210"/>
      <c r="BG854" s="210"/>
      <c r="BH854" s="210"/>
    </row>
    <row r="855" spans="1:60" x14ac:dyDescent="0.2">
      <c r="A855" s="238" t="s">
        <v>176</v>
      </c>
      <c r="B855" s="239" t="s">
        <v>142</v>
      </c>
      <c r="C855" s="260" t="s">
        <v>143</v>
      </c>
      <c r="D855" s="240"/>
      <c r="E855" s="241"/>
      <c r="F855" s="242"/>
      <c r="G855" s="243">
        <f>SUMIF(AG856:AG891,"&lt;&gt;NOR",G856:G891)</f>
        <v>0</v>
      </c>
      <c r="H855" s="237"/>
      <c r="I855" s="237">
        <f>SUM(I856:I891)</f>
        <v>0</v>
      </c>
      <c r="J855" s="237"/>
      <c r="K855" s="237">
        <f>SUM(K856:K891)</f>
        <v>0</v>
      </c>
      <c r="L855" s="237"/>
      <c r="M855" s="237">
        <f>SUM(M856:M891)</f>
        <v>0</v>
      </c>
      <c r="N855" s="236"/>
      <c r="O855" s="236">
        <f>SUM(O856:O891)</f>
        <v>0.97</v>
      </c>
      <c r="P855" s="236"/>
      <c r="Q855" s="236">
        <f>SUM(Q856:Q891)</f>
        <v>0</v>
      </c>
      <c r="R855" s="237"/>
      <c r="S855" s="237"/>
      <c r="T855" s="237"/>
      <c r="U855" s="237"/>
      <c r="V855" s="237">
        <f>SUM(V856:V891)</f>
        <v>178.94</v>
      </c>
      <c r="W855" s="237"/>
      <c r="X855" s="237"/>
      <c r="AG855" t="s">
        <v>177</v>
      </c>
    </row>
    <row r="856" spans="1:60" outlineLevel="1" x14ac:dyDescent="0.2">
      <c r="A856" s="244">
        <v>204</v>
      </c>
      <c r="B856" s="245" t="s">
        <v>961</v>
      </c>
      <c r="C856" s="261" t="s">
        <v>962</v>
      </c>
      <c r="D856" s="246" t="s">
        <v>180</v>
      </c>
      <c r="E856" s="247">
        <v>1280.3389500000001</v>
      </c>
      <c r="F856" s="248"/>
      <c r="G856" s="249">
        <f>ROUND(E856*F856,2)</f>
        <v>0</v>
      </c>
      <c r="H856" s="231"/>
      <c r="I856" s="230">
        <f>ROUND(E856*H856,2)</f>
        <v>0</v>
      </c>
      <c r="J856" s="231"/>
      <c r="K856" s="230">
        <f>ROUND(E856*J856,2)</f>
        <v>0</v>
      </c>
      <c r="L856" s="230">
        <v>21</v>
      </c>
      <c r="M856" s="230">
        <f>G856*(1+L856/100)</f>
        <v>0</v>
      </c>
      <c r="N856" s="229">
        <v>1.4999999999999999E-4</v>
      </c>
      <c r="O856" s="229">
        <f>ROUND(E856*N856,2)</f>
        <v>0.19</v>
      </c>
      <c r="P856" s="229">
        <v>0</v>
      </c>
      <c r="Q856" s="229">
        <f>ROUND(E856*P856,2)</f>
        <v>0</v>
      </c>
      <c r="R856" s="230"/>
      <c r="S856" s="230" t="s">
        <v>181</v>
      </c>
      <c r="T856" s="230" t="s">
        <v>181</v>
      </c>
      <c r="U856" s="230">
        <v>0.03</v>
      </c>
      <c r="V856" s="230">
        <f>ROUND(E856*U856,2)</f>
        <v>38.409999999999997</v>
      </c>
      <c r="W856" s="230"/>
      <c r="X856" s="230" t="s">
        <v>182</v>
      </c>
      <c r="Y856" s="210"/>
      <c r="Z856" s="210"/>
      <c r="AA856" s="210"/>
      <c r="AB856" s="210"/>
      <c r="AC856" s="210"/>
      <c r="AD856" s="210"/>
      <c r="AE856" s="210"/>
      <c r="AF856" s="210"/>
      <c r="AG856" s="210" t="s">
        <v>183</v>
      </c>
      <c r="AH856" s="210"/>
      <c r="AI856" s="210"/>
      <c r="AJ856" s="210"/>
      <c r="AK856" s="210"/>
      <c r="AL856" s="210"/>
      <c r="AM856" s="210"/>
      <c r="AN856" s="210"/>
      <c r="AO856" s="210"/>
      <c r="AP856" s="210"/>
      <c r="AQ856" s="210"/>
      <c r="AR856" s="210"/>
      <c r="AS856" s="210"/>
      <c r="AT856" s="210"/>
      <c r="AU856" s="210"/>
      <c r="AV856" s="210"/>
      <c r="AW856" s="210"/>
      <c r="AX856" s="210"/>
      <c r="AY856" s="210"/>
      <c r="AZ856" s="210"/>
      <c r="BA856" s="210"/>
      <c r="BB856" s="210"/>
      <c r="BC856" s="210"/>
      <c r="BD856" s="210"/>
      <c r="BE856" s="210"/>
      <c r="BF856" s="210"/>
      <c r="BG856" s="210"/>
      <c r="BH856" s="210"/>
    </row>
    <row r="857" spans="1:60" outlineLevel="1" x14ac:dyDescent="0.2">
      <c r="A857" s="227"/>
      <c r="B857" s="228"/>
      <c r="C857" s="262" t="s">
        <v>963</v>
      </c>
      <c r="D857" s="232"/>
      <c r="E857" s="233">
        <v>19.195</v>
      </c>
      <c r="F857" s="230"/>
      <c r="G857" s="230"/>
      <c r="H857" s="230"/>
      <c r="I857" s="230"/>
      <c r="J857" s="230"/>
      <c r="K857" s="230"/>
      <c r="L857" s="230"/>
      <c r="M857" s="230"/>
      <c r="N857" s="229"/>
      <c r="O857" s="229"/>
      <c r="P857" s="229"/>
      <c r="Q857" s="229"/>
      <c r="R857" s="230"/>
      <c r="S857" s="230"/>
      <c r="T857" s="230"/>
      <c r="U857" s="230"/>
      <c r="V857" s="230"/>
      <c r="W857" s="230"/>
      <c r="X857" s="230"/>
      <c r="Y857" s="210"/>
      <c r="Z857" s="210"/>
      <c r="AA857" s="210"/>
      <c r="AB857" s="210"/>
      <c r="AC857" s="210"/>
      <c r="AD857" s="210"/>
      <c r="AE857" s="210"/>
      <c r="AF857" s="210"/>
      <c r="AG857" s="210" t="s">
        <v>185</v>
      </c>
      <c r="AH857" s="210">
        <v>0</v>
      </c>
      <c r="AI857" s="210"/>
      <c r="AJ857" s="210"/>
      <c r="AK857" s="210"/>
      <c r="AL857" s="210"/>
      <c r="AM857" s="210"/>
      <c r="AN857" s="210"/>
      <c r="AO857" s="210"/>
      <c r="AP857" s="210"/>
      <c r="AQ857" s="210"/>
      <c r="AR857" s="210"/>
      <c r="AS857" s="210"/>
      <c r="AT857" s="210"/>
      <c r="AU857" s="210"/>
      <c r="AV857" s="210"/>
      <c r="AW857" s="210"/>
      <c r="AX857" s="210"/>
      <c r="AY857" s="210"/>
      <c r="AZ857" s="210"/>
      <c r="BA857" s="210"/>
      <c r="BB857" s="210"/>
      <c r="BC857" s="210"/>
      <c r="BD857" s="210"/>
      <c r="BE857" s="210"/>
      <c r="BF857" s="210"/>
      <c r="BG857" s="210"/>
      <c r="BH857" s="210"/>
    </row>
    <row r="858" spans="1:60" ht="22.5" outlineLevel="1" x14ac:dyDescent="0.2">
      <c r="A858" s="227"/>
      <c r="B858" s="228"/>
      <c r="C858" s="262" t="s">
        <v>964</v>
      </c>
      <c r="D858" s="232"/>
      <c r="E858" s="233">
        <v>34.646000000000001</v>
      </c>
      <c r="F858" s="230"/>
      <c r="G858" s="230"/>
      <c r="H858" s="230"/>
      <c r="I858" s="230"/>
      <c r="J858" s="230"/>
      <c r="K858" s="230"/>
      <c r="L858" s="230"/>
      <c r="M858" s="230"/>
      <c r="N858" s="229"/>
      <c r="O858" s="229"/>
      <c r="P858" s="229"/>
      <c r="Q858" s="229"/>
      <c r="R858" s="230"/>
      <c r="S858" s="230"/>
      <c r="T858" s="230"/>
      <c r="U858" s="230"/>
      <c r="V858" s="230"/>
      <c r="W858" s="230"/>
      <c r="X858" s="230"/>
      <c r="Y858" s="210"/>
      <c r="Z858" s="210"/>
      <c r="AA858" s="210"/>
      <c r="AB858" s="210"/>
      <c r="AC858" s="210"/>
      <c r="AD858" s="210"/>
      <c r="AE858" s="210"/>
      <c r="AF858" s="210"/>
      <c r="AG858" s="210" t="s">
        <v>185</v>
      </c>
      <c r="AH858" s="210">
        <v>0</v>
      </c>
      <c r="AI858" s="210"/>
      <c r="AJ858" s="210"/>
      <c r="AK858" s="210"/>
      <c r="AL858" s="210"/>
      <c r="AM858" s="210"/>
      <c r="AN858" s="210"/>
      <c r="AO858" s="210"/>
      <c r="AP858" s="210"/>
      <c r="AQ858" s="210"/>
      <c r="AR858" s="210"/>
      <c r="AS858" s="210"/>
      <c r="AT858" s="210"/>
      <c r="AU858" s="210"/>
      <c r="AV858" s="210"/>
      <c r="AW858" s="210"/>
      <c r="AX858" s="210"/>
      <c r="AY858" s="210"/>
      <c r="AZ858" s="210"/>
      <c r="BA858" s="210"/>
      <c r="BB858" s="210"/>
      <c r="BC858" s="210"/>
      <c r="BD858" s="210"/>
      <c r="BE858" s="210"/>
      <c r="BF858" s="210"/>
      <c r="BG858" s="210"/>
      <c r="BH858" s="210"/>
    </row>
    <row r="859" spans="1:60" outlineLevel="1" x14ac:dyDescent="0.2">
      <c r="A859" s="227"/>
      <c r="B859" s="228"/>
      <c r="C859" s="262" t="s">
        <v>965</v>
      </c>
      <c r="D859" s="232"/>
      <c r="E859" s="233">
        <v>15.17</v>
      </c>
      <c r="F859" s="230"/>
      <c r="G859" s="230"/>
      <c r="H859" s="230"/>
      <c r="I859" s="230"/>
      <c r="J859" s="230"/>
      <c r="K859" s="230"/>
      <c r="L859" s="230"/>
      <c r="M859" s="230"/>
      <c r="N859" s="229"/>
      <c r="O859" s="229"/>
      <c r="P859" s="229"/>
      <c r="Q859" s="229"/>
      <c r="R859" s="230"/>
      <c r="S859" s="230"/>
      <c r="T859" s="230"/>
      <c r="U859" s="230"/>
      <c r="V859" s="230"/>
      <c r="W859" s="230"/>
      <c r="X859" s="230"/>
      <c r="Y859" s="210"/>
      <c r="Z859" s="210"/>
      <c r="AA859" s="210"/>
      <c r="AB859" s="210"/>
      <c r="AC859" s="210"/>
      <c r="AD859" s="210"/>
      <c r="AE859" s="210"/>
      <c r="AF859" s="210"/>
      <c r="AG859" s="210" t="s">
        <v>185</v>
      </c>
      <c r="AH859" s="210">
        <v>0</v>
      </c>
      <c r="AI859" s="210"/>
      <c r="AJ859" s="210"/>
      <c r="AK859" s="210"/>
      <c r="AL859" s="210"/>
      <c r="AM859" s="210"/>
      <c r="AN859" s="210"/>
      <c r="AO859" s="210"/>
      <c r="AP859" s="210"/>
      <c r="AQ859" s="210"/>
      <c r="AR859" s="210"/>
      <c r="AS859" s="210"/>
      <c r="AT859" s="210"/>
      <c r="AU859" s="210"/>
      <c r="AV859" s="210"/>
      <c r="AW859" s="210"/>
      <c r="AX859" s="210"/>
      <c r="AY859" s="210"/>
      <c r="AZ859" s="210"/>
      <c r="BA859" s="210"/>
      <c r="BB859" s="210"/>
      <c r="BC859" s="210"/>
      <c r="BD859" s="210"/>
      <c r="BE859" s="210"/>
      <c r="BF859" s="210"/>
      <c r="BG859" s="210"/>
      <c r="BH859" s="210"/>
    </row>
    <row r="860" spans="1:60" outlineLevel="1" x14ac:dyDescent="0.2">
      <c r="A860" s="227"/>
      <c r="B860" s="228"/>
      <c r="C860" s="262" t="s">
        <v>966</v>
      </c>
      <c r="D860" s="232"/>
      <c r="E860" s="233">
        <v>15.47</v>
      </c>
      <c r="F860" s="230"/>
      <c r="G860" s="230"/>
      <c r="H860" s="230"/>
      <c r="I860" s="230"/>
      <c r="J860" s="230"/>
      <c r="K860" s="230"/>
      <c r="L860" s="230"/>
      <c r="M860" s="230"/>
      <c r="N860" s="229"/>
      <c r="O860" s="229"/>
      <c r="P860" s="229"/>
      <c r="Q860" s="229"/>
      <c r="R860" s="230"/>
      <c r="S860" s="230"/>
      <c r="T860" s="230"/>
      <c r="U860" s="230"/>
      <c r="V860" s="230"/>
      <c r="W860" s="230"/>
      <c r="X860" s="230"/>
      <c r="Y860" s="210"/>
      <c r="Z860" s="210"/>
      <c r="AA860" s="210"/>
      <c r="AB860" s="210"/>
      <c r="AC860" s="210"/>
      <c r="AD860" s="210"/>
      <c r="AE860" s="210"/>
      <c r="AF860" s="210"/>
      <c r="AG860" s="210" t="s">
        <v>185</v>
      </c>
      <c r="AH860" s="210">
        <v>0</v>
      </c>
      <c r="AI860" s="210"/>
      <c r="AJ860" s="210"/>
      <c r="AK860" s="210"/>
      <c r="AL860" s="210"/>
      <c r="AM860" s="210"/>
      <c r="AN860" s="210"/>
      <c r="AO860" s="210"/>
      <c r="AP860" s="210"/>
      <c r="AQ860" s="210"/>
      <c r="AR860" s="210"/>
      <c r="AS860" s="210"/>
      <c r="AT860" s="210"/>
      <c r="AU860" s="210"/>
      <c r="AV860" s="210"/>
      <c r="AW860" s="210"/>
      <c r="AX860" s="210"/>
      <c r="AY860" s="210"/>
      <c r="AZ860" s="210"/>
      <c r="BA860" s="210"/>
      <c r="BB860" s="210"/>
      <c r="BC860" s="210"/>
      <c r="BD860" s="210"/>
      <c r="BE860" s="210"/>
      <c r="BF860" s="210"/>
      <c r="BG860" s="210"/>
      <c r="BH860" s="210"/>
    </row>
    <row r="861" spans="1:60" outlineLevel="1" x14ac:dyDescent="0.2">
      <c r="A861" s="227"/>
      <c r="B861" s="228"/>
      <c r="C861" s="262" t="s">
        <v>967</v>
      </c>
      <c r="D861" s="232"/>
      <c r="E861" s="233">
        <v>54.3</v>
      </c>
      <c r="F861" s="230"/>
      <c r="G861" s="230"/>
      <c r="H861" s="230"/>
      <c r="I861" s="230"/>
      <c r="J861" s="230"/>
      <c r="K861" s="230"/>
      <c r="L861" s="230"/>
      <c r="M861" s="230"/>
      <c r="N861" s="229"/>
      <c r="O861" s="229"/>
      <c r="P861" s="229"/>
      <c r="Q861" s="229"/>
      <c r="R861" s="230"/>
      <c r="S861" s="230"/>
      <c r="T861" s="230"/>
      <c r="U861" s="230"/>
      <c r="V861" s="230"/>
      <c r="W861" s="230"/>
      <c r="X861" s="230"/>
      <c r="Y861" s="210"/>
      <c r="Z861" s="210"/>
      <c r="AA861" s="210"/>
      <c r="AB861" s="210"/>
      <c r="AC861" s="210"/>
      <c r="AD861" s="210"/>
      <c r="AE861" s="210"/>
      <c r="AF861" s="210"/>
      <c r="AG861" s="210" t="s">
        <v>185</v>
      </c>
      <c r="AH861" s="210">
        <v>0</v>
      </c>
      <c r="AI861" s="210"/>
      <c r="AJ861" s="210"/>
      <c r="AK861" s="210"/>
      <c r="AL861" s="210"/>
      <c r="AM861" s="210"/>
      <c r="AN861" s="210"/>
      <c r="AO861" s="210"/>
      <c r="AP861" s="210"/>
      <c r="AQ861" s="210"/>
      <c r="AR861" s="210"/>
      <c r="AS861" s="210"/>
      <c r="AT861" s="210"/>
      <c r="AU861" s="210"/>
      <c r="AV861" s="210"/>
      <c r="AW861" s="210"/>
      <c r="AX861" s="210"/>
      <c r="AY861" s="210"/>
      <c r="AZ861" s="210"/>
      <c r="BA861" s="210"/>
      <c r="BB861" s="210"/>
      <c r="BC861" s="210"/>
      <c r="BD861" s="210"/>
      <c r="BE861" s="210"/>
      <c r="BF861" s="210"/>
      <c r="BG861" s="210"/>
      <c r="BH861" s="210"/>
    </row>
    <row r="862" spans="1:60" ht="22.5" outlineLevel="1" x14ac:dyDescent="0.2">
      <c r="A862" s="227"/>
      <c r="B862" s="228"/>
      <c r="C862" s="262" t="s">
        <v>968</v>
      </c>
      <c r="D862" s="232"/>
      <c r="E862" s="233">
        <v>257.404</v>
      </c>
      <c r="F862" s="230"/>
      <c r="G862" s="230"/>
      <c r="H862" s="230"/>
      <c r="I862" s="230"/>
      <c r="J862" s="230"/>
      <c r="K862" s="230"/>
      <c r="L862" s="230"/>
      <c r="M862" s="230"/>
      <c r="N862" s="229"/>
      <c r="O862" s="229"/>
      <c r="P862" s="229"/>
      <c r="Q862" s="229"/>
      <c r="R862" s="230"/>
      <c r="S862" s="230"/>
      <c r="T862" s="230"/>
      <c r="U862" s="230"/>
      <c r="V862" s="230"/>
      <c r="W862" s="230"/>
      <c r="X862" s="230"/>
      <c r="Y862" s="210"/>
      <c r="Z862" s="210"/>
      <c r="AA862" s="210"/>
      <c r="AB862" s="210"/>
      <c r="AC862" s="210"/>
      <c r="AD862" s="210"/>
      <c r="AE862" s="210"/>
      <c r="AF862" s="210"/>
      <c r="AG862" s="210" t="s">
        <v>185</v>
      </c>
      <c r="AH862" s="210">
        <v>0</v>
      </c>
      <c r="AI862" s="210"/>
      <c r="AJ862" s="210"/>
      <c r="AK862" s="210"/>
      <c r="AL862" s="210"/>
      <c r="AM862" s="210"/>
      <c r="AN862" s="210"/>
      <c r="AO862" s="210"/>
      <c r="AP862" s="210"/>
      <c r="AQ862" s="210"/>
      <c r="AR862" s="210"/>
      <c r="AS862" s="210"/>
      <c r="AT862" s="210"/>
      <c r="AU862" s="210"/>
      <c r="AV862" s="210"/>
      <c r="AW862" s="210"/>
      <c r="AX862" s="210"/>
      <c r="AY862" s="210"/>
      <c r="AZ862" s="210"/>
      <c r="BA862" s="210"/>
      <c r="BB862" s="210"/>
      <c r="BC862" s="210"/>
      <c r="BD862" s="210"/>
      <c r="BE862" s="210"/>
      <c r="BF862" s="210"/>
      <c r="BG862" s="210"/>
      <c r="BH862" s="210"/>
    </row>
    <row r="863" spans="1:60" ht="22.5" outlineLevel="1" x14ac:dyDescent="0.2">
      <c r="A863" s="227"/>
      <c r="B863" s="228"/>
      <c r="C863" s="262" t="s">
        <v>969</v>
      </c>
      <c r="D863" s="232"/>
      <c r="E863" s="233">
        <v>59.230249999999998</v>
      </c>
      <c r="F863" s="230"/>
      <c r="G863" s="230"/>
      <c r="H863" s="230"/>
      <c r="I863" s="230"/>
      <c r="J863" s="230"/>
      <c r="K863" s="230"/>
      <c r="L863" s="230"/>
      <c r="M863" s="230"/>
      <c r="N863" s="229"/>
      <c r="O863" s="229"/>
      <c r="P863" s="229"/>
      <c r="Q863" s="229"/>
      <c r="R863" s="230"/>
      <c r="S863" s="230"/>
      <c r="T863" s="230"/>
      <c r="U863" s="230"/>
      <c r="V863" s="230"/>
      <c r="W863" s="230"/>
      <c r="X863" s="230"/>
      <c r="Y863" s="210"/>
      <c r="Z863" s="210"/>
      <c r="AA863" s="210"/>
      <c r="AB863" s="210"/>
      <c r="AC863" s="210"/>
      <c r="AD863" s="210"/>
      <c r="AE863" s="210"/>
      <c r="AF863" s="210"/>
      <c r="AG863" s="210" t="s">
        <v>185</v>
      </c>
      <c r="AH863" s="210">
        <v>0</v>
      </c>
      <c r="AI863" s="210"/>
      <c r="AJ863" s="210"/>
      <c r="AK863" s="210"/>
      <c r="AL863" s="210"/>
      <c r="AM863" s="210"/>
      <c r="AN863" s="210"/>
      <c r="AO863" s="210"/>
      <c r="AP863" s="210"/>
      <c r="AQ863" s="210"/>
      <c r="AR863" s="210"/>
      <c r="AS863" s="210"/>
      <c r="AT863" s="210"/>
      <c r="AU863" s="210"/>
      <c r="AV863" s="210"/>
      <c r="AW863" s="210"/>
      <c r="AX863" s="210"/>
      <c r="AY863" s="210"/>
      <c r="AZ863" s="210"/>
      <c r="BA863" s="210"/>
      <c r="BB863" s="210"/>
      <c r="BC863" s="210"/>
      <c r="BD863" s="210"/>
      <c r="BE863" s="210"/>
      <c r="BF863" s="210"/>
      <c r="BG863" s="210"/>
      <c r="BH863" s="210"/>
    </row>
    <row r="864" spans="1:60" ht="22.5" outlineLevel="1" x14ac:dyDescent="0.2">
      <c r="A864" s="227"/>
      <c r="B864" s="228"/>
      <c r="C864" s="262" t="s">
        <v>970</v>
      </c>
      <c r="D864" s="232"/>
      <c r="E864" s="233">
        <v>67.608999999999995</v>
      </c>
      <c r="F864" s="230"/>
      <c r="G864" s="230"/>
      <c r="H864" s="230"/>
      <c r="I864" s="230"/>
      <c r="J864" s="230"/>
      <c r="K864" s="230"/>
      <c r="L864" s="230"/>
      <c r="M864" s="230"/>
      <c r="N864" s="229"/>
      <c r="O864" s="229"/>
      <c r="P864" s="229"/>
      <c r="Q864" s="229"/>
      <c r="R864" s="230"/>
      <c r="S864" s="230"/>
      <c r="T864" s="230"/>
      <c r="U864" s="230"/>
      <c r="V864" s="230"/>
      <c r="W864" s="230"/>
      <c r="X864" s="230"/>
      <c r="Y864" s="210"/>
      <c r="Z864" s="210"/>
      <c r="AA864" s="210"/>
      <c r="AB864" s="210"/>
      <c r="AC864" s="210"/>
      <c r="AD864" s="210"/>
      <c r="AE864" s="210"/>
      <c r="AF864" s="210"/>
      <c r="AG864" s="210" t="s">
        <v>185</v>
      </c>
      <c r="AH864" s="210">
        <v>0</v>
      </c>
      <c r="AI864" s="210"/>
      <c r="AJ864" s="210"/>
      <c r="AK864" s="210"/>
      <c r="AL864" s="210"/>
      <c r="AM864" s="210"/>
      <c r="AN864" s="210"/>
      <c r="AO864" s="210"/>
      <c r="AP864" s="210"/>
      <c r="AQ864" s="210"/>
      <c r="AR864" s="210"/>
      <c r="AS864" s="210"/>
      <c r="AT864" s="210"/>
      <c r="AU864" s="210"/>
      <c r="AV864" s="210"/>
      <c r="AW864" s="210"/>
      <c r="AX864" s="210"/>
      <c r="AY864" s="210"/>
      <c r="AZ864" s="210"/>
      <c r="BA864" s="210"/>
      <c r="BB864" s="210"/>
      <c r="BC864" s="210"/>
      <c r="BD864" s="210"/>
      <c r="BE864" s="210"/>
      <c r="BF864" s="210"/>
      <c r="BG864" s="210"/>
      <c r="BH864" s="210"/>
    </row>
    <row r="865" spans="1:60" ht="22.5" outlineLevel="1" x14ac:dyDescent="0.2">
      <c r="A865" s="227"/>
      <c r="B865" s="228"/>
      <c r="C865" s="262" t="s">
        <v>971</v>
      </c>
      <c r="D865" s="232"/>
      <c r="E865" s="233">
        <v>74.037599999999998</v>
      </c>
      <c r="F865" s="230"/>
      <c r="G865" s="230"/>
      <c r="H865" s="230"/>
      <c r="I865" s="230"/>
      <c r="J865" s="230"/>
      <c r="K865" s="230"/>
      <c r="L865" s="230"/>
      <c r="M865" s="230"/>
      <c r="N865" s="229"/>
      <c r="O865" s="229"/>
      <c r="P865" s="229"/>
      <c r="Q865" s="229"/>
      <c r="R865" s="230"/>
      <c r="S865" s="230"/>
      <c r="T865" s="230"/>
      <c r="U865" s="230"/>
      <c r="V865" s="230"/>
      <c r="W865" s="230"/>
      <c r="X865" s="230"/>
      <c r="Y865" s="210"/>
      <c r="Z865" s="210"/>
      <c r="AA865" s="210"/>
      <c r="AB865" s="210"/>
      <c r="AC865" s="210"/>
      <c r="AD865" s="210"/>
      <c r="AE865" s="210"/>
      <c r="AF865" s="210"/>
      <c r="AG865" s="210" t="s">
        <v>185</v>
      </c>
      <c r="AH865" s="210">
        <v>0</v>
      </c>
      <c r="AI865" s="210"/>
      <c r="AJ865" s="210"/>
      <c r="AK865" s="210"/>
      <c r="AL865" s="210"/>
      <c r="AM865" s="210"/>
      <c r="AN865" s="210"/>
      <c r="AO865" s="210"/>
      <c r="AP865" s="210"/>
      <c r="AQ865" s="210"/>
      <c r="AR865" s="210"/>
      <c r="AS865" s="210"/>
      <c r="AT865" s="210"/>
      <c r="AU865" s="210"/>
      <c r="AV865" s="210"/>
      <c r="AW865" s="210"/>
      <c r="AX865" s="210"/>
      <c r="AY865" s="210"/>
      <c r="AZ865" s="210"/>
      <c r="BA865" s="210"/>
      <c r="BB865" s="210"/>
      <c r="BC865" s="210"/>
      <c r="BD865" s="210"/>
      <c r="BE865" s="210"/>
      <c r="BF865" s="210"/>
      <c r="BG865" s="210"/>
      <c r="BH865" s="210"/>
    </row>
    <row r="866" spans="1:60" ht="33.75" outlineLevel="1" x14ac:dyDescent="0.2">
      <c r="A866" s="227"/>
      <c r="B866" s="228"/>
      <c r="C866" s="262" t="s">
        <v>972</v>
      </c>
      <c r="D866" s="232"/>
      <c r="E866" s="233">
        <v>474.79109999999997</v>
      </c>
      <c r="F866" s="230"/>
      <c r="G866" s="230"/>
      <c r="H866" s="230"/>
      <c r="I866" s="230"/>
      <c r="J866" s="230"/>
      <c r="K866" s="230"/>
      <c r="L866" s="230"/>
      <c r="M866" s="230"/>
      <c r="N866" s="229"/>
      <c r="O866" s="229"/>
      <c r="P866" s="229"/>
      <c r="Q866" s="229"/>
      <c r="R866" s="230"/>
      <c r="S866" s="230"/>
      <c r="T866" s="230"/>
      <c r="U866" s="230"/>
      <c r="V866" s="230"/>
      <c r="W866" s="230"/>
      <c r="X866" s="230"/>
      <c r="Y866" s="210"/>
      <c r="Z866" s="210"/>
      <c r="AA866" s="210"/>
      <c r="AB866" s="210"/>
      <c r="AC866" s="210"/>
      <c r="AD866" s="210"/>
      <c r="AE866" s="210"/>
      <c r="AF866" s="210"/>
      <c r="AG866" s="210" t="s">
        <v>185</v>
      </c>
      <c r="AH866" s="210">
        <v>0</v>
      </c>
      <c r="AI866" s="210"/>
      <c r="AJ866" s="210"/>
      <c r="AK866" s="210"/>
      <c r="AL866" s="210"/>
      <c r="AM866" s="210"/>
      <c r="AN866" s="210"/>
      <c r="AO866" s="210"/>
      <c r="AP866" s="210"/>
      <c r="AQ866" s="210"/>
      <c r="AR866" s="210"/>
      <c r="AS866" s="210"/>
      <c r="AT866" s="210"/>
      <c r="AU866" s="210"/>
      <c r="AV866" s="210"/>
      <c r="AW866" s="210"/>
      <c r="AX866" s="210"/>
      <c r="AY866" s="210"/>
      <c r="AZ866" s="210"/>
      <c r="BA866" s="210"/>
      <c r="BB866" s="210"/>
      <c r="BC866" s="210"/>
      <c r="BD866" s="210"/>
      <c r="BE866" s="210"/>
      <c r="BF866" s="210"/>
      <c r="BG866" s="210"/>
      <c r="BH866" s="210"/>
    </row>
    <row r="867" spans="1:60" outlineLevel="1" x14ac:dyDescent="0.2">
      <c r="A867" s="227"/>
      <c r="B867" s="228"/>
      <c r="C867" s="262" t="s">
        <v>973</v>
      </c>
      <c r="D867" s="232"/>
      <c r="E867" s="233">
        <v>14.59</v>
      </c>
      <c r="F867" s="230"/>
      <c r="G867" s="230"/>
      <c r="H867" s="230"/>
      <c r="I867" s="230"/>
      <c r="J867" s="230"/>
      <c r="K867" s="230"/>
      <c r="L867" s="230"/>
      <c r="M867" s="230"/>
      <c r="N867" s="229"/>
      <c r="O867" s="229"/>
      <c r="P867" s="229"/>
      <c r="Q867" s="229"/>
      <c r="R867" s="230"/>
      <c r="S867" s="230"/>
      <c r="T867" s="230"/>
      <c r="U867" s="230"/>
      <c r="V867" s="230"/>
      <c r="W867" s="230"/>
      <c r="X867" s="230"/>
      <c r="Y867" s="210"/>
      <c r="Z867" s="210"/>
      <c r="AA867" s="210"/>
      <c r="AB867" s="210"/>
      <c r="AC867" s="210"/>
      <c r="AD867" s="210"/>
      <c r="AE867" s="210"/>
      <c r="AF867" s="210"/>
      <c r="AG867" s="210" t="s">
        <v>185</v>
      </c>
      <c r="AH867" s="210">
        <v>0</v>
      </c>
      <c r="AI867" s="210"/>
      <c r="AJ867" s="210"/>
      <c r="AK867" s="210"/>
      <c r="AL867" s="210"/>
      <c r="AM867" s="210"/>
      <c r="AN867" s="210"/>
      <c r="AO867" s="210"/>
      <c r="AP867" s="210"/>
      <c r="AQ867" s="210"/>
      <c r="AR867" s="210"/>
      <c r="AS867" s="210"/>
      <c r="AT867" s="210"/>
      <c r="AU867" s="210"/>
      <c r="AV867" s="210"/>
      <c r="AW867" s="210"/>
      <c r="AX867" s="210"/>
      <c r="AY867" s="210"/>
      <c r="AZ867" s="210"/>
      <c r="BA867" s="210"/>
      <c r="BB867" s="210"/>
      <c r="BC867" s="210"/>
      <c r="BD867" s="210"/>
      <c r="BE867" s="210"/>
      <c r="BF867" s="210"/>
      <c r="BG867" s="210"/>
      <c r="BH867" s="210"/>
    </row>
    <row r="868" spans="1:60" outlineLevel="1" x14ac:dyDescent="0.2">
      <c r="A868" s="227"/>
      <c r="B868" s="228"/>
      <c r="C868" s="262" t="s">
        <v>974</v>
      </c>
      <c r="D868" s="232"/>
      <c r="E868" s="233">
        <v>11.16</v>
      </c>
      <c r="F868" s="230"/>
      <c r="G868" s="230"/>
      <c r="H868" s="230"/>
      <c r="I868" s="230"/>
      <c r="J868" s="230"/>
      <c r="K868" s="230"/>
      <c r="L868" s="230"/>
      <c r="M868" s="230"/>
      <c r="N868" s="229"/>
      <c r="O868" s="229"/>
      <c r="P868" s="229"/>
      <c r="Q868" s="229"/>
      <c r="R868" s="230"/>
      <c r="S868" s="230"/>
      <c r="T868" s="230"/>
      <c r="U868" s="230"/>
      <c r="V868" s="230"/>
      <c r="W868" s="230"/>
      <c r="X868" s="230"/>
      <c r="Y868" s="210"/>
      <c r="Z868" s="210"/>
      <c r="AA868" s="210"/>
      <c r="AB868" s="210"/>
      <c r="AC868" s="210"/>
      <c r="AD868" s="210"/>
      <c r="AE868" s="210"/>
      <c r="AF868" s="210"/>
      <c r="AG868" s="210" t="s">
        <v>185</v>
      </c>
      <c r="AH868" s="210">
        <v>0</v>
      </c>
      <c r="AI868" s="210"/>
      <c r="AJ868" s="210"/>
      <c r="AK868" s="210"/>
      <c r="AL868" s="210"/>
      <c r="AM868" s="210"/>
      <c r="AN868" s="210"/>
      <c r="AO868" s="210"/>
      <c r="AP868" s="210"/>
      <c r="AQ868" s="210"/>
      <c r="AR868" s="210"/>
      <c r="AS868" s="210"/>
      <c r="AT868" s="210"/>
      <c r="AU868" s="210"/>
      <c r="AV868" s="210"/>
      <c r="AW868" s="210"/>
      <c r="AX868" s="210"/>
      <c r="AY868" s="210"/>
      <c r="AZ868" s="210"/>
      <c r="BA868" s="210"/>
      <c r="BB868" s="210"/>
      <c r="BC868" s="210"/>
      <c r="BD868" s="210"/>
      <c r="BE868" s="210"/>
      <c r="BF868" s="210"/>
      <c r="BG868" s="210"/>
      <c r="BH868" s="210"/>
    </row>
    <row r="869" spans="1:60" outlineLevel="1" x14ac:dyDescent="0.2">
      <c r="A869" s="227"/>
      <c r="B869" s="228"/>
      <c r="C869" s="262" t="s">
        <v>975</v>
      </c>
      <c r="D869" s="232"/>
      <c r="E869" s="233">
        <v>54.581000000000003</v>
      </c>
      <c r="F869" s="230"/>
      <c r="G869" s="230"/>
      <c r="H869" s="230"/>
      <c r="I869" s="230"/>
      <c r="J869" s="230"/>
      <c r="K869" s="230"/>
      <c r="L869" s="230"/>
      <c r="M869" s="230"/>
      <c r="N869" s="229"/>
      <c r="O869" s="229"/>
      <c r="P869" s="229"/>
      <c r="Q869" s="229"/>
      <c r="R869" s="230"/>
      <c r="S869" s="230"/>
      <c r="T869" s="230"/>
      <c r="U869" s="230"/>
      <c r="V869" s="230"/>
      <c r="W869" s="230"/>
      <c r="X869" s="230"/>
      <c r="Y869" s="210"/>
      <c r="Z869" s="210"/>
      <c r="AA869" s="210"/>
      <c r="AB869" s="210"/>
      <c r="AC869" s="210"/>
      <c r="AD869" s="210"/>
      <c r="AE869" s="210"/>
      <c r="AF869" s="210"/>
      <c r="AG869" s="210" t="s">
        <v>185</v>
      </c>
      <c r="AH869" s="210">
        <v>0</v>
      </c>
      <c r="AI869" s="210"/>
      <c r="AJ869" s="210"/>
      <c r="AK869" s="210"/>
      <c r="AL869" s="210"/>
      <c r="AM869" s="210"/>
      <c r="AN869" s="210"/>
      <c r="AO869" s="210"/>
      <c r="AP869" s="210"/>
      <c r="AQ869" s="210"/>
      <c r="AR869" s="210"/>
      <c r="AS869" s="210"/>
      <c r="AT869" s="210"/>
      <c r="AU869" s="210"/>
      <c r="AV869" s="210"/>
      <c r="AW869" s="210"/>
      <c r="AX869" s="210"/>
      <c r="AY869" s="210"/>
      <c r="AZ869" s="210"/>
      <c r="BA869" s="210"/>
      <c r="BB869" s="210"/>
      <c r="BC869" s="210"/>
      <c r="BD869" s="210"/>
      <c r="BE869" s="210"/>
      <c r="BF869" s="210"/>
      <c r="BG869" s="210"/>
      <c r="BH869" s="210"/>
    </row>
    <row r="870" spans="1:60" outlineLevel="1" x14ac:dyDescent="0.2">
      <c r="A870" s="227"/>
      <c r="B870" s="228"/>
      <c r="C870" s="262" t="s">
        <v>976</v>
      </c>
      <c r="D870" s="232"/>
      <c r="E870" s="233">
        <v>52.79</v>
      </c>
      <c r="F870" s="230"/>
      <c r="G870" s="230"/>
      <c r="H870" s="230"/>
      <c r="I870" s="230"/>
      <c r="J870" s="230"/>
      <c r="K870" s="230"/>
      <c r="L870" s="230"/>
      <c r="M870" s="230"/>
      <c r="N870" s="229"/>
      <c r="O870" s="229"/>
      <c r="P870" s="229"/>
      <c r="Q870" s="229"/>
      <c r="R870" s="230"/>
      <c r="S870" s="230"/>
      <c r="T870" s="230"/>
      <c r="U870" s="230"/>
      <c r="V870" s="230"/>
      <c r="W870" s="230"/>
      <c r="X870" s="230"/>
      <c r="Y870" s="210"/>
      <c r="Z870" s="210"/>
      <c r="AA870" s="210"/>
      <c r="AB870" s="210"/>
      <c r="AC870" s="210"/>
      <c r="AD870" s="210"/>
      <c r="AE870" s="210"/>
      <c r="AF870" s="210"/>
      <c r="AG870" s="210" t="s">
        <v>185</v>
      </c>
      <c r="AH870" s="210">
        <v>0</v>
      </c>
      <c r="AI870" s="210"/>
      <c r="AJ870" s="210"/>
      <c r="AK870" s="210"/>
      <c r="AL870" s="210"/>
      <c r="AM870" s="210"/>
      <c r="AN870" s="210"/>
      <c r="AO870" s="210"/>
      <c r="AP870" s="210"/>
      <c r="AQ870" s="210"/>
      <c r="AR870" s="210"/>
      <c r="AS870" s="210"/>
      <c r="AT870" s="210"/>
      <c r="AU870" s="210"/>
      <c r="AV870" s="210"/>
      <c r="AW870" s="210"/>
      <c r="AX870" s="210"/>
      <c r="AY870" s="210"/>
      <c r="AZ870" s="210"/>
      <c r="BA870" s="210"/>
      <c r="BB870" s="210"/>
      <c r="BC870" s="210"/>
      <c r="BD870" s="210"/>
      <c r="BE870" s="210"/>
      <c r="BF870" s="210"/>
      <c r="BG870" s="210"/>
      <c r="BH870" s="210"/>
    </row>
    <row r="871" spans="1:60" ht="22.5" outlineLevel="1" x14ac:dyDescent="0.2">
      <c r="A871" s="227"/>
      <c r="B871" s="228"/>
      <c r="C871" s="262" t="s">
        <v>977</v>
      </c>
      <c r="D871" s="232"/>
      <c r="E871" s="233">
        <v>75.364999999999995</v>
      </c>
      <c r="F871" s="230"/>
      <c r="G871" s="230"/>
      <c r="H871" s="230"/>
      <c r="I871" s="230"/>
      <c r="J871" s="230"/>
      <c r="K871" s="230"/>
      <c r="L871" s="230"/>
      <c r="M871" s="230"/>
      <c r="N871" s="229"/>
      <c r="O871" s="229"/>
      <c r="P871" s="229"/>
      <c r="Q871" s="229"/>
      <c r="R871" s="230"/>
      <c r="S871" s="230"/>
      <c r="T871" s="230"/>
      <c r="U871" s="230"/>
      <c r="V871" s="230"/>
      <c r="W871" s="230"/>
      <c r="X871" s="230"/>
      <c r="Y871" s="210"/>
      <c r="Z871" s="210"/>
      <c r="AA871" s="210"/>
      <c r="AB871" s="210"/>
      <c r="AC871" s="210"/>
      <c r="AD871" s="210"/>
      <c r="AE871" s="210"/>
      <c r="AF871" s="210"/>
      <c r="AG871" s="210" t="s">
        <v>185</v>
      </c>
      <c r="AH871" s="210">
        <v>0</v>
      </c>
      <c r="AI871" s="210"/>
      <c r="AJ871" s="210"/>
      <c r="AK871" s="210"/>
      <c r="AL871" s="210"/>
      <c r="AM871" s="210"/>
      <c r="AN871" s="210"/>
      <c r="AO871" s="210"/>
      <c r="AP871" s="210"/>
      <c r="AQ871" s="210"/>
      <c r="AR871" s="210"/>
      <c r="AS871" s="210"/>
      <c r="AT871" s="210"/>
      <c r="AU871" s="210"/>
      <c r="AV871" s="210"/>
      <c r="AW871" s="210"/>
      <c r="AX871" s="210"/>
      <c r="AY871" s="210"/>
      <c r="AZ871" s="210"/>
      <c r="BA871" s="210"/>
      <c r="BB871" s="210"/>
      <c r="BC871" s="210"/>
      <c r="BD871" s="210"/>
      <c r="BE871" s="210"/>
      <c r="BF871" s="210"/>
      <c r="BG871" s="210"/>
      <c r="BH871" s="210"/>
    </row>
    <row r="872" spans="1:60" outlineLevel="1" x14ac:dyDescent="0.2">
      <c r="A872" s="244">
        <v>205</v>
      </c>
      <c r="B872" s="245" t="s">
        <v>978</v>
      </c>
      <c r="C872" s="261" t="s">
        <v>979</v>
      </c>
      <c r="D872" s="246" t="s">
        <v>180</v>
      </c>
      <c r="E872" s="247">
        <v>1280.3389500000001</v>
      </c>
      <c r="F872" s="248"/>
      <c r="G872" s="249">
        <f>ROUND(E872*F872,2)</f>
        <v>0</v>
      </c>
      <c r="H872" s="231"/>
      <c r="I872" s="230">
        <f>ROUND(E872*H872,2)</f>
        <v>0</v>
      </c>
      <c r="J872" s="231"/>
      <c r="K872" s="230">
        <f>ROUND(E872*J872,2)</f>
        <v>0</v>
      </c>
      <c r="L872" s="230">
        <v>21</v>
      </c>
      <c r="M872" s="230">
        <f>G872*(1+L872/100)</f>
        <v>0</v>
      </c>
      <c r="N872" s="229">
        <v>4.6000000000000001E-4</v>
      </c>
      <c r="O872" s="229">
        <f>ROUND(E872*N872,2)</f>
        <v>0.59</v>
      </c>
      <c r="P872" s="229">
        <v>0</v>
      </c>
      <c r="Q872" s="229">
        <f>ROUND(E872*P872,2)</f>
        <v>0</v>
      </c>
      <c r="R872" s="230"/>
      <c r="S872" s="230" t="s">
        <v>181</v>
      </c>
      <c r="T872" s="230" t="s">
        <v>181</v>
      </c>
      <c r="U872" s="230">
        <v>0.1</v>
      </c>
      <c r="V872" s="230">
        <f>ROUND(E872*U872,2)</f>
        <v>128.03</v>
      </c>
      <c r="W872" s="230"/>
      <c r="X872" s="230" t="s">
        <v>182</v>
      </c>
      <c r="Y872" s="210"/>
      <c r="Z872" s="210"/>
      <c r="AA872" s="210"/>
      <c r="AB872" s="210"/>
      <c r="AC872" s="210"/>
      <c r="AD872" s="210"/>
      <c r="AE872" s="210"/>
      <c r="AF872" s="210"/>
      <c r="AG872" s="210" t="s">
        <v>183</v>
      </c>
      <c r="AH872" s="210"/>
      <c r="AI872" s="210"/>
      <c r="AJ872" s="210"/>
      <c r="AK872" s="210"/>
      <c r="AL872" s="210"/>
      <c r="AM872" s="210"/>
      <c r="AN872" s="210"/>
      <c r="AO872" s="210"/>
      <c r="AP872" s="210"/>
      <c r="AQ872" s="210"/>
      <c r="AR872" s="210"/>
      <c r="AS872" s="210"/>
      <c r="AT872" s="210"/>
      <c r="AU872" s="210"/>
      <c r="AV872" s="210"/>
      <c r="AW872" s="210"/>
      <c r="AX872" s="210"/>
      <c r="AY872" s="210"/>
      <c r="AZ872" s="210"/>
      <c r="BA872" s="210"/>
      <c r="BB872" s="210"/>
      <c r="BC872" s="210"/>
      <c r="BD872" s="210"/>
      <c r="BE872" s="210"/>
      <c r="BF872" s="210"/>
      <c r="BG872" s="210"/>
      <c r="BH872" s="210"/>
    </row>
    <row r="873" spans="1:60" outlineLevel="1" x14ac:dyDescent="0.2">
      <c r="A873" s="227"/>
      <c r="B873" s="228"/>
      <c r="C873" s="262" t="s">
        <v>980</v>
      </c>
      <c r="D873" s="232"/>
      <c r="E873" s="233">
        <v>1280.3389500000001</v>
      </c>
      <c r="F873" s="230"/>
      <c r="G873" s="230"/>
      <c r="H873" s="230"/>
      <c r="I873" s="230"/>
      <c r="J873" s="230"/>
      <c r="K873" s="230"/>
      <c r="L873" s="230"/>
      <c r="M873" s="230"/>
      <c r="N873" s="229"/>
      <c r="O873" s="229"/>
      <c r="P873" s="229"/>
      <c r="Q873" s="229"/>
      <c r="R873" s="230"/>
      <c r="S873" s="230"/>
      <c r="T873" s="230"/>
      <c r="U873" s="230"/>
      <c r="V873" s="230"/>
      <c r="W873" s="230"/>
      <c r="X873" s="230"/>
      <c r="Y873" s="210"/>
      <c r="Z873" s="210"/>
      <c r="AA873" s="210"/>
      <c r="AB873" s="210"/>
      <c r="AC873" s="210"/>
      <c r="AD873" s="210"/>
      <c r="AE873" s="210"/>
      <c r="AF873" s="210"/>
      <c r="AG873" s="210" t="s">
        <v>185</v>
      </c>
      <c r="AH873" s="210">
        <v>5</v>
      </c>
      <c r="AI873" s="210"/>
      <c r="AJ873" s="210"/>
      <c r="AK873" s="210"/>
      <c r="AL873" s="210"/>
      <c r="AM873" s="210"/>
      <c r="AN873" s="210"/>
      <c r="AO873" s="210"/>
      <c r="AP873" s="210"/>
      <c r="AQ873" s="210"/>
      <c r="AR873" s="210"/>
      <c r="AS873" s="210"/>
      <c r="AT873" s="210"/>
      <c r="AU873" s="210"/>
      <c r="AV873" s="210"/>
      <c r="AW873" s="210"/>
      <c r="AX873" s="210"/>
      <c r="AY873" s="210"/>
      <c r="AZ873" s="210"/>
      <c r="BA873" s="210"/>
      <c r="BB873" s="210"/>
      <c r="BC873" s="210"/>
      <c r="BD873" s="210"/>
      <c r="BE873" s="210"/>
      <c r="BF873" s="210"/>
      <c r="BG873" s="210"/>
      <c r="BH873" s="210"/>
    </row>
    <row r="874" spans="1:60" outlineLevel="1" x14ac:dyDescent="0.2">
      <c r="A874" s="251">
        <v>206</v>
      </c>
      <c r="B874" s="252" t="s">
        <v>981</v>
      </c>
      <c r="C874" s="265" t="s">
        <v>982</v>
      </c>
      <c r="D874" s="253" t="s">
        <v>392</v>
      </c>
      <c r="E874" s="254">
        <v>350</v>
      </c>
      <c r="F874" s="255"/>
      <c r="G874" s="256">
        <f>ROUND(E874*F874,2)</f>
        <v>0</v>
      </c>
      <c r="H874" s="231"/>
      <c r="I874" s="230">
        <f>ROUND(E874*H874,2)</f>
        <v>0</v>
      </c>
      <c r="J874" s="231"/>
      <c r="K874" s="230">
        <f>ROUND(E874*J874,2)</f>
        <v>0</v>
      </c>
      <c r="L874" s="230">
        <v>21</v>
      </c>
      <c r="M874" s="230">
        <f>G874*(1+L874/100)</f>
        <v>0</v>
      </c>
      <c r="N874" s="229">
        <v>0</v>
      </c>
      <c r="O874" s="229">
        <f>ROUND(E874*N874,2)</f>
        <v>0</v>
      </c>
      <c r="P874" s="229">
        <v>0</v>
      </c>
      <c r="Q874" s="229">
        <f>ROUND(E874*P874,2)</f>
        <v>0</v>
      </c>
      <c r="R874" s="230"/>
      <c r="S874" s="230" t="s">
        <v>181</v>
      </c>
      <c r="T874" s="230" t="s">
        <v>181</v>
      </c>
      <c r="U874" s="230">
        <v>0.02</v>
      </c>
      <c r="V874" s="230">
        <f>ROUND(E874*U874,2)</f>
        <v>7</v>
      </c>
      <c r="W874" s="230"/>
      <c r="X874" s="230" t="s">
        <v>182</v>
      </c>
      <c r="Y874" s="210"/>
      <c r="Z874" s="210"/>
      <c r="AA874" s="210"/>
      <c r="AB874" s="210"/>
      <c r="AC874" s="210"/>
      <c r="AD874" s="210"/>
      <c r="AE874" s="210"/>
      <c r="AF874" s="210"/>
      <c r="AG874" s="210" t="s">
        <v>183</v>
      </c>
      <c r="AH874" s="210"/>
      <c r="AI874" s="210"/>
      <c r="AJ874" s="210"/>
      <c r="AK874" s="210"/>
      <c r="AL874" s="210"/>
      <c r="AM874" s="210"/>
      <c r="AN874" s="210"/>
      <c r="AO874" s="210"/>
      <c r="AP874" s="210"/>
      <c r="AQ874" s="210"/>
      <c r="AR874" s="210"/>
      <c r="AS874" s="210"/>
      <c r="AT874" s="210"/>
      <c r="AU874" s="210"/>
      <c r="AV874" s="210"/>
      <c r="AW874" s="210"/>
      <c r="AX874" s="210"/>
      <c r="AY874" s="210"/>
      <c r="AZ874" s="210"/>
      <c r="BA874" s="210"/>
      <c r="BB874" s="210"/>
      <c r="BC874" s="210"/>
      <c r="BD874" s="210"/>
      <c r="BE874" s="210"/>
      <c r="BF874" s="210"/>
      <c r="BG874" s="210"/>
      <c r="BH874" s="210"/>
    </row>
    <row r="875" spans="1:60" ht="22.5" outlineLevel="1" x14ac:dyDescent="0.2">
      <c r="A875" s="244">
        <v>207</v>
      </c>
      <c r="B875" s="245" t="s">
        <v>983</v>
      </c>
      <c r="C875" s="261" t="s">
        <v>984</v>
      </c>
      <c r="D875" s="246" t="s">
        <v>180</v>
      </c>
      <c r="E875" s="247">
        <v>550.04999999999995</v>
      </c>
      <c r="F875" s="248"/>
      <c r="G875" s="249">
        <f>ROUND(E875*F875,2)</f>
        <v>0</v>
      </c>
      <c r="H875" s="231"/>
      <c r="I875" s="230">
        <f>ROUND(E875*H875,2)</f>
        <v>0</v>
      </c>
      <c r="J875" s="231"/>
      <c r="K875" s="230">
        <f>ROUND(E875*J875,2)</f>
        <v>0</v>
      </c>
      <c r="L875" s="230">
        <v>21</v>
      </c>
      <c r="M875" s="230">
        <f>G875*(1+L875/100)</f>
        <v>0</v>
      </c>
      <c r="N875" s="229">
        <v>3.5E-4</v>
      </c>
      <c r="O875" s="229">
        <f>ROUND(E875*N875,2)</f>
        <v>0.19</v>
      </c>
      <c r="P875" s="229">
        <v>0</v>
      </c>
      <c r="Q875" s="229">
        <f>ROUND(E875*P875,2)</f>
        <v>0</v>
      </c>
      <c r="R875" s="230"/>
      <c r="S875" s="230" t="s">
        <v>181</v>
      </c>
      <c r="T875" s="230" t="s">
        <v>181</v>
      </c>
      <c r="U875" s="230">
        <v>0.01</v>
      </c>
      <c r="V875" s="230">
        <f>ROUND(E875*U875,2)</f>
        <v>5.5</v>
      </c>
      <c r="W875" s="230"/>
      <c r="X875" s="230" t="s">
        <v>182</v>
      </c>
      <c r="Y875" s="210"/>
      <c r="Z875" s="210"/>
      <c r="AA875" s="210"/>
      <c r="AB875" s="210"/>
      <c r="AC875" s="210"/>
      <c r="AD875" s="210"/>
      <c r="AE875" s="210"/>
      <c r="AF875" s="210"/>
      <c r="AG875" s="210" t="s">
        <v>183</v>
      </c>
      <c r="AH875" s="210"/>
      <c r="AI875" s="210"/>
      <c r="AJ875" s="210"/>
      <c r="AK875" s="210"/>
      <c r="AL875" s="210"/>
      <c r="AM875" s="210"/>
      <c r="AN875" s="210"/>
      <c r="AO875" s="210"/>
      <c r="AP875" s="210"/>
      <c r="AQ875" s="210"/>
      <c r="AR875" s="210"/>
      <c r="AS875" s="210"/>
      <c r="AT875" s="210"/>
      <c r="AU875" s="210"/>
      <c r="AV875" s="210"/>
      <c r="AW875" s="210"/>
      <c r="AX875" s="210"/>
      <c r="AY875" s="210"/>
      <c r="AZ875" s="210"/>
      <c r="BA875" s="210"/>
      <c r="BB875" s="210"/>
      <c r="BC875" s="210"/>
      <c r="BD875" s="210"/>
      <c r="BE875" s="210"/>
      <c r="BF875" s="210"/>
      <c r="BG875" s="210"/>
      <c r="BH875" s="210"/>
    </row>
    <row r="876" spans="1:60" outlineLevel="1" x14ac:dyDescent="0.2">
      <c r="A876" s="227"/>
      <c r="B876" s="228"/>
      <c r="C876" s="262" t="s">
        <v>235</v>
      </c>
      <c r="D876" s="232"/>
      <c r="E876" s="233">
        <v>3.91</v>
      </c>
      <c r="F876" s="230"/>
      <c r="G876" s="230"/>
      <c r="H876" s="230"/>
      <c r="I876" s="230"/>
      <c r="J876" s="230"/>
      <c r="K876" s="230"/>
      <c r="L876" s="230"/>
      <c r="M876" s="230"/>
      <c r="N876" s="229"/>
      <c r="O876" s="229"/>
      <c r="P876" s="229"/>
      <c r="Q876" s="229"/>
      <c r="R876" s="230"/>
      <c r="S876" s="230"/>
      <c r="T876" s="230"/>
      <c r="U876" s="230"/>
      <c r="V876" s="230"/>
      <c r="W876" s="230"/>
      <c r="X876" s="230"/>
      <c r="Y876" s="210"/>
      <c r="Z876" s="210"/>
      <c r="AA876" s="210"/>
      <c r="AB876" s="210"/>
      <c r="AC876" s="210"/>
      <c r="AD876" s="210"/>
      <c r="AE876" s="210"/>
      <c r="AF876" s="210"/>
      <c r="AG876" s="210" t="s">
        <v>185</v>
      </c>
      <c r="AH876" s="210">
        <v>0</v>
      </c>
      <c r="AI876" s="210"/>
      <c r="AJ876" s="210"/>
      <c r="AK876" s="210"/>
      <c r="AL876" s="210"/>
      <c r="AM876" s="210"/>
      <c r="AN876" s="210"/>
      <c r="AO876" s="210"/>
      <c r="AP876" s="210"/>
      <c r="AQ876" s="210"/>
      <c r="AR876" s="210"/>
      <c r="AS876" s="210"/>
      <c r="AT876" s="210"/>
      <c r="AU876" s="210"/>
      <c r="AV876" s="210"/>
      <c r="AW876" s="210"/>
      <c r="AX876" s="210"/>
      <c r="AY876" s="210"/>
      <c r="AZ876" s="210"/>
      <c r="BA876" s="210"/>
      <c r="BB876" s="210"/>
      <c r="BC876" s="210"/>
      <c r="BD876" s="210"/>
      <c r="BE876" s="210"/>
      <c r="BF876" s="210"/>
      <c r="BG876" s="210"/>
      <c r="BH876" s="210"/>
    </row>
    <row r="877" spans="1:60" outlineLevel="1" x14ac:dyDescent="0.2">
      <c r="A877" s="227"/>
      <c r="B877" s="228"/>
      <c r="C877" s="262" t="s">
        <v>236</v>
      </c>
      <c r="D877" s="232"/>
      <c r="E877" s="233">
        <v>10.49</v>
      </c>
      <c r="F877" s="230"/>
      <c r="G877" s="230"/>
      <c r="H877" s="230"/>
      <c r="I877" s="230"/>
      <c r="J877" s="230"/>
      <c r="K877" s="230"/>
      <c r="L877" s="230"/>
      <c r="M877" s="230"/>
      <c r="N877" s="229"/>
      <c r="O877" s="229"/>
      <c r="P877" s="229"/>
      <c r="Q877" s="229"/>
      <c r="R877" s="230"/>
      <c r="S877" s="230"/>
      <c r="T877" s="230"/>
      <c r="U877" s="230"/>
      <c r="V877" s="230"/>
      <c r="W877" s="230"/>
      <c r="X877" s="230"/>
      <c r="Y877" s="210"/>
      <c r="Z877" s="210"/>
      <c r="AA877" s="210"/>
      <c r="AB877" s="210"/>
      <c r="AC877" s="210"/>
      <c r="AD877" s="210"/>
      <c r="AE877" s="210"/>
      <c r="AF877" s="210"/>
      <c r="AG877" s="210" t="s">
        <v>185</v>
      </c>
      <c r="AH877" s="210">
        <v>0</v>
      </c>
      <c r="AI877" s="210"/>
      <c r="AJ877" s="210"/>
      <c r="AK877" s="210"/>
      <c r="AL877" s="210"/>
      <c r="AM877" s="210"/>
      <c r="AN877" s="210"/>
      <c r="AO877" s="210"/>
      <c r="AP877" s="210"/>
      <c r="AQ877" s="210"/>
      <c r="AR877" s="210"/>
      <c r="AS877" s="210"/>
      <c r="AT877" s="210"/>
      <c r="AU877" s="210"/>
      <c r="AV877" s="210"/>
      <c r="AW877" s="210"/>
      <c r="AX877" s="210"/>
      <c r="AY877" s="210"/>
      <c r="AZ877" s="210"/>
      <c r="BA877" s="210"/>
      <c r="BB877" s="210"/>
      <c r="BC877" s="210"/>
      <c r="BD877" s="210"/>
      <c r="BE877" s="210"/>
      <c r="BF877" s="210"/>
      <c r="BG877" s="210"/>
      <c r="BH877" s="210"/>
    </row>
    <row r="878" spans="1:60" outlineLevel="1" x14ac:dyDescent="0.2">
      <c r="A878" s="227"/>
      <c r="B878" s="228"/>
      <c r="C878" s="262" t="s">
        <v>237</v>
      </c>
      <c r="D878" s="232"/>
      <c r="E878" s="233">
        <v>8.02</v>
      </c>
      <c r="F878" s="230"/>
      <c r="G878" s="230"/>
      <c r="H878" s="230"/>
      <c r="I878" s="230"/>
      <c r="J878" s="230"/>
      <c r="K878" s="230"/>
      <c r="L878" s="230"/>
      <c r="M878" s="230"/>
      <c r="N878" s="229"/>
      <c r="O878" s="229"/>
      <c r="P878" s="229"/>
      <c r="Q878" s="229"/>
      <c r="R878" s="230"/>
      <c r="S878" s="230"/>
      <c r="T878" s="230"/>
      <c r="U878" s="230"/>
      <c r="V878" s="230"/>
      <c r="W878" s="230"/>
      <c r="X878" s="230"/>
      <c r="Y878" s="210"/>
      <c r="Z878" s="210"/>
      <c r="AA878" s="210"/>
      <c r="AB878" s="210"/>
      <c r="AC878" s="210"/>
      <c r="AD878" s="210"/>
      <c r="AE878" s="210"/>
      <c r="AF878" s="210"/>
      <c r="AG878" s="210" t="s">
        <v>185</v>
      </c>
      <c r="AH878" s="210">
        <v>0</v>
      </c>
      <c r="AI878" s="210"/>
      <c r="AJ878" s="210"/>
      <c r="AK878" s="210"/>
      <c r="AL878" s="210"/>
      <c r="AM878" s="210"/>
      <c r="AN878" s="210"/>
      <c r="AO878" s="210"/>
      <c r="AP878" s="210"/>
      <c r="AQ878" s="210"/>
      <c r="AR878" s="210"/>
      <c r="AS878" s="210"/>
      <c r="AT878" s="210"/>
      <c r="AU878" s="210"/>
      <c r="AV878" s="210"/>
      <c r="AW878" s="210"/>
      <c r="AX878" s="210"/>
      <c r="AY878" s="210"/>
      <c r="AZ878" s="210"/>
      <c r="BA878" s="210"/>
      <c r="BB878" s="210"/>
      <c r="BC878" s="210"/>
      <c r="BD878" s="210"/>
      <c r="BE878" s="210"/>
      <c r="BF878" s="210"/>
      <c r="BG878" s="210"/>
      <c r="BH878" s="210"/>
    </row>
    <row r="879" spans="1:60" outlineLevel="1" x14ac:dyDescent="0.2">
      <c r="A879" s="227"/>
      <c r="B879" s="228"/>
      <c r="C879" s="262" t="s">
        <v>238</v>
      </c>
      <c r="D879" s="232"/>
      <c r="E879" s="233">
        <v>6.32</v>
      </c>
      <c r="F879" s="230"/>
      <c r="G879" s="230"/>
      <c r="H879" s="230"/>
      <c r="I879" s="230"/>
      <c r="J879" s="230"/>
      <c r="K879" s="230"/>
      <c r="L879" s="230"/>
      <c r="M879" s="230"/>
      <c r="N879" s="229"/>
      <c r="O879" s="229"/>
      <c r="P879" s="229"/>
      <c r="Q879" s="229"/>
      <c r="R879" s="230"/>
      <c r="S879" s="230"/>
      <c r="T879" s="230"/>
      <c r="U879" s="230"/>
      <c r="V879" s="230"/>
      <c r="W879" s="230"/>
      <c r="X879" s="230"/>
      <c r="Y879" s="210"/>
      <c r="Z879" s="210"/>
      <c r="AA879" s="210"/>
      <c r="AB879" s="210"/>
      <c r="AC879" s="210"/>
      <c r="AD879" s="210"/>
      <c r="AE879" s="210"/>
      <c r="AF879" s="210"/>
      <c r="AG879" s="210" t="s">
        <v>185</v>
      </c>
      <c r="AH879" s="210">
        <v>0</v>
      </c>
      <c r="AI879" s="210"/>
      <c r="AJ879" s="210"/>
      <c r="AK879" s="210"/>
      <c r="AL879" s="210"/>
      <c r="AM879" s="210"/>
      <c r="AN879" s="210"/>
      <c r="AO879" s="210"/>
      <c r="AP879" s="210"/>
      <c r="AQ879" s="210"/>
      <c r="AR879" s="210"/>
      <c r="AS879" s="210"/>
      <c r="AT879" s="210"/>
      <c r="AU879" s="210"/>
      <c r="AV879" s="210"/>
      <c r="AW879" s="210"/>
      <c r="AX879" s="210"/>
      <c r="AY879" s="210"/>
      <c r="AZ879" s="210"/>
      <c r="BA879" s="210"/>
      <c r="BB879" s="210"/>
      <c r="BC879" s="210"/>
      <c r="BD879" s="210"/>
      <c r="BE879" s="210"/>
      <c r="BF879" s="210"/>
      <c r="BG879" s="210"/>
      <c r="BH879" s="210"/>
    </row>
    <row r="880" spans="1:60" outlineLevel="1" x14ac:dyDescent="0.2">
      <c r="A880" s="227"/>
      <c r="B880" s="228"/>
      <c r="C880" s="262" t="s">
        <v>239</v>
      </c>
      <c r="D880" s="232"/>
      <c r="E880" s="233">
        <v>6.32</v>
      </c>
      <c r="F880" s="230"/>
      <c r="G880" s="230"/>
      <c r="H880" s="230"/>
      <c r="I880" s="230"/>
      <c r="J880" s="230"/>
      <c r="K880" s="230"/>
      <c r="L880" s="230"/>
      <c r="M880" s="230"/>
      <c r="N880" s="229"/>
      <c r="O880" s="229"/>
      <c r="P880" s="229"/>
      <c r="Q880" s="229"/>
      <c r="R880" s="230"/>
      <c r="S880" s="230"/>
      <c r="T880" s="230"/>
      <c r="U880" s="230"/>
      <c r="V880" s="230"/>
      <c r="W880" s="230"/>
      <c r="X880" s="230"/>
      <c r="Y880" s="210"/>
      <c r="Z880" s="210"/>
      <c r="AA880" s="210"/>
      <c r="AB880" s="210"/>
      <c r="AC880" s="210"/>
      <c r="AD880" s="210"/>
      <c r="AE880" s="210"/>
      <c r="AF880" s="210"/>
      <c r="AG880" s="210" t="s">
        <v>185</v>
      </c>
      <c r="AH880" s="210">
        <v>0</v>
      </c>
      <c r="AI880" s="210"/>
      <c r="AJ880" s="210"/>
      <c r="AK880" s="210"/>
      <c r="AL880" s="210"/>
      <c r="AM880" s="210"/>
      <c r="AN880" s="210"/>
      <c r="AO880" s="210"/>
      <c r="AP880" s="210"/>
      <c r="AQ880" s="210"/>
      <c r="AR880" s="210"/>
      <c r="AS880" s="210"/>
      <c r="AT880" s="210"/>
      <c r="AU880" s="210"/>
      <c r="AV880" s="210"/>
      <c r="AW880" s="210"/>
      <c r="AX880" s="210"/>
      <c r="AY880" s="210"/>
      <c r="AZ880" s="210"/>
      <c r="BA880" s="210"/>
      <c r="BB880" s="210"/>
      <c r="BC880" s="210"/>
      <c r="BD880" s="210"/>
      <c r="BE880" s="210"/>
      <c r="BF880" s="210"/>
      <c r="BG880" s="210"/>
      <c r="BH880" s="210"/>
    </row>
    <row r="881" spans="1:60" outlineLevel="1" x14ac:dyDescent="0.2">
      <c r="A881" s="227"/>
      <c r="B881" s="228"/>
      <c r="C881" s="262" t="s">
        <v>240</v>
      </c>
      <c r="D881" s="232"/>
      <c r="E881" s="233">
        <v>120.31</v>
      </c>
      <c r="F881" s="230"/>
      <c r="G881" s="230"/>
      <c r="H881" s="230"/>
      <c r="I881" s="230"/>
      <c r="J881" s="230"/>
      <c r="K881" s="230"/>
      <c r="L881" s="230"/>
      <c r="M881" s="230"/>
      <c r="N881" s="229"/>
      <c r="O881" s="229"/>
      <c r="P881" s="229"/>
      <c r="Q881" s="229"/>
      <c r="R881" s="230"/>
      <c r="S881" s="230"/>
      <c r="T881" s="230"/>
      <c r="U881" s="230"/>
      <c r="V881" s="230"/>
      <c r="W881" s="230"/>
      <c r="X881" s="230"/>
      <c r="Y881" s="210"/>
      <c r="Z881" s="210"/>
      <c r="AA881" s="210"/>
      <c r="AB881" s="210"/>
      <c r="AC881" s="210"/>
      <c r="AD881" s="210"/>
      <c r="AE881" s="210"/>
      <c r="AF881" s="210"/>
      <c r="AG881" s="210" t="s">
        <v>185</v>
      </c>
      <c r="AH881" s="210">
        <v>0</v>
      </c>
      <c r="AI881" s="210"/>
      <c r="AJ881" s="210"/>
      <c r="AK881" s="210"/>
      <c r="AL881" s="210"/>
      <c r="AM881" s="210"/>
      <c r="AN881" s="210"/>
      <c r="AO881" s="210"/>
      <c r="AP881" s="210"/>
      <c r="AQ881" s="210"/>
      <c r="AR881" s="210"/>
      <c r="AS881" s="210"/>
      <c r="AT881" s="210"/>
      <c r="AU881" s="210"/>
      <c r="AV881" s="210"/>
      <c r="AW881" s="210"/>
      <c r="AX881" s="210"/>
      <c r="AY881" s="210"/>
      <c r="AZ881" s="210"/>
      <c r="BA881" s="210"/>
      <c r="BB881" s="210"/>
      <c r="BC881" s="210"/>
      <c r="BD881" s="210"/>
      <c r="BE881" s="210"/>
      <c r="BF881" s="210"/>
      <c r="BG881" s="210"/>
      <c r="BH881" s="210"/>
    </row>
    <row r="882" spans="1:60" outlineLevel="1" x14ac:dyDescent="0.2">
      <c r="A882" s="227"/>
      <c r="B882" s="228"/>
      <c r="C882" s="262" t="s">
        <v>241</v>
      </c>
      <c r="D882" s="232"/>
      <c r="E882" s="233">
        <v>16.510000000000002</v>
      </c>
      <c r="F882" s="230"/>
      <c r="G882" s="230"/>
      <c r="H882" s="230"/>
      <c r="I882" s="230"/>
      <c r="J882" s="230"/>
      <c r="K882" s="230"/>
      <c r="L882" s="230"/>
      <c r="M882" s="230"/>
      <c r="N882" s="229"/>
      <c r="O882" s="229"/>
      <c r="P882" s="229"/>
      <c r="Q882" s="229"/>
      <c r="R882" s="230"/>
      <c r="S882" s="230"/>
      <c r="T882" s="230"/>
      <c r="U882" s="230"/>
      <c r="V882" s="230"/>
      <c r="W882" s="230"/>
      <c r="X882" s="230"/>
      <c r="Y882" s="210"/>
      <c r="Z882" s="210"/>
      <c r="AA882" s="210"/>
      <c r="AB882" s="210"/>
      <c r="AC882" s="210"/>
      <c r="AD882" s="210"/>
      <c r="AE882" s="210"/>
      <c r="AF882" s="210"/>
      <c r="AG882" s="210" t="s">
        <v>185</v>
      </c>
      <c r="AH882" s="210">
        <v>0</v>
      </c>
      <c r="AI882" s="210"/>
      <c r="AJ882" s="210"/>
      <c r="AK882" s="210"/>
      <c r="AL882" s="210"/>
      <c r="AM882" s="210"/>
      <c r="AN882" s="210"/>
      <c r="AO882" s="210"/>
      <c r="AP882" s="210"/>
      <c r="AQ882" s="210"/>
      <c r="AR882" s="210"/>
      <c r="AS882" s="210"/>
      <c r="AT882" s="210"/>
      <c r="AU882" s="210"/>
      <c r="AV882" s="210"/>
      <c r="AW882" s="210"/>
      <c r="AX882" s="210"/>
      <c r="AY882" s="210"/>
      <c r="AZ882" s="210"/>
      <c r="BA882" s="210"/>
      <c r="BB882" s="210"/>
      <c r="BC882" s="210"/>
      <c r="BD882" s="210"/>
      <c r="BE882" s="210"/>
      <c r="BF882" s="210"/>
      <c r="BG882" s="210"/>
      <c r="BH882" s="210"/>
    </row>
    <row r="883" spans="1:60" outlineLevel="1" x14ac:dyDescent="0.2">
      <c r="A883" s="227"/>
      <c r="B883" s="228"/>
      <c r="C883" s="262" t="s">
        <v>242</v>
      </c>
      <c r="D883" s="232"/>
      <c r="E883" s="233">
        <v>29.66</v>
      </c>
      <c r="F883" s="230"/>
      <c r="G883" s="230"/>
      <c r="H883" s="230"/>
      <c r="I883" s="230"/>
      <c r="J883" s="230"/>
      <c r="K883" s="230"/>
      <c r="L883" s="230"/>
      <c r="M883" s="230"/>
      <c r="N883" s="229"/>
      <c r="O883" s="229"/>
      <c r="P883" s="229"/>
      <c r="Q883" s="229"/>
      <c r="R883" s="230"/>
      <c r="S883" s="230"/>
      <c r="T883" s="230"/>
      <c r="U883" s="230"/>
      <c r="V883" s="230"/>
      <c r="W883" s="230"/>
      <c r="X883" s="230"/>
      <c r="Y883" s="210"/>
      <c r="Z883" s="210"/>
      <c r="AA883" s="210"/>
      <c r="AB883" s="210"/>
      <c r="AC883" s="210"/>
      <c r="AD883" s="210"/>
      <c r="AE883" s="210"/>
      <c r="AF883" s="210"/>
      <c r="AG883" s="210" t="s">
        <v>185</v>
      </c>
      <c r="AH883" s="210">
        <v>0</v>
      </c>
      <c r="AI883" s="210"/>
      <c r="AJ883" s="210"/>
      <c r="AK883" s="210"/>
      <c r="AL883" s="210"/>
      <c r="AM883" s="210"/>
      <c r="AN883" s="210"/>
      <c r="AO883" s="210"/>
      <c r="AP883" s="210"/>
      <c r="AQ883" s="210"/>
      <c r="AR883" s="210"/>
      <c r="AS883" s="210"/>
      <c r="AT883" s="210"/>
      <c r="AU883" s="210"/>
      <c r="AV883" s="210"/>
      <c r="AW883" s="210"/>
      <c r="AX883" s="210"/>
      <c r="AY883" s="210"/>
      <c r="AZ883" s="210"/>
      <c r="BA883" s="210"/>
      <c r="BB883" s="210"/>
      <c r="BC883" s="210"/>
      <c r="BD883" s="210"/>
      <c r="BE883" s="210"/>
      <c r="BF883" s="210"/>
      <c r="BG883" s="210"/>
      <c r="BH883" s="210"/>
    </row>
    <row r="884" spans="1:60" outlineLevel="1" x14ac:dyDescent="0.2">
      <c r="A884" s="227"/>
      <c r="B884" s="228"/>
      <c r="C884" s="262" t="s">
        <v>243</v>
      </c>
      <c r="D884" s="232"/>
      <c r="E884" s="233">
        <v>13.81</v>
      </c>
      <c r="F884" s="230"/>
      <c r="G884" s="230"/>
      <c r="H884" s="230"/>
      <c r="I884" s="230"/>
      <c r="J884" s="230"/>
      <c r="K884" s="230"/>
      <c r="L884" s="230"/>
      <c r="M884" s="230"/>
      <c r="N884" s="229"/>
      <c r="O884" s="229"/>
      <c r="P884" s="229"/>
      <c r="Q884" s="229"/>
      <c r="R884" s="230"/>
      <c r="S884" s="230"/>
      <c r="T884" s="230"/>
      <c r="U884" s="230"/>
      <c r="V884" s="230"/>
      <c r="W884" s="230"/>
      <c r="X884" s="230"/>
      <c r="Y884" s="210"/>
      <c r="Z884" s="210"/>
      <c r="AA884" s="210"/>
      <c r="AB884" s="210"/>
      <c r="AC884" s="210"/>
      <c r="AD884" s="210"/>
      <c r="AE884" s="210"/>
      <c r="AF884" s="210"/>
      <c r="AG884" s="210" t="s">
        <v>185</v>
      </c>
      <c r="AH884" s="210">
        <v>0</v>
      </c>
      <c r="AI884" s="210"/>
      <c r="AJ884" s="210"/>
      <c r="AK884" s="210"/>
      <c r="AL884" s="210"/>
      <c r="AM884" s="210"/>
      <c r="AN884" s="210"/>
      <c r="AO884" s="210"/>
      <c r="AP884" s="210"/>
      <c r="AQ884" s="210"/>
      <c r="AR884" s="210"/>
      <c r="AS884" s="210"/>
      <c r="AT884" s="210"/>
      <c r="AU884" s="210"/>
      <c r="AV884" s="210"/>
      <c r="AW884" s="210"/>
      <c r="AX884" s="210"/>
      <c r="AY884" s="210"/>
      <c r="AZ884" s="210"/>
      <c r="BA884" s="210"/>
      <c r="BB884" s="210"/>
      <c r="BC884" s="210"/>
      <c r="BD884" s="210"/>
      <c r="BE884" s="210"/>
      <c r="BF884" s="210"/>
      <c r="BG884" s="210"/>
      <c r="BH884" s="210"/>
    </row>
    <row r="885" spans="1:60" outlineLevel="1" x14ac:dyDescent="0.2">
      <c r="A885" s="227"/>
      <c r="B885" s="228"/>
      <c r="C885" s="262" t="s">
        <v>244</v>
      </c>
      <c r="D885" s="232"/>
      <c r="E885" s="233">
        <v>9.33</v>
      </c>
      <c r="F885" s="230"/>
      <c r="G885" s="230"/>
      <c r="H885" s="230"/>
      <c r="I885" s="230"/>
      <c r="J885" s="230"/>
      <c r="K885" s="230"/>
      <c r="L885" s="230"/>
      <c r="M885" s="230"/>
      <c r="N885" s="229"/>
      <c r="O885" s="229"/>
      <c r="P885" s="229"/>
      <c r="Q885" s="229"/>
      <c r="R885" s="230"/>
      <c r="S885" s="230"/>
      <c r="T885" s="230"/>
      <c r="U885" s="230"/>
      <c r="V885" s="230"/>
      <c r="W885" s="230"/>
      <c r="X885" s="230"/>
      <c r="Y885" s="210"/>
      <c r="Z885" s="210"/>
      <c r="AA885" s="210"/>
      <c r="AB885" s="210"/>
      <c r="AC885" s="210"/>
      <c r="AD885" s="210"/>
      <c r="AE885" s="210"/>
      <c r="AF885" s="210"/>
      <c r="AG885" s="210" t="s">
        <v>185</v>
      </c>
      <c r="AH885" s="210">
        <v>0</v>
      </c>
      <c r="AI885" s="210"/>
      <c r="AJ885" s="210"/>
      <c r="AK885" s="210"/>
      <c r="AL885" s="210"/>
      <c r="AM885" s="210"/>
      <c r="AN885" s="210"/>
      <c r="AO885" s="210"/>
      <c r="AP885" s="210"/>
      <c r="AQ885" s="210"/>
      <c r="AR885" s="210"/>
      <c r="AS885" s="210"/>
      <c r="AT885" s="210"/>
      <c r="AU885" s="210"/>
      <c r="AV885" s="210"/>
      <c r="AW885" s="210"/>
      <c r="AX885" s="210"/>
      <c r="AY885" s="210"/>
      <c r="AZ885" s="210"/>
      <c r="BA885" s="210"/>
      <c r="BB885" s="210"/>
      <c r="BC885" s="210"/>
      <c r="BD885" s="210"/>
      <c r="BE885" s="210"/>
      <c r="BF885" s="210"/>
      <c r="BG885" s="210"/>
      <c r="BH885" s="210"/>
    </row>
    <row r="886" spans="1:60" outlineLevel="1" x14ac:dyDescent="0.2">
      <c r="A886" s="227"/>
      <c r="B886" s="228"/>
      <c r="C886" s="262" t="s">
        <v>245</v>
      </c>
      <c r="D886" s="232"/>
      <c r="E886" s="233">
        <v>279.52999999999997</v>
      </c>
      <c r="F886" s="230"/>
      <c r="G886" s="230"/>
      <c r="H886" s="230"/>
      <c r="I886" s="230"/>
      <c r="J886" s="230"/>
      <c r="K886" s="230"/>
      <c r="L886" s="230"/>
      <c r="M886" s="230"/>
      <c r="N886" s="229"/>
      <c r="O886" s="229"/>
      <c r="P886" s="229"/>
      <c r="Q886" s="229"/>
      <c r="R886" s="230"/>
      <c r="S886" s="230"/>
      <c r="T886" s="230"/>
      <c r="U886" s="230"/>
      <c r="V886" s="230"/>
      <c r="W886" s="230"/>
      <c r="X886" s="230"/>
      <c r="Y886" s="210"/>
      <c r="Z886" s="210"/>
      <c r="AA886" s="210"/>
      <c r="AB886" s="210"/>
      <c r="AC886" s="210"/>
      <c r="AD886" s="210"/>
      <c r="AE886" s="210"/>
      <c r="AF886" s="210"/>
      <c r="AG886" s="210" t="s">
        <v>185</v>
      </c>
      <c r="AH886" s="210">
        <v>0</v>
      </c>
      <c r="AI886" s="210"/>
      <c r="AJ886" s="210"/>
      <c r="AK886" s="210"/>
      <c r="AL886" s="210"/>
      <c r="AM886" s="210"/>
      <c r="AN886" s="210"/>
      <c r="AO886" s="210"/>
      <c r="AP886" s="210"/>
      <c r="AQ886" s="210"/>
      <c r="AR886" s="210"/>
      <c r="AS886" s="210"/>
      <c r="AT886" s="210"/>
      <c r="AU886" s="210"/>
      <c r="AV886" s="210"/>
      <c r="AW886" s="210"/>
      <c r="AX886" s="210"/>
      <c r="AY886" s="210"/>
      <c r="AZ886" s="210"/>
      <c r="BA886" s="210"/>
      <c r="BB886" s="210"/>
      <c r="BC886" s="210"/>
      <c r="BD886" s="210"/>
      <c r="BE886" s="210"/>
      <c r="BF886" s="210"/>
      <c r="BG886" s="210"/>
      <c r="BH886" s="210"/>
    </row>
    <row r="887" spans="1:60" outlineLevel="1" x14ac:dyDescent="0.2">
      <c r="A887" s="227"/>
      <c r="B887" s="228"/>
      <c r="C887" s="262" t="s">
        <v>246</v>
      </c>
      <c r="D887" s="232"/>
      <c r="E887" s="233">
        <v>4.8</v>
      </c>
      <c r="F887" s="230"/>
      <c r="G887" s="230"/>
      <c r="H887" s="230"/>
      <c r="I887" s="230"/>
      <c r="J887" s="230"/>
      <c r="K887" s="230"/>
      <c r="L887" s="230"/>
      <c r="M887" s="230"/>
      <c r="N887" s="229"/>
      <c r="O887" s="229"/>
      <c r="P887" s="229"/>
      <c r="Q887" s="229"/>
      <c r="R887" s="230"/>
      <c r="S887" s="230"/>
      <c r="T887" s="230"/>
      <c r="U887" s="230"/>
      <c r="V887" s="230"/>
      <c r="W887" s="230"/>
      <c r="X887" s="230"/>
      <c r="Y887" s="210"/>
      <c r="Z887" s="210"/>
      <c r="AA887" s="210"/>
      <c r="AB887" s="210"/>
      <c r="AC887" s="210"/>
      <c r="AD887" s="210"/>
      <c r="AE887" s="210"/>
      <c r="AF887" s="210"/>
      <c r="AG887" s="210" t="s">
        <v>185</v>
      </c>
      <c r="AH887" s="210">
        <v>0</v>
      </c>
      <c r="AI887" s="210"/>
      <c r="AJ887" s="210"/>
      <c r="AK887" s="210"/>
      <c r="AL887" s="210"/>
      <c r="AM887" s="210"/>
      <c r="AN887" s="210"/>
      <c r="AO887" s="210"/>
      <c r="AP887" s="210"/>
      <c r="AQ887" s="210"/>
      <c r="AR887" s="210"/>
      <c r="AS887" s="210"/>
      <c r="AT887" s="210"/>
      <c r="AU887" s="210"/>
      <c r="AV887" s="210"/>
      <c r="AW887" s="210"/>
      <c r="AX887" s="210"/>
      <c r="AY887" s="210"/>
      <c r="AZ887" s="210"/>
      <c r="BA887" s="210"/>
      <c r="BB887" s="210"/>
      <c r="BC887" s="210"/>
      <c r="BD887" s="210"/>
      <c r="BE887" s="210"/>
      <c r="BF887" s="210"/>
      <c r="BG887" s="210"/>
      <c r="BH887" s="210"/>
    </row>
    <row r="888" spans="1:60" outlineLevel="1" x14ac:dyDescent="0.2">
      <c r="A888" s="227"/>
      <c r="B888" s="228"/>
      <c r="C888" s="262" t="s">
        <v>247</v>
      </c>
      <c r="D888" s="232"/>
      <c r="E888" s="233">
        <v>3.24</v>
      </c>
      <c r="F888" s="230"/>
      <c r="G888" s="230"/>
      <c r="H888" s="230"/>
      <c r="I888" s="230"/>
      <c r="J888" s="230"/>
      <c r="K888" s="230"/>
      <c r="L888" s="230"/>
      <c r="M888" s="230"/>
      <c r="N888" s="229"/>
      <c r="O888" s="229"/>
      <c r="P888" s="229"/>
      <c r="Q888" s="229"/>
      <c r="R888" s="230"/>
      <c r="S888" s="230"/>
      <c r="T888" s="230"/>
      <c r="U888" s="230"/>
      <c r="V888" s="230"/>
      <c r="W888" s="230"/>
      <c r="X888" s="230"/>
      <c r="Y888" s="210"/>
      <c r="Z888" s="210"/>
      <c r="AA888" s="210"/>
      <c r="AB888" s="210"/>
      <c r="AC888" s="210"/>
      <c r="AD888" s="210"/>
      <c r="AE888" s="210"/>
      <c r="AF888" s="210"/>
      <c r="AG888" s="210" t="s">
        <v>185</v>
      </c>
      <c r="AH888" s="210">
        <v>0</v>
      </c>
      <c r="AI888" s="210"/>
      <c r="AJ888" s="210"/>
      <c r="AK888" s="210"/>
      <c r="AL888" s="210"/>
      <c r="AM888" s="210"/>
      <c r="AN888" s="210"/>
      <c r="AO888" s="210"/>
      <c r="AP888" s="210"/>
      <c r="AQ888" s="210"/>
      <c r="AR888" s="210"/>
      <c r="AS888" s="210"/>
      <c r="AT888" s="210"/>
      <c r="AU888" s="210"/>
      <c r="AV888" s="210"/>
      <c r="AW888" s="210"/>
      <c r="AX888" s="210"/>
      <c r="AY888" s="210"/>
      <c r="AZ888" s="210"/>
      <c r="BA888" s="210"/>
      <c r="BB888" s="210"/>
      <c r="BC888" s="210"/>
      <c r="BD888" s="210"/>
      <c r="BE888" s="210"/>
      <c r="BF888" s="210"/>
      <c r="BG888" s="210"/>
      <c r="BH888" s="210"/>
    </row>
    <row r="889" spans="1:60" outlineLevel="1" x14ac:dyDescent="0.2">
      <c r="A889" s="227"/>
      <c r="B889" s="228"/>
      <c r="C889" s="262" t="s">
        <v>248</v>
      </c>
      <c r="D889" s="232"/>
      <c r="E889" s="233">
        <v>14.16</v>
      </c>
      <c r="F889" s="230"/>
      <c r="G889" s="230"/>
      <c r="H889" s="230"/>
      <c r="I889" s="230"/>
      <c r="J889" s="230"/>
      <c r="K889" s="230"/>
      <c r="L889" s="230"/>
      <c r="M889" s="230"/>
      <c r="N889" s="229"/>
      <c r="O889" s="229"/>
      <c r="P889" s="229"/>
      <c r="Q889" s="229"/>
      <c r="R889" s="230"/>
      <c r="S889" s="230"/>
      <c r="T889" s="230"/>
      <c r="U889" s="230"/>
      <c r="V889" s="230"/>
      <c r="W889" s="230"/>
      <c r="X889" s="230"/>
      <c r="Y889" s="210"/>
      <c r="Z889" s="210"/>
      <c r="AA889" s="210"/>
      <c r="AB889" s="210"/>
      <c r="AC889" s="210"/>
      <c r="AD889" s="210"/>
      <c r="AE889" s="210"/>
      <c r="AF889" s="210"/>
      <c r="AG889" s="210" t="s">
        <v>185</v>
      </c>
      <c r="AH889" s="210">
        <v>0</v>
      </c>
      <c r="AI889" s="210"/>
      <c r="AJ889" s="210"/>
      <c r="AK889" s="210"/>
      <c r="AL889" s="210"/>
      <c r="AM889" s="210"/>
      <c r="AN889" s="210"/>
      <c r="AO889" s="210"/>
      <c r="AP889" s="210"/>
      <c r="AQ889" s="210"/>
      <c r="AR889" s="210"/>
      <c r="AS889" s="210"/>
      <c r="AT889" s="210"/>
      <c r="AU889" s="210"/>
      <c r="AV889" s="210"/>
      <c r="AW889" s="210"/>
      <c r="AX889" s="210"/>
      <c r="AY889" s="210"/>
      <c r="AZ889" s="210"/>
      <c r="BA889" s="210"/>
      <c r="BB889" s="210"/>
      <c r="BC889" s="210"/>
      <c r="BD889" s="210"/>
      <c r="BE889" s="210"/>
      <c r="BF889" s="210"/>
      <c r="BG889" s="210"/>
      <c r="BH889" s="210"/>
    </row>
    <row r="890" spans="1:60" outlineLevel="1" x14ac:dyDescent="0.2">
      <c r="A890" s="227"/>
      <c r="B890" s="228"/>
      <c r="C890" s="262" t="s">
        <v>249</v>
      </c>
      <c r="D890" s="232"/>
      <c r="E890" s="233">
        <v>8.61</v>
      </c>
      <c r="F890" s="230"/>
      <c r="G890" s="230"/>
      <c r="H890" s="230"/>
      <c r="I890" s="230"/>
      <c r="J890" s="230"/>
      <c r="K890" s="230"/>
      <c r="L890" s="230"/>
      <c r="M890" s="230"/>
      <c r="N890" s="229"/>
      <c r="O890" s="229"/>
      <c r="P890" s="229"/>
      <c r="Q890" s="229"/>
      <c r="R890" s="230"/>
      <c r="S890" s="230"/>
      <c r="T890" s="230"/>
      <c r="U890" s="230"/>
      <c r="V890" s="230"/>
      <c r="W890" s="230"/>
      <c r="X890" s="230"/>
      <c r="Y890" s="210"/>
      <c r="Z890" s="210"/>
      <c r="AA890" s="210"/>
      <c r="AB890" s="210"/>
      <c r="AC890" s="210"/>
      <c r="AD890" s="210"/>
      <c r="AE890" s="210"/>
      <c r="AF890" s="210"/>
      <c r="AG890" s="210" t="s">
        <v>185</v>
      </c>
      <c r="AH890" s="210">
        <v>0</v>
      </c>
      <c r="AI890" s="210"/>
      <c r="AJ890" s="210"/>
      <c r="AK890" s="210"/>
      <c r="AL890" s="210"/>
      <c r="AM890" s="210"/>
      <c r="AN890" s="210"/>
      <c r="AO890" s="210"/>
      <c r="AP890" s="210"/>
      <c r="AQ890" s="210"/>
      <c r="AR890" s="210"/>
      <c r="AS890" s="210"/>
      <c r="AT890" s="210"/>
      <c r="AU890" s="210"/>
      <c r="AV890" s="210"/>
      <c r="AW890" s="210"/>
      <c r="AX890" s="210"/>
      <c r="AY890" s="210"/>
      <c r="AZ890" s="210"/>
      <c r="BA890" s="210"/>
      <c r="BB890" s="210"/>
      <c r="BC890" s="210"/>
      <c r="BD890" s="210"/>
      <c r="BE890" s="210"/>
      <c r="BF890" s="210"/>
      <c r="BG890" s="210"/>
      <c r="BH890" s="210"/>
    </row>
    <row r="891" spans="1:60" outlineLevel="1" x14ac:dyDescent="0.2">
      <c r="A891" s="227"/>
      <c r="B891" s="228"/>
      <c r="C891" s="262" t="s">
        <v>250</v>
      </c>
      <c r="D891" s="232"/>
      <c r="E891" s="233">
        <v>15.03</v>
      </c>
      <c r="F891" s="230"/>
      <c r="G891" s="230"/>
      <c r="H891" s="230"/>
      <c r="I891" s="230"/>
      <c r="J891" s="230"/>
      <c r="K891" s="230"/>
      <c r="L891" s="230"/>
      <c r="M891" s="230"/>
      <c r="N891" s="229"/>
      <c r="O891" s="229"/>
      <c r="P891" s="229"/>
      <c r="Q891" s="229"/>
      <c r="R891" s="230"/>
      <c r="S891" s="230"/>
      <c r="T891" s="230"/>
      <c r="U891" s="230"/>
      <c r="V891" s="230"/>
      <c r="W891" s="230"/>
      <c r="X891" s="230"/>
      <c r="Y891" s="210"/>
      <c r="Z891" s="210"/>
      <c r="AA891" s="210"/>
      <c r="AB891" s="210"/>
      <c r="AC891" s="210"/>
      <c r="AD891" s="210"/>
      <c r="AE891" s="210"/>
      <c r="AF891" s="210"/>
      <c r="AG891" s="210" t="s">
        <v>185</v>
      </c>
      <c r="AH891" s="210">
        <v>0</v>
      </c>
      <c r="AI891" s="210"/>
      <c r="AJ891" s="210"/>
      <c r="AK891" s="210"/>
      <c r="AL891" s="210"/>
      <c r="AM891" s="210"/>
      <c r="AN891" s="210"/>
      <c r="AO891" s="210"/>
      <c r="AP891" s="210"/>
      <c r="AQ891" s="210"/>
      <c r="AR891" s="210"/>
      <c r="AS891" s="210"/>
      <c r="AT891" s="210"/>
      <c r="AU891" s="210"/>
      <c r="AV891" s="210"/>
      <c r="AW891" s="210"/>
      <c r="AX891" s="210"/>
      <c r="AY891" s="210"/>
      <c r="AZ891" s="210"/>
      <c r="BA891" s="210"/>
      <c r="BB891" s="210"/>
      <c r="BC891" s="210"/>
      <c r="BD891" s="210"/>
      <c r="BE891" s="210"/>
      <c r="BF891" s="210"/>
      <c r="BG891" s="210"/>
      <c r="BH891" s="210"/>
    </row>
    <row r="892" spans="1:60" x14ac:dyDescent="0.2">
      <c r="A892" s="238" t="s">
        <v>176</v>
      </c>
      <c r="B892" s="239" t="s">
        <v>146</v>
      </c>
      <c r="C892" s="260" t="s">
        <v>147</v>
      </c>
      <c r="D892" s="240"/>
      <c r="E892" s="241"/>
      <c r="F892" s="242"/>
      <c r="G892" s="243">
        <f>SUMIF(AG893:AG903,"&lt;&gt;NOR",G893:G903)</f>
        <v>0</v>
      </c>
      <c r="H892" s="237"/>
      <c r="I892" s="237">
        <f>SUM(I893:I903)</f>
        <v>0</v>
      </c>
      <c r="J892" s="237"/>
      <c r="K892" s="237">
        <f>SUM(K893:K903)</f>
        <v>0</v>
      </c>
      <c r="L892" s="237"/>
      <c r="M892" s="237">
        <f>SUM(M893:M903)</f>
        <v>0</v>
      </c>
      <c r="N892" s="236"/>
      <c r="O892" s="236">
        <f>SUM(O893:O903)</f>
        <v>0</v>
      </c>
      <c r="P892" s="236"/>
      <c r="Q892" s="236">
        <f>SUM(Q893:Q903)</f>
        <v>0</v>
      </c>
      <c r="R892" s="237"/>
      <c r="S892" s="237"/>
      <c r="T892" s="237"/>
      <c r="U892" s="237"/>
      <c r="V892" s="237">
        <f>SUM(V893:V903)</f>
        <v>467.4</v>
      </c>
      <c r="W892" s="237"/>
      <c r="X892" s="237"/>
      <c r="AG892" t="s">
        <v>177</v>
      </c>
    </row>
    <row r="893" spans="1:60" outlineLevel="1" x14ac:dyDescent="0.2">
      <c r="A893" s="244">
        <v>208</v>
      </c>
      <c r="B893" s="245" t="s">
        <v>985</v>
      </c>
      <c r="C893" s="261" t="s">
        <v>986</v>
      </c>
      <c r="D893" s="246" t="s">
        <v>273</v>
      </c>
      <c r="E893" s="247">
        <v>272.53242999999998</v>
      </c>
      <c r="F893" s="248"/>
      <c r="G893" s="249">
        <f>ROUND(E893*F893,2)</f>
        <v>0</v>
      </c>
      <c r="H893" s="231"/>
      <c r="I893" s="230">
        <f>ROUND(E893*H893,2)</f>
        <v>0</v>
      </c>
      <c r="J893" s="231"/>
      <c r="K893" s="230">
        <f>ROUND(E893*J893,2)</f>
        <v>0</v>
      </c>
      <c r="L893" s="230">
        <v>21</v>
      </c>
      <c r="M893" s="230">
        <f>G893*(1+L893/100)</f>
        <v>0</v>
      </c>
      <c r="N893" s="229">
        <v>0</v>
      </c>
      <c r="O893" s="229">
        <f>ROUND(E893*N893,2)</f>
        <v>0</v>
      </c>
      <c r="P893" s="229">
        <v>0</v>
      </c>
      <c r="Q893" s="229">
        <f>ROUND(E893*P893,2)</f>
        <v>0</v>
      </c>
      <c r="R893" s="230"/>
      <c r="S893" s="230" t="s">
        <v>181</v>
      </c>
      <c r="T893" s="230" t="s">
        <v>181</v>
      </c>
      <c r="U893" s="230">
        <v>0.27700000000000002</v>
      </c>
      <c r="V893" s="230">
        <f>ROUND(E893*U893,2)</f>
        <v>75.489999999999995</v>
      </c>
      <c r="W893" s="230"/>
      <c r="X893" s="230" t="s">
        <v>987</v>
      </c>
      <c r="Y893" s="210"/>
      <c r="Z893" s="210"/>
      <c r="AA893" s="210"/>
      <c r="AB893" s="210"/>
      <c r="AC893" s="210"/>
      <c r="AD893" s="210"/>
      <c r="AE893" s="210"/>
      <c r="AF893" s="210"/>
      <c r="AG893" s="210" t="s">
        <v>988</v>
      </c>
      <c r="AH893" s="210"/>
      <c r="AI893" s="210"/>
      <c r="AJ893" s="210"/>
      <c r="AK893" s="210"/>
      <c r="AL893" s="210"/>
      <c r="AM893" s="210"/>
      <c r="AN893" s="210"/>
      <c r="AO893" s="210"/>
      <c r="AP893" s="210"/>
      <c r="AQ893" s="210"/>
      <c r="AR893" s="210"/>
      <c r="AS893" s="210"/>
      <c r="AT893" s="210"/>
      <c r="AU893" s="210"/>
      <c r="AV893" s="210"/>
      <c r="AW893" s="210"/>
      <c r="AX893" s="210"/>
      <c r="AY893" s="210"/>
      <c r="AZ893" s="210"/>
      <c r="BA893" s="210"/>
      <c r="BB893" s="210"/>
      <c r="BC893" s="210"/>
      <c r="BD893" s="210"/>
      <c r="BE893" s="210"/>
      <c r="BF893" s="210"/>
      <c r="BG893" s="210"/>
      <c r="BH893" s="210"/>
    </row>
    <row r="894" spans="1:60" outlineLevel="1" x14ac:dyDescent="0.2">
      <c r="A894" s="227"/>
      <c r="B894" s="228"/>
      <c r="C894" s="264" t="s">
        <v>989</v>
      </c>
      <c r="D894" s="250"/>
      <c r="E894" s="250"/>
      <c r="F894" s="250"/>
      <c r="G894" s="250"/>
      <c r="H894" s="230"/>
      <c r="I894" s="230"/>
      <c r="J894" s="230"/>
      <c r="K894" s="230"/>
      <c r="L894" s="230"/>
      <c r="M894" s="230"/>
      <c r="N894" s="229"/>
      <c r="O894" s="229"/>
      <c r="P894" s="229"/>
      <c r="Q894" s="229"/>
      <c r="R894" s="230"/>
      <c r="S894" s="230"/>
      <c r="T894" s="230"/>
      <c r="U894" s="230"/>
      <c r="V894" s="230"/>
      <c r="W894" s="230"/>
      <c r="X894" s="230"/>
      <c r="Y894" s="210"/>
      <c r="Z894" s="210"/>
      <c r="AA894" s="210"/>
      <c r="AB894" s="210"/>
      <c r="AC894" s="210"/>
      <c r="AD894" s="210"/>
      <c r="AE894" s="210"/>
      <c r="AF894" s="210"/>
      <c r="AG894" s="210" t="s">
        <v>229</v>
      </c>
      <c r="AH894" s="210"/>
      <c r="AI894" s="210"/>
      <c r="AJ894" s="210"/>
      <c r="AK894" s="210"/>
      <c r="AL894" s="210"/>
      <c r="AM894" s="210"/>
      <c r="AN894" s="210"/>
      <c r="AO894" s="210"/>
      <c r="AP894" s="210"/>
      <c r="AQ894" s="210"/>
      <c r="AR894" s="210"/>
      <c r="AS894" s="210"/>
      <c r="AT894" s="210"/>
      <c r="AU894" s="210"/>
      <c r="AV894" s="210"/>
      <c r="AW894" s="210"/>
      <c r="AX894" s="210"/>
      <c r="AY894" s="210"/>
      <c r="AZ894" s="210"/>
      <c r="BA894" s="210"/>
      <c r="BB894" s="210"/>
      <c r="BC894" s="210"/>
      <c r="BD894" s="210"/>
      <c r="BE894" s="210"/>
      <c r="BF894" s="210"/>
      <c r="BG894" s="210"/>
      <c r="BH894" s="210"/>
    </row>
    <row r="895" spans="1:60" outlineLevel="1" x14ac:dyDescent="0.2">
      <c r="A895" s="227"/>
      <c r="B895" s="228"/>
      <c r="C895" s="266" t="s">
        <v>990</v>
      </c>
      <c r="D895" s="258"/>
      <c r="E895" s="258"/>
      <c r="F895" s="258"/>
      <c r="G895" s="258"/>
      <c r="H895" s="230"/>
      <c r="I895" s="230"/>
      <c r="J895" s="230"/>
      <c r="K895" s="230"/>
      <c r="L895" s="230"/>
      <c r="M895" s="230"/>
      <c r="N895" s="229"/>
      <c r="O895" s="229"/>
      <c r="P895" s="229"/>
      <c r="Q895" s="229"/>
      <c r="R895" s="230"/>
      <c r="S895" s="230"/>
      <c r="T895" s="230"/>
      <c r="U895" s="230"/>
      <c r="V895" s="230"/>
      <c r="W895" s="230"/>
      <c r="X895" s="230"/>
      <c r="Y895" s="210"/>
      <c r="Z895" s="210"/>
      <c r="AA895" s="210"/>
      <c r="AB895" s="210"/>
      <c r="AC895" s="210"/>
      <c r="AD895" s="210"/>
      <c r="AE895" s="210"/>
      <c r="AF895" s="210"/>
      <c r="AG895" s="210" t="s">
        <v>229</v>
      </c>
      <c r="AH895" s="210"/>
      <c r="AI895" s="210"/>
      <c r="AJ895" s="210"/>
      <c r="AK895" s="210"/>
      <c r="AL895" s="210"/>
      <c r="AM895" s="210"/>
      <c r="AN895" s="210"/>
      <c r="AO895" s="210"/>
      <c r="AP895" s="210"/>
      <c r="AQ895" s="210"/>
      <c r="AR895" s="210"/>
      <c r="AS895" s="210"/>
      <c r="AT895" s="210"/>
      <c r="AU895" s="210"/>
      <c r="AV895" s="210"/>
      <c r="AW895" s="210"/>
      <c r="AX895" s="210"/>
      <c r="AY895" s="210"/>
      <c r="AZ895" s="210"/>
      <c r="BA895" s="210"/>
      <c r="BB895" s="210"/>
      <c r="BC895" s="210"/>
      <c r="BD895" s="210"/>
      <c r="BE895" s="210"/>
      <c r="BF895" s="210"/>
      <c r="BG895" s="210"/>
      <c r="BH895" s="210"/>
    </row>
    <row r="896" spans="1:60" ht="22.5" outlineLevel="1" x14ac:dyDescent="0.2">
      <c r="A896" s="227"/>
      <c r="B896" s="228"/>
      <c r="C896" s="266" t="s">
        <v>991</v>
      </c>
      <c r="D896" s="258"/>
      <c r="E896" s="258"/>
      <c r="F896" s="258"/>
      <c r="G896" s="258"/>
      <c r="H896" s="230"/>
      <c r="I896" s="230"/>
      <c r="J896" s="230"/>
      <c r="K896" s="230"/>
      <c r="L896" s="230"/>
      <c r="M896" s="230"/>
      <c r="N896" s="229"/>
      <c r="O896" s="229"/>
      <c r="P896" s="229"/>
      <c r="Q896" s="229"/>
      <c r="R896" s="230"/>
      <c r="S896" s="230"/>
      <c r="T896" s="230"/>
      <c r="U896" s="230"/>
      <c r="V896" s="230"/>
      <c r="W896" s="230"/>
      <c r="X896" s="230"/>
      <c r="Y896" s="210"/>
      <c r="Z896" s="210"/>
      <c r="AA896" s="210"/>
      <c r="AB896" s="210"/>
      <c r="AC896" s="210"/>
      <c r="AD896" s="210"/>
      <c r="AE896" s="210"/>
      <c r="AF896" s="210"/>
      <c r="AG896" s="210" t="s">
        <v>229</v>
      </c>
      <c r="AH896" s="210"/>
      <c r="AI896" s="210"/>
      <c r="AJ896" s="210"/>
      <c r="AK896" s="210"/>
      <c r="AL896" s="210"/>
      <c r="AM896" s="210"/>
      <c r="AN896" s="210"/>
      <c r="AO896" s="210"/>
      <c r="AP896" s="210"/>
      <c r="AQ896" s="210"/>
      <c r="AR896" s="210"/>
      <c r="AS896" s="210"/>
      <c r="AT896" s="210"/>
      <c r="AU896" s="210"/>
      <c r="AV896" s="210"/>
      <c r="AW896" s="210"/>
      <c r="AX896" s="210"/>
      <c r="AY896" s="210"/>
      <c r="AZ896" s="210"/>
      <c r="BA896" s="257" t="str">
        <f>C896</f>
        <v>- při vodorovné dopravě po vodě : vyložení na hromady na suchu nebo na přeložení na dopravní prostředek na suchu do 15 m vodorovně a současně do 4 m svisle,</v>
      </c>
      <c r="BB896" s="210"/>
      <c r="BC896" s="210"/>
      <c r="BD896" s="210"/>
      <c r="BE896" s="210"/>
      <c r="BF896" s="210"/>
      <c r="BG896" s="210"/>
      <c r="BH896" s="210"/>
    </row>
    <row r="897" spans="1:60" outlineLevel="1" x14ac:dyDescent="0.2">
      <c r="A897" s="227"/>
      <c r="B897" s="228"/>
      <c r="C897" s="266" t="s">
        <v>992</v>
      </c>
      <c r="D897" s="258"/>
      <c r="E897" s="258"/>
      <c r="F897" s="258"/>
      <c r="G897" s="258"/>
      <c r="H897" s="230"/>
      <c r="I897" s="230"/>
      <c r="J897" s="230"/>
      <c r="K897" s="230"/>
      <c r="L897" s="230"/>
      <c r="M897" s="230"/>
      <c r="N897" s="229"/>
      <c r="O897" s="229"/>
      <c r="P897" s="229"/>
      <c r="Q897" s="229"/>
      <c r="R897" s="230"/>
      <c r="S897" s="230"/>
      <c r="T897" s="230"/>
      <c r="U897" s="230"/>
      <c r="V897" s="230"/>
      <c r="W897" s="230"/>
      <c r="X897" s="230"/>
      <c r="Y897" s="210"/>
      <c r="Z897" s="210"/>
      <c r="AA897" s="210"/>
      <c r="AB897" s="210"/>
      <c r="AC897" s="210"/>
      <c r="AD897" s="210"/>
      <c r="AE897" s="210"/>
      <c r="AF897" s="210"/>
      <c r="AG897" s="210" t="s">
        <v>229</v>
      </c>
      <c r="AH897" s="210"/>
      <c r="AI897" s="210"/>
      <c r="AJ897" s="210"/>
      <c r="AK897" s="210"/>
      <c r="AL897" s="210"/>
      <c r="AM897" s="210"/>
      <c r="AN897" s="210"/>
      <c r="AO897" s="210"/>
      <c r="AP897" s="210"/>
      <c r="AQ897" s="210"/>
      <c r="AR897" s="210"/>
      <c r="AS897" s="210"/>
      <c r="AT897" s="210"/>
      <c r="AU897" s="210"/>
      <c r="AV897" s="210"/>
      <c r="AW897" s="210"/>
      <c r="AX897" s="210"/>
      <c r="AY897" s="210"/>
      <c r="AZ897" s="210"/>
      <c r="BA897" s="210"/>
      <c r="BB897" s="210"/>
      <c r="BC897" s="210"/>
      <c r="BD897" s="210"/>
      <c r="BE897" s="210"/>
      <c r="BF897" s="210"/>
      <c r="BG897" s="210"/>
      <c r="BH897" s="210"/>
    </row>
    <row r="898" spans="1:60" outlineLevel="1" x14ac:dyDescent="0.2">
      <c r="A898" s="244">
        <v>209</v>
      </c>
      <c r="B898" s="245" t="s">
        <v>993</v>
      </c>
      <c r="C898" s="261" t="s">
        <v>994</v>
      </c>
      <c r="D898" s="246" t="s">
        <v>273</v>
      </c>
      <c r="E898" s="247">
        <v>272.53242999999998</v>
      </c>
      <c r="F898" s="248"/>
      <c r="G898" s="249">
        <f>ROUND(E898*F898,2)</f>
        <v>0</v>
      </c>
      <c r="H898" s="231"/>
      <c r="I898" s="230">
        <f>ROUND(E898*H898,2)</f>
        <v>0</v>
      </c>
      <c r="J898" s="231"/>
      <c r="K898" s="230">
        <f>ROUND(E898*J898,2)</f>
        <v>0</v>
      </c>
      <c r="L898" s="230">
        <v>21</v>
      </c>
      <c r="M898" s="230">
        <f>G898*(1+L898/100)</f>
        <v>0</v>
      </c>
      <c r="N898" s="229">
        <v>0</v>
      </c>
      <c r="O898" s="229">
        <f>ROUND(E898*N898,2)</f>
        <v>0</v>
      </c>
      <c r="P898" s="229">
        <v>0</v>
      </c>
      <c r="Q898" s="229">
        <f>ROUND(E898*P898,2)</f>
        <v>0</v>
      </c>
      <c r="R898" s="230"/>
      <c r="S898" s="230" t="s">
        <v>181</v>
      </c>
      <c r="T898" s="230" t="s">
        <v>181</v>
      </c>
      <c r="U898" s="230">
        <v>0.49</v>
      </c>
      <c r="V898" s="230">
        <f>ROUND(E898*U898,2)</f>
        <v>133.54</v>
      </c>
      <c r="W898" s="230"/>
      <c r="X898" s="230" t="s">
        <v>987</v>
      </c>
      <c r="Y898" s="210"/>
      <c r="Z898" s="210"/>
      <c r="AA898" s="210"/>
      <c r="AB898" s="210"/>
      <c r="AC898" s="210"/>
      <c r="AD898" s="210"/>
      <c r="AE898" s="210"/>
      <c r="AF898" s="210"/>
      <c r="AG898" s="210" t="s">
        <v>988</v>
      </c>
      <c r="AH898" s="210"/>
      <c r="AI898" s="210"/>
      <c r="AJ898" s="210"/>
      <c r="AK898" s="210"/>
      <c r="AL898" s="210"/>
      <c r="AM898" s="210"/>
      <c r="AN898" s="210"/>
      <c r="AO898" s="210"/>
      <c r="AP898" s="210"/>
      <c r="AQ898" s="210"/>
      <c r="AR898" s="210"/>
      <c r="AS898" s="210"/>
      <c r="AT898" s="210"/>
      <c r="AU898" s="210"/>
      <c r="AV898" s="210"/>
      <c r="AW898" s="210"/>
      <c r="AX898" s="210"/>
      <c r="AY898" s="210"/>
      <c r="AZ898" s="210"/>
      <c r="BA898" s="210"/>
      <c r="BB898" s="210"/>
      <c r="BC898" s="210"/>
      <c r="BD898" s="210"/>
      <c r="BE898" s="210"/>
      <c r="BF898" s="210"/>
      <c r="BG898" s="210"/>
      <c r="BH898" s="210"/>
    </row>
    <row r="899" spans="1:60" outlineLevel="1" x14ac:dyDescent="0.2">
      <c r="A899" s="227"/>
      <c r="B899" s="228"/>
      <c r="C899" s="264" t="s">
        <v>995</v>
      </c>
      <c r="D899" s="250"/>
      <c r="E899" s="250"/>
      <c r="F899" s="250"/>
      <c r="G899" s="250"/>
      <c r="H899" s="230"/>
      <c r="I899" s="230"/>
      <c r="J899" s="230"/>
      <c r="K899" s="230"/>
      <c r="L899" s="230"/>
      <c r="M899" s="230"/>
      <c r="N899" s="229"/>
      <c r="O899" s="229"/>
      <c r="P899" s="229"/>
      <c r="Q899" s="229"/>
      <c r="R899" s="230"/>
      <c r="S899" s="230"/>
      <c r="T899" s="230"/>
      <c r="U899" s="230"/>
      <c r="V899" s="230"/>
      <c r="W899" s="230"/>
      <c r="X899" s="230"/>
      <c r="Y899" s="210"/>
      <c r="Z899" s="210"/>
      <c r="AA899" s="210"/>
      <c r="AB899" s="210"/>
      <c r="AC899" s="210"/>
      <c r="AD899" s="210"/>
      <c r="AE899" s="210"/>
      <c r="AF899" s="210"/>
      <c r="AG899" s="210" t="s">
        <v>229</v>
      </c>
      <c r="AH899" s="210"/>
      <c r="AI899" s="210"/>
      <c r="AJ899" s="210"/>
      <c r="AK899" s="210"/>
      <c r="AL899" s="210"/>
      <c r="AM899" s="210"/>
      <c r="AN899" s="210"/>
      <c r="AO899" s="210"/>
      <c r="AP899" s="210"/>
      <c r="AQ899" s="210"/>
      <c r="AR899" s="210"/>
      <c r="AS899" s="210"/>
      <c r="AT899" s="210"/>
      <c r="AU899" s="210"/>
      <c r="AV899" s="210"/>
      <c r="AW899" s="210"/>
      <c r="AX899" s="210"/>
      <c r="AY899" s="210"/>
      <c r="AZ899" s="210"/>
      <c r="BA899" s="210"/>
      <c r="BB899" s="210"/>
      <c r="BC899" s="210"/>
      <c r="BD899" s="210"/>
      <c r="BE899" s="210"/>
      <c r="BF899" s="210"/>
      <c r="BG899" s="210"/>
      <c r="BH899" s="210"/>
    </row>
    <row r="900" spans="1:60" outlineLevel="1" x14ac:dyDescent="0.2">
      <c r="A900" s="251">
        <v>210</v>
      </c>
      <c r="B900" s="252" t="s">
        <v>996</v>
      </c>
      <c r="C900" s="265" t="s">
        <v>997</v>
      </c>
      <c r="D900" s="253" t="s">
        <v>273</v>
      </c>
      <c r="E900" s="254">
        <v>272.53242999999998</v>
      </c>
      <c r="F900" s="255"/>
      <c r="G900" s="256">
        <f>ROUND(E900*F900,2)</f>
        <v>0</v>
      </c>
      <c r="H900" s="231"/>
      <c r="I900" s="230">
        <f>ROUND(E900*H900,2)</f>
        <v>0</v>
      </c>
      <c r="J900" s="231"/>
      <c r="K900" s="230">
        <f>ROUND(E900*J900,2)</f>
        <v>0</v>
      </c>
      <c r="L900" s="230">
        <v>21</v>
      </c>
      <c r="M900" s="230">
        <f>G900*(1+L900/100)</f>
        <v>0</v>
      </c>
      <c r="N900" s="229">
        <v>0</v>
      </c>
      <c r="O900" s="229">
        <f>ROUND(E900*N900,2)</f>
        <v>0</v>
      </c>
      <c r="P900" s="229">
        <v>0</v>
      </c>
      <c r="Q900" s="229">
        <f>ROUND(E900*P900,2)</f>
        <v>0</v>
      </c>
      <c r="R900" s="230"/>
      <c r="S900" s="230" t="s">
        <v>181</v>
      </c>
      <c r="T900" s="230" t="s">
        <v>181</v>
      </c>
      <c r="U900" s="230">
        <v>0</v>
      </c>
      <c r="V900" s="230">
        <f>ROUND(E900*U900,2)</f>
        <v>0</v>
      </c>
      <c r="W900" s="230"/>
      <c r="X900" s="230" t="s">
        <v>987</v>
      </c>
      <c r="Y900" s="210"/>
      <c r="Z900" s="210"/>
      <c r="AA900" s="210"/>
      <c r="AB900" s="210"/>
      <c r="AC900" s="210"/>
      <c r="AD900" s="210"/>
      <c r="AE900" s="210"/>
      <c r="AF900" s="210"/>
      <c r="AG900" s="210" t="s">
        <v>988</v>
      </c>
      <c r="AH900" s="210"/>
      <c r="AI900" s="210"/>
      <c r="AJ900" s="210"/>
      <c r="AK900" s="210"/>
      <c r="AL900" s="210"/>
      <c r="AM900" s="210"/>
      <c r="AN900" s="210"/>
      <c r="AO900" s="210"/>
      <c r="AP900" s="210"/>
      <c r="AQ900" s="210"/>
      <c r="AR900" s="210"/>
      <c r="AS900" s="210"/>
      <c r="AT900" s="210"/>
      <c r="AU900" s="210"/>
      <c r="AV900" s="210"/>
      <c r="AW900" s="210"/>
      <c r="AX900" s="210"/>
      <c r="AY900" s="210"/>
      <c r="AZ900" s="210"/>
      <c r="BA900" s="210"/>
      <c r="BB900" s="210"/>
      <c r="BC900" s="210"/>
      <c r="BD900" s="210"/>
      <c r="BE900" s="210"/>
      <c r="BF900" s="210"/>
      <c r="BG900" s="210"/>
      <c r="BH900" s="210"/>
    </row>
    <row r="901" spans="1:60" outlineLevel="1" x14ac:dyDescent="0.2">
      <c r="A901" s="251">
        <v>211</v>
      </c>
      <c r="B901" s="252" t="s">
        <v>998</v>
      </c>
      <c r="C901" s="265" t="s">
        <v>999</v>
      </c>
      <c r="D901" s="253" t="s">
        <v>273</v>
      </c>
      <c r="E901" s="254">
        <v>272.53242999999998</v>
      </c>
      <c r="F901" s="255"/>
      <c r="G901" s="256">
        <f>ROUND(E901*F901,2)</f>
        <v>0</v>
      </c>
      <c r="H901" s="231"/>
      <c r="I901" s="230">
        <f>ROUND(E901*H901,2)</f>
        <v>0</v>
      </c>
      <c r="J901" s="231"/>
      <c r="K901" s="230">
        <f>ROUND(E901*J901,2)</f>
        <v>0</v>
      </c>
      <c r="L901" s="230">
        <v>21</v>
      </c>
      <c r="M901" s="230">
        <f>G901*(1+L901/100)</f>
        <v>0</v>
      </c>
      <c r="N901" s="229">
        <v>0</v>
      </c>
      <c r="O901" s="229">
        <f>ROUND(E901*N901,2)</f>
        <v>0</v>
      </c>
      <c r="P901" s="229">
        <v>0</v>
      </c>
      <c r="Q901" s="229">
        <f>ROUND(E901*P901,2)</f>
        <v>0</v>
      </c>
      <c r="R901" s="230"/>
      <c r="S901" s="230" t="s">
        <v>181</v>
      </c>
      <c r="T901" s="230" t="s">
        <v>181</v>
      </c>
      <c r="U901" s="230">
        <v>0.94199999999999995</v>
      </c>
      <c r="V901" s="230">
        <f>ROUND(E901*U901,2)</f>
        <v>256.73</v>
      </c>
      <c r="W901" s="230"/>
      <c r="X901" s="230" t="s">
        <v>987</v>
      </c>
      <c r="Y901" s="210"/>
      <c r="Z901" s="210"/>
      <c r="AA901" s="210"/>
      <c r="AB901" s="210"/>
      <c r="AC901" s="210"/>
      <c r="AD901" s="210"/>
      <c r="AE901" s="210"/>
      <c r="AF901" s="210"/>
      <c r="AG901" s="210" t="s">
        <v>988</v>
      </c>
      <c r="AH901" s="210"/>
      <c r="AI901" s="210"/>
      <c r="AJ901" s="210"/>
      <c r="AK901" s="210"/>
      <c r="AL901" s="210"/>
      <c r="AM901" s="210"/>
      <c r="AN901" s="210"/>
      <c r="AO901" s="210"/>
      <c r="AP901" s="210"/>
      <c r="AQ901" s="210"/>
      <c r="AR901" s="210"/>
      <c r="AS901" s="210"/>
      <c r="AT901" s="210"/>
      <c r="AU901" s="210"/>
      <c r="AV901" s="210"/>
      <c r="AW901" s="210"/>
      <c r="AX901" s="210"/>
      <c r="AY901" s="210"/>
      <c r="AZ901" s="210"/>
      <c r="BA901" s="210"/>
      <c r="BB901" s="210"/>
      <c r="BC901" s="210"/>
      <c r="BD901" s="210"/>
      <c r="BE901" s="210"/>
      <c r="BF901" s="210"/>
      <c r="BG901" s="210"/>
      <c r="BH901" s="210"/>
    </row>
    <row r="902" spans="1:60" outlineLevel="1" x14ac:dyDescent="0.2">
      <c r="A902" s="251">
        <v>212</v>
      </c>
      <c r="B902" s="252" t="s">
        <v>1000</v>
      </c>
      <c r="C902" s="265" t="s">
        <v>1001</v>
      </c>
      <c r="D902" s="253" t="s">
        <v>273</v>
      </c>
      <c r="E902" s="254">
        <v>272.53242999999998</v>
      </c>
      <c r="F902" s="255"/>
      <c r="G902" s="256">
        <f>ROUND(E902*F902,2)</f>
        <v>0</v>
      </c>
      <c r="H902" s="231"/>
      <c r="I902" s="230">
        <f>ROUND(E902*H902,2)</f>
        <v>0</v>
      </c>
      <c r="J902" s="231"/>
      <c r="K902" s="230">
        <f>ROUND(E902*J902,2)</f>
        <v>0</v>
      </c>
      <c r="L902" s="230">
        <v>21</v>
      </c>
      <c r="M902" s="230">
        <f>G902*(1+L902/100)</f>
        <v>0</v>
      </c>
      <c r="N902" s="229">
        <v>0</v>
      </c>
      <c r="O902" s="229">
        <f>ROUND(E902*N902,2)</f>
        <v>0</v>
      </c>
      <c r="P902" s="229">
        <v>0</v>
      </c>
      <c r="Q902" s="229">
        <f>ROUND(E902*P902,2)</f>
        <v>0</v>
      </c>
      <c r="R902" s="230"/>
      <c r="S902" s="230" t="s">
        <v>181</v>
      </c>
      <c r="T902" s="230" t="s">
        <v>181</v>
      </c>
      <c r="U902" s="230">
        <v>0</v>
      </c>
      <c r="V902" s="230">
        <f>ROUND(E902*U902,2)</f>
        <v>0</v>
      </c>
      <c r="W902" s="230"/>
      <c r="X902" s="230" t="s">
        <v>987</v>
      </c>
      <c r="Y902" s="210"/>
      <c r="Z902" s="210"/>
      <c r="AA902" s="210"/>
      <c r="AB902" s="210"/>
      <c r="AC902" s="210"/>
      <c r="AD902" s="210"/>
      <c r="AE902" s="210"/>
      <c r="AF902" s="210"/>
      <c r="AG902" s="210" t="s">
        <v>988</v>
      </c>
      <c r="AH902" s="210"/>
      <c r="AI902" s="210"/>
      <c r="AJ902" s="210"/>
      <c r="AK902" s="210"/>
      <c r="AL902" s="210"/>
      <c r="AM902" s="210"/>
      <c r="AN902" s="210"/>
      <c r="AO902" s="210"/>
      <c r="AP902" s="210"/>
      <c r="AQ902" s="210"/>
      <c r="AR902" s="210"/>
      <c r="AS902" s="210"/>
      <c r="AT902" s="210"/>
      <c r="AU902" s="210"/>
      <c r="AV902" s="210"/>
      <c r="AW902" s="210"/>
      <c r="AX902" s="210"/>
      <c r="AY902" s="210"/>
      <c r="AZ902" s="210"/>
      <c r="BA902" s="210"/>
      <c r="BB902" s="210"/>
      <c r="BC902" s="210"/>
      <c r="BD902" s="210"/>
      <c r="BE902" s="210"/>
      <c r="BF902" s="210"/>
      <c r="BG902" s="210"/>
      <c r="BH902" s="210"/>
    </row>
    <row r="903" spans="1:60" outlineLevel="1" x14ac:dyDescent="0.2">
      <c r="A903" s="251">
        <v>213</v>
      </c>
      <c r="B903" s="252" t="s">
        <v>1002</v>
      </c>
      <c r="C903" s="265" t="s">
        <v>1003</v>
      </c>
      <c r="D903" s="253" t="s">
        <v>273</v>
      </c>
      <c r="E903" s="254">
        <v>272.53242999999998</v>
      </c>
      <c r="F903" s="255"/>
      <c r="G903" s="256">
        <f>ROUND(E903*F903,2)</f>
        <v>0</v>
      </c>
      <c r="H903" s="231"/>
      <c r="I903" s="230">
        <f>ROUND(E903*H903,2)</f>
        <v>0</v>
      </c>
      <c r="J903" s="231"/>
      <c r="K903" s="230">
        <f>ROUND(E903*J903,2)</f>
        <v>0</v>
      </c>
      <c r="L903" s="230">
        <v>21</v>
      </c>
      <c r="M903" s="230">
        <f>G903*(1+L903/100)</f>
        <v>0</v>
      </c>
      <c r="N903" s="229">
        <v>0</v>
      </c>
      <c r="O903" s="229">
        <f>ROUND(E903*N903,2)</f>
        <v>0</v>
      </c>
      <c r="P903" s="229">
        <v>0</v>
      </c>
      <c r="Q903" s="229">
        <f>ROUND(E903*P903,2)</f>
        <v>0</v>
      </c>
      <c r="R903" s="230"/>
      <c r="S903" s="230" t="s">
        <v>181</v>
      </c>
      <c r="T903" s="230" t="s">
        <v>181</v>
      </c>
      <c r="U903" s="230">
        <v>6.0000000000000001E-3</v>
      </c>
      <c r="V903" s="230">
        <f>ROUND(E903*U903,2)</f>
        <v>1.64</v>
      </c>
      <c r="W903" s="230"/>
      <c r="X903" s="230" t="s">
        <v>987</v>
      </c>
      <c r="Y903" s="210"/>
      <c r="Z903" s="210"/>
      <c r="AA903" s="210"/>
      <c r="AB903" s="210"/>
      <c r="AC903" s="210"/>
      <c r="AD903" s="210"/>
      <c r="AE903" s="210"/>
      <c r="AF903" s="210"/>
      <c r="AG903" s="210" t="s">
        <v>988</v>
      </c>
      <c r="AH903" s="210"/>
      <c r="AI903" s="210"/>
      <c r="AJ903" s="210"/>
      <c r="AK903" s="210"/>
      <c r="AL903" s="210"/>
      <c r="AM903" s="210"/>
      <c r="AN903" s="210"/>
      <c r="AO903" s="210"/>
      <c r="AP903" s="210"/>
      <c r="AQ903" s="210"/>
      <c r="AR903" s="210"/>
      <c r="AS903" s="210"/>
      <c r="AT903" s="210"/>
      <c r="AU903" s="210"/>
      <c r="AV903" s="210"/>
      <c r="AW903" s="210"/>
      <c r="AX903" s="210"/>
      <c r="AY903" s="210"/>
      <c r="AZ903" s="210"/>
      <c r="BA903" s="210"/>
      <c r="BB903" s="210"/>
      <c r="BC903" s="210"/>
      <c r="BD903" s="210"/>
      <c r="BE903" s="210"/>
      <c r="BF903" s="210"/>
      <c r="BG903" s="210"/>
      <c r="BH903" s="210"/>
    </row>
    <row r="904" spans="1:60" x14ac:dyDescent="0.2">
      <c r="A904" s="238" t="s">
        <v>176</v>
      </c>
      <c r="B904" s="239" t="s">
        <v>149</v>
      </c>
      <c r="C904" s="260" t="s">
        <v>29</v>
      </c>
      <c r="D904" s="240"/>
      <c r="E904" s="241"/>
      <c r="F904" s="242"/>
      <c r="G904" s="243">
        <f>SUMIF(AG905:AG908,"&lt;&gt;NOR",G905:G908)</f>
        <v>0</v>
      </c>
      <c r="H904" s="237"/>
      <c r="I904" s="237">
        <f>SUM(I905:I908)</f>
        <v>0</v>
      </c>
      <c r="J904" s="237"/>
      <c r="K904" s="237">
        <f>SUM(K905:K908)</f>
        <v>0</v>
      </c>
      <c r="L904" s="237"/>
      <c r="M904" s="237">
        <f>SUM(M905:M908)</f>
        <v>0</v>
      </c>
      <c r="N904" s="236"/>
      <c r="O904" s="236">
        <f>SUM(O905:O908)</f>
        <v>0</v>
      </c>
      <c r="P904" s="236"/>
      <c r="Q904" s="236">
        <f>SUM(Q905:Q908)</f>
        <v>0</v>
      </c>
      <c r="R904" s="237"/>
      <c r="S904" s="237"/>
      <c r="T904" s="237"/>
      <c r="U904" s="237"/>
      <c r="V904" s="237">
        <f>SUM(V905:V908)</f>
        <v>0</v>
      </c>
      <c r="W904" s="237"/>
      <c r="X904" s="237"/>
      <c r="AG904" t="s">
        <v>177</v>
      </c>
    </row>
    <row r="905" spans="1:60" outlineLevel="1" x14ac:dyDescent="0.2">
      <c r="A905" s="244">
        <v>214</v>
      </c>
      <c r="B905" s="245" t="s">
        <v>1004</v>
      </c>
      <c r="C905" s="261" t="s">
        <v>1005</v>
      </c>
      <c r="D905" s="246" t="s">
        <v>1006</v>
      </c>
      <c r="E905" s="247">
        <v>1</v>
      </c>
      <c r="F905" s="248"/>
      <c r="G905" s="249">
        <f>ROUND(E905*F905,2)</f>
        <v>0</v>
      </c>
      <c r="H905" s="231"/>
      <c r="I905" s="230">
        <f>ROUND(E905*H905,2)</f>
        <v>0</v>
      </c>
      <c r="J905" s="231"/>
      <c r="K905" s="230">
        <f>ROUND(E905*J905,2)</f>
        <v>0</v>
      </c>
      <c r="L905" s="230">
        <v>21</v>
      </c>
      <c r="M905" s="230">
        <f>G905*(1+L905/100)</f>
        <v>0</v>
      </c>
      <c r="N905" s="229">
        <v>0</v>
      </c>
      <c r="O905" s="229">
        <f>ROUND(E905*N905,2)</f>
        <v>0</v>
      </c>
      <c r="P905" s="229">
        <v>0</v>
      </c>
      <c r="Q905" s="229">
        <f>ROUND(E905*P905,2)</f>
        <v>0</v>
      </c>
      <c r="R905" s="230"/>
      <c r="S905" s="230" t="s">
        <v>181</v>
      </c>
      <c r="T905" s="230" t="s">
        <v>485</v>
      </c>
      <c r="U905" s="230">
        <v>0</v>
      </c>
      <c r="V905" s="230">
        <f>ROUND(E905*U905,2)</f>
        <v>0</v>
      </c>
      <c r="W905" s="230"/>
      <c r="X905" s="230" t="s">
        <v>1007</v>
      </c>
      <c r="Y905" s="210"/>
      <c r="Z905" s="210"/>
      <c r="AA905" s="210"/>
      <c r="AB905" s="210"/>
      <c r="AC905" s="210"/>
      <c r="AD905" s="210"/>
      <c r="AE905" s="210"/>
      <c r="AF905" s="210"/>
      <c r="AG905" s="210" t="s">
        <v>1008</v>
      </c>
      <c r="AH905" s="210"/>
      <c r="AI905" s="210"/>
      <c r="AJ905" s="210"/>
      <c r="AK905" s="210"/>
      <c r="AL905" s="210"/>
      <c r="AM905" s="210"/>
      <c r="AN905" s="210"/>
      <c r="AO905" s="210"/>
      <c r="AP905" s="210"/>
      <c r="AQ905" s="210"/>
      <c r="AR905" s="210"/>
      <c r="AS905" s="210"/>
      <c r="AT905" s="210"/>
      <c r="AU905" s="210"/>
      <c r="AV905" s="210"/>
      <c r="AW905" s="210"/>
      <c r="AX905" s="210"/>
      <c r="AY905" s="210"/>
      <c r="AZ905" s="210"/>
      <c r="BA905" s="210"/>
      <c r="BB905" s="210"/>
      <c r="BC905" s="210"/>
      <c r="BD905" s="210"/>
      <c r="BE905" s="210"/>
      <c r="BF905" s="210"/>
      <c r="BG905" s="210"/>
      <c r="BH905" s="210"/>
    </row>
    <row r="906" spans="1:60" outlineLevel="1" x14ac:dyDescent="0.2">
      <c r="A906" s="227"/>
      <c r="B906" s="228"/>
      <c r="C906" s="264" t="s">
        <v>1009</v>
      </c>
      <c r="D906" s="250"/>
      <c r="E906" s="250"/>
      <c r="F906" s="250"/>
      <c r="G906" s="250"/>
      <c r="H906" s="230"/>
      <c r="I906" s="230"/>
      <c r="J906" s="230"/>
      <c r="K906" s="230"/>
      <c r="L906" s="230"/>
      <c r="M906" s="230"/>
      <c r="N906" s="229"/>
      <c r="O906" s="229"/>
      <c r="P906" s="229"/>
      <c r="Q906" s="229"/>
      <c r="R906" s="230"/>
      <c r="S906" s="230"/>
      <c r="T906" s="230"/>
      <c r="U906" s="230"/>
      <c r="V906" s="230"/>
      <c r="W906" s="230"/>
      <c r="X906" s="230"/>
      <c r="Y906" s="210"/>
      <c r="Z906" s="210"/>
      <c r="AA906" s="210"/>
      <c r="AB906" s="210"/>
      <c r="AC906" s="210"/>
      <c r="AD906" s="210"/>
      <c r="AE906" s="210"/>
      <c r="AF906" s="210"/>
      <c r="AG906" s="210" t="s">
        <v>229</v>
      </c>
      <c r="AH906" s="210"/>
      <c r="AI906" s="210"/>
      <c r="AJ906" s="210"/>
      <c r="AK906" s="210"/>
      <c r="AL906" s="210"/>
      <c r="AM906" s="210"/>
      <c r="AN906" s="210"/>
      <c r="AO906" s="210"/>
      <c r="AP906" s="210"/>
      <c r="AQ906" s="210"/>
      <c r="AR906" s="210"/>
      <c r="AS906" s="210"/>
      <c r="AT906" s="210"/>
      <c r="AU906" s="210"/>
      <c r="AV906" s="210"/>
      <c r="AW906" s="210"/>
      <c r="AX906" s="210"/>
      <c r="AY906" s="210"/>
      <c r="AZ906" s="210"/>
      <c r="BA906" s="210"/>
      <c r="BB906" s="210"/>
      <c r="BC906" s="210"/>
      <c r="BD906" s="210"/>
      <c r="BE906" s="210"/>
      <c r="BF906" s="210"/>
      <c r="BG906" s="210"/>
      <c r="BH906" s="210"/>
    </row>
    <row r="907" spans="1:60" outlineLevel="1" x14ac:dyDescent="0.2">
      <c r="A907" s="244">
        <v>215</v>
      </c>
      <c r="B907" s="245" t="s">
        <v>1010</v>
      </c>
      <c r="C907" s="261" t="s">
        <v>1011</v>
      </c>
      <c r="D907" s="246" t="s">
        <v>1006</v>
      </c>
      <c r="E907" s="247">
        <v>1</v>
      </c>
      <c r="F907" s="248"/>
      <c r="G907" s="249">
        <f>ROUND(E907*F907,2)</f>
        <v>0</v>
      </c>
      <c r="H907" s="231"/>
      <c r="I907" s="230">
        <f>ROUND(E907*H907,2)</f>
        <v>0</v>
      </c>
      <c r="J907" s="231"/>
      <c r="K907" s="230">
        <f>ROUND(E907*J907,2)</f>
        <v>0</v>
      </c>
      <c r="L907" s="230">
        <v>21</v>
      </c>
      <c r="M907" s="230">
        <f>G907*(1+L907/100)</f>
        <v>0</v>
      </c>
      <c r="N907" s="229">
        <v>0</v>
      </c>
      <c r="O907" s="229">
        <f>ROUND(E907*N907,2)</f>
        <v>0</v>
      </c>
      <c r="P907" s="229">
        <v>0</v>
      </c>
      <c r="Q907" s="229">
        <f>ROUND(E907*P907,2)</f>
        <v>0</v>
      </c>
      <c r="R907" s="230"/>
      <c r="S907" s="230" t="s">
        <v>181</v>
      </c>
      <c r="T907" s="230" t="s">
        <v>485</v>
      </c>
      <c r="U907" s="230">
        <v>0</v>
      </c>
      <c r="V907" s="230">
        <f>ROUND(E907*U907,2)</f>
        <v>0</v>
      </c>
      <c r="W907" s="230"/>
      <c r="X907" s="230" t="s">
        <v>1007</v>
      </c>
      <c r="Y907" s="210"/>
      <c r="Z907" s="210"/>
      <c r="AA907" s="210"/>
      <c r="AB907" s="210"/>
      <c r="AC907" s="210"/>
      <c r="AD907" s="210"/>
      <c r="AE907" s="210"/>
      <c r="AF907" s="210"/>
      <c r="AG907" s="210" t="s">
        <v>1008</v>
      </c>
      <c r="AH907" s="210"/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</row>
    <row r="908" spans="1:60" outlineLevel="1" x14ac:dyDescent="0.2">
      <c r="A908" s="227"/>
      <c r="B908" s="228"/>
      <c r="C908" s="264" t="s">
        <v>1012</v>
      </c>
      <c r="D908" s="250"/>
      <c r="E908" s="250"/>
      <c r="F908" s="250"/>
      <c r="G908" s="250"/>
      <c r="H908" s="230"/>
      <c r="I908" s="230"/>
      <c r="J908" s="230"/>
      <c r="K908" s="230"/>
      <c r="L908" s="230"/>
      <c r="M908" s="230"/>
      <c r="N908" s="229"/>
      <c r="O908" s="229"/>
      <c r="P908" s="229"/>
      <c r="Q908" s="229"/>
      <c r="R908" s="230"/>
      <c r="S908" s="230"/>
      <c r="T908" s="230"/>
      <c r="U908" s="230"/>
      <c r="V908" s="230"/>
      <c r="W908" s="230"/>
      <c r="X908" s="230"/>
      <c r="Y908" s="210"/>
      <c r="Z908" s="210"/>
      <c r="AA908" s="210"/>
      <c r="AB908" s="210"/>
      <c r="AC908" s="210"/>
      <c r="AD908" s="210"/>
      <c r="AE908" s="210"/>
      <c r="AF908" s="210"/>
      <c r="AG908" s="210" t="s">
        <v>229</v>
      </c>
      <c r="AH908" s="210"/>
      <c r="AI908" s="210"/>
      <c r="AJ908" s="210"/>
      <c r="AK908" s="210"/>
      <c r="AL908" s="210"/>
      <c r="AM908" s="210"/>
      <c r="AN908" s="210"/>
      <c r="AO908" s="210"/>
      <c r="AP908" s="210"/>
      <c r="AQ908" s="210"/>
      <c r="AR908" s="210"/>
      <c r="AS908" s="210"/>
      <c r="AT908" s="210"/>
      <c r="AU908" s="210"/>
      <c r="AV908" s="210"/>
      <c r="AW908" s="210"/>
      <c r="AX908" s="210"/>
      <c r="AY908" s="210"/>
      <c r="AZ908" s="210"/>
      <c r="BA908" s="210"/>
      <c r="BB908" s="210"/>
      <c r="BC908" s="210"/>
      <c r="BD908" s="210"/>
      <c r="BE908" s="210"/>
      <c r="BF908" s="210"/>
      <c r="BG908" s="210"/>
      <c r="BH908" s="210"/>
    </row>
    <row r="909" spans="1:60" x14ac:dyDescent="0.2">
      <c r="A909" s="238" t="s">
        <v>176</v>
      </c>
      <c r="B909" s="239" t="s">
        <v>150</v>
      </c>
      <c r="C909" s="260" t="s">
        <v>30</v>
      </c>
      <c r="D909" s="240"/>
      <c r="E909" s="241"/>
      <c r="F909" s="242"/>
      <c r="G909" s="243">
        <f>SUMIF(AG910:AG915,"&lt;&gt;NOR",G910:G915)</f>
        <v>0</v>
      </c>
      <c r="H909" s="237"/>
      <c r="I909" s="237">
        <f>SUM(I910:I915)</f>
        <v>0</v>
      </c>
      <c r="J909" s="237"/>
      <c r="K909" s="237">
        <f>SUM(K910:K915)</f>
        <v>0</v>
      </c>
      <c r="L909" s="237"/>
      <c r="M909" s="237">
        <f>SUM(M910:M915)</f>
        <v>0</v>
      </c>
      <c r="N909" s="236"/>
      <c r="O909" s="236">
        <f>SUM(O910:O915)</f>
        <v>0</v>
      </c>
      <c r="P909" s="236"/>
      <c r="Q909" s="236">
        <f>SUM(Q910:Q915)</f>
        <v>0</v>
      </c>
      <c r="R909" s="237"/>
      <c r="S909" s="237"/>
      <c r="T909" s="237"/>
      <c r="U909" s="237"/>
      <c r="V909" s="237">
        <f>SUM(V910:V915)</f>
        <v>0</v>
      </c>
      <c r="W909" s="237"/>
      <c r="X909" s="237"/>
      <c r="AG909" t="s">
        <v>177</v>
      </c>
    </row>
    <row r="910" spans="1:60" outlineLevel="1" x14ac:dyDescent="0.2">
      <c r="A910" s="244">
        <v>216</v>
      </c>
      <c r="B910" s="245" t="s">
        <v>1013</v>
      </c>
      <c r="C910" s="261" t="s">
        <v>1014</v>
      </c>
      <c r="D910" s="246" t="s">
        <v>1006</v>
      </c>
      <c r="E910" s="247">
        <v>1</v>
      </c>
      <c r="F910" s="248"/>
      <c r="G910" s="249">
        <f>ROUND(E910*F910,2)</f>
        <v>0</v>
      </c>
      <c r="H910" s="231"/>
      <c r="I910" s="230">
        <f>ROUND(E910*H910,2)</f>
        <v>0</v>
      </c>
      <c r="J910" s="231"/>
      <c r="K910" s="230">
        <f>ROUND(E910*J910,2)</f>
        <v>0</v>
      </c>
      <c r="L910" s="230">
        <v>21</v>
      </c>
      <c r="M910" s="230">
        <f>G910*(1+L910/100)</f>
        <v>0</v>
      </c>
      <c r="N910" s="229">
        <v>0</v>
      </c>
      <c r="O910" s="229">
        <f>ROUND(E910*N910,2)</f>
        <v>0</v>
      </c>
      <c r="P910" s="229">
        <v>0</v>
      </c>
      <c r="Q910" s="229">
        <f>ROUND(E910*P910,2)</f>
        <v>0</v>
      </c>
      <c r="R910" s="230"/>
      <c r="S910" s="230" t="s">
        <v>181</v>
      </c>
      <c r="T910" s="230" t="s">
        <v>485</v>
      </c>
      <c r="U910" s="230">
        <v>0</v>
      </c>
      <c r="V910" s="230">
        <f>ROUND(E910*U910,2)</f>
        <v>0</v>
      </c>
      <c r="W910" s="230"/>
      <c r="X910" s="230" t="s">
        <v>1007</v>
      </c>
      <c r="Y910" s="210"/>
      <c r="Z910" s="210"/>
      <c r="AA910" s="210"/>
      <c r="AB910" s="210"/>
      <c r="AC910" s="210"/>
      <c r="AD910" s="210"/>
      <c r="AE910" s="210"/>
      <c r="AF910" s="210"/>
      <c r="AG910" s="210" t="s">
        <v>1008</v>
      </c>
      <c r="AH910" s="210"/>
      <c r="AI910" s="210"/>
      <c r="AJ910" s="210"/>
      <c r="AK910" s="210"/>
      <c r="AL910" s="210"/>
      <c r="AM910" s="210"/>
      <c r="AN910" s="210"/>
      <c r="AO910" s="210"/>
      <c r="AP910" s="210"/>
      <c r="AQ910" s="210"/>
      <c r="AR910" s="210"/>
      <c r="AS910" s="210"/>
      <c r="AT910" s="210"/>
      <c r="AU910" s="210"/>
      <c r="AV910" s="210"/>
      <c r="AW910" s="210"/>
      <c r="AX910" s="210"/>
      <c r="AY910" s="210"/>
      <c r="AZ910" s="210"/>
      <c r="BA910" s="210"/>
      <c r="BB910" s="210"/>
      <c r="BC910" s="210"/>
      <c r="BD910" s="210"/>
      <c r="BE910" s="210"/>
      <c r="BF910" s="210"/>
      <c r="BG910" s="210"/>
      <c r="BH910" s="210"/>
    </row>
    <row r="911" spans="1:60" ht="45" outlineLevel="1" x14ac:dyDescent="0.2">
      <c r="A911" s="227"/>
      <c r="B911" s="228"/>
      <c r="C911" s="264" t="s">
        <v>1015</v>
      </c>
      <c r="D911" s="250"/>
      <c r="E911" s="250"/>
      <c r="F911" s="250"/>
      <c r="G911" s="250"/>
      <c r="H911" s="230"/>
      <c r="I911" s="230"/>
      <c r="J911" s="230"/>
      <c r="K911" s="230"/>
      <c r="L911" s="230"/>
      <c r="M911" s="230"/>
      <c r="N911" s="229"/>
      <c r="O911" s="229"/>
      <c r="P911" s="229"/>
      <c r="Q911" s="229"/>
      <c r="R911" s="230"/>
      <c r="S911" s="230"/>
      <c r="T911" s="230"/>
      <c r="U911" s="230"/>
      <c r="V911" s="230"/>
      <c r="W911" s="230"/>
      <c r="X911" s="230"/>
      <c r="Y911" s="210"/>
      <c r="Z911" s="210"/>
      <c r="AA911" s="210"/>
      <c r="AB911" s="210"/>
      <c r="AC911" s="210"/>
      <c r="AD911" s="210"/>
      <c r="AE911" s="210"/>
      <c r="AF911" s="210"/>
      <c r="AG911" s="210" t="s">
        <v>229</v>
      </c>
      <c r="AH911" s="210"/>
      <c r="AI911" s="210"/>
      <c r="AJ911" s="210"/>
      <c r="AK911" s="210"/>
      <c r="AL911" s="210"/>
      <c r="AM911" s="210"/>
      <c r="AN911" s="210"/>
      <c r="AO911" s="210"/>
      <c r="AP911" s="210"/>
      <c r="AQ911" s="210"/>
      <c r="AR911" s="210"/>
      <c r="AS911" s="210"/>
      <c r="AT911" s="210"/>
      <c r="AU911" s="210"/>
      <c r="AV911" s="210"/>
      <c r="AW911" s="210"/>
      <c r="AX911" s="210"/>
      <c r="AY911" s="210"/>
      <c r="AZ911" s="210"/>
      <c r="BA911" s="257" t="str">
        <f>C911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911" s="210"/>
      <c r="BC911" s="210"/>
      <c r="BD911" s="210"/>
      <c r="BE911" s="210"/>
      <c r="BF911" s="210"/>
      <c r="BG911" s="210"/>
      <c r="BH911" s="210"/>
    </row>
    <row r="912" spans="1:60" outlineLevel="1" x14ac:dyDescent="0.2">
      <c r="A912" s="244">
        <v>217</v>
      </c>
      <c r="B912" s="245" t="s">
        <v>1016</v>
      </c>
      <c r="C912" s="261" t="s">
        <v>1017</v>
      </c>
      <c r="D912" s="246" t="s">
        <v>1006</v>
      </c>
      <c r="E912" s="247">
        <v>1</v>
      </c>
      <c r="F912" s="248"/>
      <c r="G912" s="249">
        <f>ROUND(E912*F912,2)</f>
        <v>0</v>
      </c>
      <c r="H912" s="231"/>
      <c r="I912" s="230">
        <f>ROUND(E912*H912,2)</f>
        <v>0</v>
      </c>
      <c r="J912" s="231"/>
      <c r="K912" s="230">
        <f>ROUND(E912*J912,2)</f>
        <v>0</v>
      </c>
      <c r="L912" s="230">
        <v>21</v>
      </c>
      <c r="M912" s="230">
        <f>G912*(1+L912/100)</f>
        <v>0</v>
      </c>
      <c r="N912" s="229">
        <v>0</v>
      </c>
      <c r="O912" s="229">
        <f>ROUND(E912*N912,2)</f>
        <v>0</v>
      </c>
      <c r="P912" s="229">
        <v>0</v>
      </c>
      <c r="Q912" s="229">
        <f>ROUND(E912*P912,2)</f>
        <v>0</v>
      </c>
      <c r="R912" s="230"/>
      <c r="S912" s="230" t="s">
        <v>181</v>
      </c>
      <c r="T912" s="230" t="s">
        <v>485</v>
      </c>
      <c r="U912" s="230">
        <v>0</v>
      </c>
      <c r="V912" s="230">
        <f>ROUND(E912*U912,2)</f>
        <v>0</v>
      </c>
      <c r="W912" s="230"/>
      <c r="X912" s="230" t="s">
        <v>1007</v>
      </c>
      <c r="Y912" s="210"/>
      <c r="Z912" s="210"/>
      <c r="AA912" s="210"/>
      <c r="AB912" s="210"/>
      <c r="AC912" s="210"/>
      <c r="AD912" s="210"/>
      <c r="AE912" s="210"/>
      <c r="AF912" s="210"/>
      <c r="AG912" s="210" t="s">
        <v>1008</v>
      </c>
      <c r="AH912" s="210"/>
      <c r="AI912" s="210"/>
      <c r="AJ912" s="210"/>
      <c r="AK912" s="210"/>
      <c r="AL912" s="210"/>
      <c r="AM912" s="210"/>
      <c r="AN912" s="210"/>
      <c r="AO912" s="210"/>
      <c r="AP912" s="210"/>
      <c r="AQ912" s="210"/>
      <c r="AR912" s="210"/>
      <c r="AS912" s="210"/>
      <c r="AT912" s="210"/>
      <c r="AU912" s="210"/>
      <c r="AV912" s="210"/>
      <c r="AW912" s="210"/>
      <c r="AX912" s="210"/>
      <c r="AY912" s="210"/>
      <c r="AZ912" s="210"/>
      <c r="BA912" s="210"/>
      <c r="BB912" s="210"/>
      <c r="BC912" s="210"/>
      <c r="BD912" s="210"/>
      <c r="BE912" s="210"/>
      <c r="BF912" s="210"/>
      <c r="BG912" s="210"/>
      <c r="BH912" s="210"/>
    </row>
    <row r="913" spans="1:60" ht="22.5" outlineLevel="1" x14ac:dyDescent="0.2">
      <c r="A913" s="227"/>
      <c r="B913" s="228"/>
      <c r="C913" s="264" t="s">
        <v>1018</v>
      </c>
      <c r="D913" s="250"/>
      <c r="E913" s="250"/>
      <c r="F913" s="250"/>
      <c r="G913" s="250"/>
      <c r="H913" s="230"/>
      <c r="I913" s="230"/>
      <c r="J913" s="230"/>
      <c r="K913" s="230"/>
      <c r="L913" s="230"/>
      <c r="M913" s="230"/>
      <c r="N913" s="229"/>
      <c r="O913" s="229"/>
      <c r="P913" s="229"/>
      <c r="Q913" s="229"/>
      <c r="R913" s="230"/>
      <c r="S913" s="230"/>
      <c r="T913" s="230"/>
      <c r="U913" s="230"/>
      <c r="V913" s="230"/>
      <c r="W913" s="230"/>
      <c r="X913" s="230"/>
      <c r="Y913" s="210"/>
      <c r="Z913" s="210"/>
      <c r="AA913" s="210"/>
      <c r="AB913" s="210"/>
      <c r="AC913" s="210"/>
      <c r="AD913" s="210"/>
      <c r="AE913" s="210"/>
      <c r="AF913" s="210"/>
      <c r="AG913" s="210" t="s">
        <v>229</v>
      </c>
      <c r="AH913" s="210"/>
      <c r="AI913" s="210"/>
      <c r="AJ913" s="210"/>
      <c r="AK913" s="210"/>
      <c r="AL913" s="210"/>
      <c r="AM913" s="210"/>
      <c r="AN913" s="210"/>
      <c r="AO913" s="210"/>
      <c r="AP913" s="210"/>
      <c r="AQ913" s="210"/>
      <c r="AR913" s="210"/>
      <c r="AS913" s="210"/>
      <c r="AT913" s="210"/>
      <c r="AU913" s="210"/>
      <c r="AV913" s="210"/>
      <c r="AW913" s="210"/>
      <c r="AX913" s="210"/>
      <c r="AY913" s="210"/>
      <c r="AZ913" s="210"/>
      <c r="BA913" s="257" t="str">
        <f>C913</f>
        <v>Náklady zhotovitele, související s prováděním zkoušek a revizí předepsaných technickými normami nebo objednatelem a které jsou pro provedení díla nezbytné.</v>
      </c>
      <c r="BB913" s="210"/>
      <c r="BC913" s="210"/>
      <c r="BD913" s="210"/>
      <c r="BE913" s="210"/>
      <c r="BF913" s="210"/>
      <c r="BG913" s="210"/>
      <c r="BH913" s="210"/>
    </row>
    <row r="914" spans="1:60" outlineLevel="1" x14ac:dyDescent="0.2">
      <c r="A914" s="244">
        <v>218</v>
      </c>
      <c r="B914" s="245" t="s">
        <v>1019</v>
      </c>
      <c r="C914" s="261" t="s">
        <v>1020</v>
      </c>
      <c r="D914" s="246" t="s">
        <v>1006</v>
      </c>
      <c r="E914" s="247">
        <v>1</v>
      </c>
      <c r="F914" s="248"/>
      <c r="G914" s="249">
        <f>ROUND(E914*F914,2)</f>
        <v>0</v>
      </c>
      <c r="H914" s="231"/>
      <c r="I914" s="230">
        <f>ROUND(E914*H914,2)</f>
        <v>0</v>
      </c>
      <c r="J914" s="231"/>
      <c r="K914" s="230">
        <f>ROUND(E914*J914,2)</f>
        <v>0</v>
      </c>
      <c r="L914" s="230">
        <v>21</v>
      </c>
      <c r="M914" s="230">
        <f>G914*(1+L914/100)</f>
        <v>0</v>
      </c>
      <c r="N914" s="229">
        <v>0</v>
      </c>
      <c r="O914" s="229">
        <f>ROUND(E914*N914,2)</f>
        <v>0</v>
      </c>
      <c r="P914" s="229">
        <v>0</v>
      </c>
      <c r="Q914" s="229">
        <f>ROUND(E914*P914,2)</f>
        <v>0</v>
      </c>
      <c r="R914" s="230"/>
      <c r="S914" s="230" t="s">
        <v>181</v>
      </c>
      <c r="T914" s="230" t="s">
        <v>485</v>
      </c>
      <c r="U914" s="230">
        <v>0</v>
      </c>
      <c r="V914" s="230">
        <f>ROUND(E914*U914,2)</f>
        <v>0</v>
      </c>
      <c r="W914" s="230"/>
      <c r="X914" s="230" t="s">
        <v>1007</v>
      </c>
      <c r="Y914" s="210"/>
      <c r="Z914" s="210"/>
      <c r="AA914" s="210"/>
      <c r="AB914" s="210"/>
      <c r="AC914" s="210"/>
      <c r="AD914" s="210"/>
      <c r="AE914" s="210"/>
      <c r="AF914" s="210"/>
      <c r="AG914" s="210" t="s">
        <v>1008</v>
      </c>
      <c r="AH914" s="210"/>
      <c r="AI914" s="210"/>
      <c r="AJ914" s="210"/>
      <c r="AK914" s="210"/>
      <c r="AL914" s="210"/>
      <c r="AM914" s="210"/>
      <c r="AN914" s="210"/>
      <c r="AO914" s="210"/>
      <c r="AP914" s="210"/>
      <c r="AQ914" s="210"/>
      <c r="AR914" s="210"/>
      <c r="AS914" s="210"/>
      <c r="AT914" s="210"/>
      <c r="AU914" s="210"/>
      <c r="AV914" s="210"/>
      <c r="AW914" s="210"/>
      <c r="AX914" s="210"/>
      <c r="AY914" s="210"/>
      <c r="AZ914" s="210"/>
      <c r="BA914" s="210"/>
      <c r="BB914" s="210"/>
      <c r="BC914" s="210"/>
      <c r="BD914" s="210"/>
      <c r="BE914" s="210"/>
      <c r="BF914" s="210"/>
      <c r="BG914" s="210"/>
      <c r="BH914" s="210"/>
    </row>
    <row r="915" spans="1:60" ht="22.5" outlineLevel="1" x14ac:dyDescent="0.2">
      <c r="A915" s="227"/>
      <c r="B915" s="228"/>
      <c r="C915" s="264" t="s">
        <v>1021</v>
      </c>
      <c r="D915" s="250"/>
      <c r="E915" s="250"/>
      <c r="F915" s="250"/>
      <c r="G915" s="250"/>
      <c r="H915" s="230"/>
      <c r="I915" s="230"/>
      <c r="J915" s="230"/>
      <c r="K915" s="230"/>
      <c r="L915" s="230"/>
      <c r="M915" s="230"/>
      <c r="N915" s="229"/>
      <c r="O915" s="229"/>
      <c r="P915" s="229"/>
      <c r="Q915" s="229"/>
      <c r="R915" s="230"/>
      <c r="S915" s="230"/>
      <c r="T915" s="230"/>
      <c r="U915" s="230"/>
      <c r="V915" s="230"/>
      <c r="W915" s="230"/>
      <c r="X915" s="230"/>
      <c r="Y915" s="210"/>
      <c r="Z915" s="210"/>
      <c r="AA915" s="210"/>
      <c r="AB915" s="210"/>
      <c r="AC915" s="210"/>
      <c r="AD915" s="210"/>
      <c r="AE915" s="210"/>
      <c r="AF915" s="210"/>
      <c r="AG915" s="210" t="s">
        <v>229</v>
      </c>
      <c r="AH915" s="210"/>
      <c r="AI915" s="210"/>
      <c r="AJ915" s="210"/>
      <c r="AK915" s="210"/>
      <c r="AL915" s="210"/>
      <c r="AM915" s="210"/>
      <c r="AN915" s="210"/>
      <c r="AO915" s="210"/>
      <c r="AP915" s="210"/>
      <c r="AQ915" s="210"/>
      <c r="AR915" s="210"/>
      <c r="AS915" s="210"/>
      <c r="AT915" s="210"/>
      <c r="AU915" s="210"/>
      <c r="AV915" s="210"/>
      <c r="AW915" s="210"/>
      <c r="AX915" s="210"/>
      <c r="AY915" s="210"/>
      <c r="AZ915" s="210"/>
      <c r="BA915" s="257" t="str">
        <f>C915</f>
        <v>Finanční rezerva požadovaná objednatelem jako součást smluvní ceny. Způsob jejího stanovení, čerpání a vykazování definuje objednatel.</v>
      </c>
      <c r="BB915" s="210"/>
      <c r="BC915" s="210"/>
      <c r="BD915" s="210"/>
      <c r="BE915" s="210"/>
      <c r="BF915" s="210"/>
      <c r="BG915" s="210"/>
      <c r="BH915" s="210"/>
    </row>
    <row r="916" spans="1:60" x14ac:dyDescent="0.2">
      <c r="A916" s="3"/>
      <c r="B916" s="4"/>
      <c r="C916" s="267"/>
      <c r="D916" s="6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AE916">
        <v>15</v>
      </c>
      <c r="AF916">
        <v>21</v>
      </c>
      <c r="AG916" t="s">
        <v>163</v>
      </c>
    </row>
    <row r="917" spans="1:60" x14ac:dyDescent="0.2">
      <c r="A917" s="213"/>
      <c r="B917" s="214" t="s">
        <v>31</v>
      </c>
      <c r="C917" s="268"/>
      <c r="D917" s="215"/>
      <c r="E917" s="216"/>
      <c r="F917" s="216"/>
      <c r="G917" s="259">
        <f>G8+G49+G124+G181+G203+G216+G223+G247+G287+G289+G295+G320+G338+G392+G394+G430+G525+G533+G538+G591+G620+G663+G715+G795+G822+G829+G847+G855+G892+G904+G909</f>
        <v>0</v>
      </c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AE917">
        <f>SUMIF(L7:L915,AE916,G7:G915)</f>
        <v>0</v>
      </c>
      <c r="AF917">
        <f>SUMIF(L7:L915,AF916,G7:G915)</f>
        <v>0</v>
      </c>
      <c r="AG917" t="s">
        <v>1022</v>
      </c>
    </row>
    <row r="918" spans="1:60" x14ac:dyDescent="0.2">
      <c r="A918" s="3"/>
      <c r="B918" s="4"/>
      <c r="C918" s="267"/>
      <c r="D918" s="6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60" x14ac:dyDescent="0.2">
      <c r="A919" s="3"/>
      <c r="B919" s="4"/>
      <c r="C919" s="267"/>
      <c r="D919" s="6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60" x14ac:dyDescent="0.2">
      <c r="A920" s="217" t="s">
        <v>1023</v>
      </c>
      <c r="B920" s="217"/>
      <c r="C920" s="269"/>
      <c r="D920" s="6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60" x14ac:dyDescent="0.2">
      <c r="A921" s="218"/>
      <c r="B921" s="219"/>
      <c r="C921" s="270"/>
      <c r="D921" s="219"/>
      <c r="E921" s="219"/>
      <c r="F921" s="219"/>
      <c r="G921" s="220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AG921" t="s">
        <v>1024</v>
      </c>
    </row>
    <row r="922" spans="1:60" x14ac:dyDescent="0.2">
      <c r="A922" s="221"/>
      <c r="B922" s="222"/>
      <c r="C922" s="271"/>
      <c r="D922" s="222"/>
      <c r="E922" s="222"/>
      <c r="F922" s="222"/>
      <c r="G922" s="22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60" x14ac:dyDescent="0.2">
      <c r="A923" s="221"/>
      <c r="B923" s="222"/>
      <c r="C923" s="271"/>
      <c r="D923" s="222"/>
      <c r="E923" s="222"/>
      <c r="F923" s="222"/>
      <c r="G923" s="22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60" x14ac:dyDescent="0.2">
      <c r="A924" s="221"/>
      <c r="B924" s="222"/>
      <c r="C924" s="271"/>
      <c r="D924" s="222"/>
      <c r="E924" s="222"/>
      <c r="F924" s="222"/>
      <c r="G924" s="22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60" x14ac:dyDescent="0.2">
      <c r="A925" s="224"/>
      <c r="B925" s="225"/>
      <c r="C925" s="272"/>
      <c r="D925" s="225"/>
      <c r="E925" s="225"/>
      <c r="F925" s="225"/>
      <c r="G925" s="22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60" x14ac:dyDescent="0.2">
      <c r="A926" s="3"/>
      <c r="B926" s="4"/>
      <c r="C926" s="267"/>
      <c r="D926" s="6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60" x14ac:dyDescent="0.2">
      <c r="C927" s="273"/>
      <c r="D927" s="10"/>
      <c r="AG927" t="s">
        <v>1025</v>
      </c>
    </row>
    <row r="928" spans="1:60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1">
    <mergeCell ref="C906:G906"/>
    <mergeCell ref="C908:G908"/>
    <mergeCell ref="C911:G911"/>
    <mergeCell ref="C913:G913"/>
    <mergeCell ref="C915:G915"/>
    <mergeCell ref="C831:G831"/>
    <mergeCell ref="C894:G894"/>
    <mergeCell ref="C895:G895"/>
    <mergeCell ref="C896:G896"/>
    <mergeCell ref="C897:G897"/>
    <mergeCell ref="C899:G899"/>
    <mergeCell ref="C652:G652"/>
    <mergeCell ref="C655:G655"/>
    <mergeCell ref="C659:G659"/>
    <mergeCell ref="C753:G753"/>
    <mergeCell ref="C813:G813"/>
    <mergeCell ref="C818:G818"/>
    <mergeCell ref="C635:G635"/>
    <mergeCell ref="C638:G638"/>
    <mergeCell ref="C641:G641"/>
    <mergeCell ref="C643:G643"/>
    <mergeCell ref="C646:G646"/>
    <mergeCell ref="C649:G649"/>
    <mergeCell ref="C608:G608"/>
    <mergeCell ref="C610:G610"/>
    <mergeCell ref="C624:G624"/>
    <mergeCell ref="C627:G627"/>
    <mergeCell ref="C629:G629"/>
    <mergeCell ref="C632:G632"/>
    <mergeCell ref="C383:G383"/>
    <mergeCell ref="C386:G386"/>
    <mergeCell ref="C448:G448"/>
    <mergeCell ref="C595:G595"/>
    <mergeCell ref="C600:G600"/>
    <mergeCell ref="C603:G603"/>
    <mergeCell ref="C197:G197"/>
    <mergeCell ref="C222:G222"/>
    <mergeCell ref="C241:G241"/>
    <mergeCell ref="C249:G249"/>
    <mergeCell ref="C297:G297"/>
    <mergeCell ref="C380:G380"/>
    <mergeCell ref="A1:G1"/>
    <mergeCell ref="C2:G2"/>
    <mergeCell ref="C3:G3"/>
    <mergeCell ref="C4:G4"/>
    <mergeCell ref="A920:C920"/>
    <mergeCell ref="A921:G925"/>
    <mergeCell ref="C45:G45"/>
    <mergeCell ref="C119:G119"/>
    <mergeCell ref="C131:G131"/>
    <mergeCell ref="C183:G183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2D5AF-9853-4CE0-9938-95E61414F43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49</v>
      </c>
      <c r="C4" s="202" t="s">
        <v>50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74</v>
      </c>
      <c r="C8" s="260" t="s">
        <v>75</v>
      </c>
      <c r="D8" s="240"/>
      <c r="E8" s="241"/>
      <c r="F8" s="242"/>
      <c r="G8" s="243">
        <f>SUMIF(AG9:AG12,"&lt;&gt;NOR",G9:G12)</f>
        <v>0</v>
      </c>
      <c r="H8" s="237"/>
      <c r="I8" s="237">
        <f>SUM(I9:I12)</f>
        <v>0</v>
      </c>
      <c r="J8" s="237"/>
      <c r="K8" s="237">
        <f>SUM(K9:K12)</f>
        <v>0</v>
      </c>
      <c r="L8" s="237"/>
      <c r="M8" s="237">
        <f>SUM(M9:M12)</f>
        <v>0</v>
      </c>
      <c r="N8" s="236"/>
      <c r="O8" s="236">
        <f>SUM(O9:O12)</f>
        <v>0</v>
      </c>
      <c r="P8" s="236"/>
      <c r="Q8" s="236">
        <f>SUM(Q9:Q12)</f>
        <v>0</v>
      </c>
      <c r="R8" s="237"/>
      <c r="S8" s="237"/>
      <c r="T8" s="237"/>
      <c r="U8" s="237"/>
      <c r="V8" s="237">
        <f>SUM(V9:V12)</f>
        <v>0</v>
      </c>
      <c r="W8" s="237"/>
      <c r="X8" s="237"/>
      <c r="AG8" t="s">
        <v>177</v>
      </c>
    </row>
    <row r="9" spans="1:60" outlineLevel="1" x14ac:dyDescent="0.2">
      <c r="A9" s="251">
        <v>1</v>
      </c>
      <c r="B9" s="252" t="s">
        <v>1026</v>
      </c>
      <c r="C9" s="265" t="s">
        <v>1027</v>
      </c>
      <c r="D9" s="253" t="s">
        <v>188</v>
      </c>
      <c r="E9" s="254">
        <v>5</v>
      </c>
      <c r="F9" s="255"/>
      <c r="G9" s="25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344</v>
      </c>
      <c r="T9" s="230" t="s">
        <v>485</v>
      </c>
      <c r="U9" s="230">
        <v>0</v>
      </c>
      <c r="V9" s="230">
        <f>ROUND(E9*U9,2)</f>
        <v>0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1028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1029</v>
      </c>
      <c r="C10" s="265" t="s">
        <v>1030</v>
      </c>
      <c r="D10" s="253" t="s">
        <v>188</v>
      </c>
      <c r="E10" s="254">
        <v>5</v>
      </c>
      <c r="F10" s="255"/>
      <c r="G10" s="256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344</v>
      </c>
      <c r="T10" s="230" t="s">
        <v>485</v>
      </c>
      <c r="U10" s="230">
        <v>0</v>
      </c>
      <c r="V10" s="230">
        <f>ROUND(E10*U10,2)</f>
        <v>0</v>
      </c>
      <c r="W10" s="230"/>
      <c r="X10" s="230" t="s">
        <v>182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1028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1">
        <v>3</v>
      </c>
      <c r="B11" s="252" t="s">
        <v>1031</v>
      </c>
      <c r="C11" s="265" t="s">
        <v>1032</v>
      </c>
      <c r="D11" s="253" t="s">
        <v>188</v>
      </c>
      <c r="E11" s="254">
        <v>5</v>
      </c>
      <c r="F11" s="255"/>
      <c r="G11" s="25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344</v>
      </c>
      <c r="T11" s="230" t="s">
        <v>485</v>
      </c>
      <c r="U11" s="230">
        <v>0</v>
      </c>
      <c r="V11" s="230">
        <f>ROUND(E11*U11,2)</f>
        <v>0</v>
      </c>
      <c r="W11" s="230"/>
      <c r="X11" s="230" t="s">
        <v>182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1028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1">
        <v>4</v>
      </c>
      <c r="B12" s="252" t="s">
        <v>226</v>
      </c>
      <c r="C12" s="265" t="s">
        <v>227</v>
      </c>
      <c r="D12" s="253" t="s">
        <v>188</v>
      </c>
      <c r="E12" s="254">
        <v>3</v>
      </c>
      <c r="F12" s="255"/>
      <c r="G12" s="25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344</v>
      </c>
      <c r="T12" s="230" t="s">
        <v>485</v>
      </c>
      <c r="U12" s="230">
        <v>0</v>
      </c>
      <c r="V12" s="230">
        <f>ROUND(E12*U12,2)</f>
        <v>0</v>
      </c>
      <c r="W12" s="230"/>
      <c r="X12" s="230" t="s">
        <v>182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1028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8" t="s">
        <v>176</v>
      </c>
      <c r="B13" s="239" t="s">
        <v>94</v>
      </c>
      <c r="C13" s="260" t="s">
        <v>95</v>
      </c>
      <c r="D13" s="240"/>
      <c r="E13" s="241"/>
      <c r="F13" s="242"/>
      <c r="G13" s="243">
        <f>SUMIF(AG14:AG16,"&lt;&gt;NOR",G14:G16)</f>
        <v>0</v>
      </c>
      <c r="H13" s="237"/>
      <c r="I13" s="237">
        <f>SUM(I14:I16)</f>
        <v>0</v>
      </c>
      <c r="J13" s="237"/>
      <c r="K13" s="237">
        <f>SUM(K14:K16)</f>
        <v>0</v>
      </c>
      <c r="L13" s="237"/>
      <c r="M13" s="237">
        <f>SUM(M14:M16)</f>
        <v>0</v>
      </c>
      <c r="N13" s="236"/>
      <c r="O13" s="236">
        <f>SUM(O14:O16)</f>
        <v>0</v>
      </c>
      <c r="P13" s="236"/>
      <c r="Q13" s="236">
        <f>SUM(Q14:Q16)</f>
        <v>0</v>
      </c>
      <c r="R13" s="237"/>
      <c r="S13" s="237"/>
      <c r="T13" s="237"/>
      <c r="U13" s="237"/>
      <c r="V13" s="237">
        <f>SUM(V14:V16)</f>
        <v>0</v>
      </c>
      <c r="W13" s="237"/>
      <c r="X13" s="237"/>
      <c r="AG13" t="s">
        <v>177</v>
      </c>
    </row>
    <row r="14" spans="1:60" outlineLevel="1" x14ac:dyDescent="0.2">
      <c r="A14" s="251">
        <v>5</v>
      </c>
      <c r="B14" s="252" t="s">
        <v>1033</v>
      </c>
      <c r="C14" s="265" t="s">
        <v>1034</v>
      </c>
      <c r="D14" s="253" t="s">
        <v>313</v>
      </c>
      <c r="E14" s="254">
        <v>1</v>
      </c>
      <c r="F14" s="255"/>
      <c r="G14" s="25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344</v>
      </c>
      <c r="T14" s="230" t="s">
        <v>485</v>
      </c>
      <c r="U14" s="230">
        <v>0</v>
      </c>
      <c r="V14" s="230">
        <f>ROUND(E14*U14,2)</f>
        <v>0</v>
      </c>
      <c r="W14" s="230"/>
      <c r="X14" s="230" t="s">
        <v>182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1028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1">
        <v>6</v>
      </c>
      <c r="B15" s="252" t="s">
        <v>1035</v>
      </c>
      <c r="C15" s="265" t="s">
        <v>1036</v>
      </c>
      <c r="D15" s="253" t="s">
        <v>1037</v>
      </c>
      <c r="E15" s="254">
        <v>1</v>
      </c>
      <c r="F15" s="255"/>
      <c r="G15" s="25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344</v>
      </c>
      <c r="T15" s="230" t="s">
        <v>485</v>
      </c>
      <c r="U15" s="230">
        <v>0</v>
      </c>
      <c r="V15" s="230">
        <f>ROUND(E15*U15,2)</f>
        <v>0</v>
      </c>
      <c r="W15" s="230"/>
      <c r="X15" s="230" t="s">
        <v>352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1038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1">
        <v>7</v>
      </c>
      <c r="B16" s="252" t="s">
        <v>1039</v>
      </c>
      <c r="C16" s="265" t="s">
        <v>1040</v>
      </c>
      <c r="D16" s="253" t="s">
        <v>1037</v>
      </c>
      <c r="E16" s="254">
        <v>1</v>
      </c>
      <c r="F16" s="255"/>
      <c r="G16" s="256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344</v>
      </c>
      <c r="T16" s="230" t="s">
        <v>485</v>
      </c>
      <c r="U16" s="230">
        <v>0</v>
      </c>
      <c r="V16" s="230">
        <f>ROUND(E16*U16,2)</f>
        <v>0</v>
      </c>
      <c r="W16" s="230"/>
      <c r="X16" s="230" t="s">
        <v>352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1038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38" t="s">
        <v>176</v>
      </c>
      <c r="B17" s="239" t="s">
        <v>102</v>
      </c>
      <c r="C17" s="260" t="s">
        <v>103</v>
      </c>
      <c r="D17" s="240"/>
      <c r="E17" s="241"/>
      <c r="F17" s="242"/>
      <c r="G17" s="243">
        <f>SUMIF(AG18:AG19,"&lt;&gt;NOR",G18:G19)</f>
        <v>0</v>
      </c>
      <c r="H17" s="237"/>
      <c r="I17" s="237">
        <f>SUM(I18:I19)</f>
        <v>0</v>
      </c>
      <c r="J17" s="237"/>
      <c r="K17" s="237">
        <f>SUM(K18:K19)</f>
        <v>0</v>
      </c>
      <c r="L17" s="237"/>
      <c r="M17" s="237">
        <f>SUM(M18:M19)</f>
        <v>0</v>
      </c>
      <c r="N17" s="236"/>
      <c r="O17" s="236">
        <f>SUM(O18:O19)</f>
        <v>0</v>
      </c>
      <c r="P17" s="236"/>
      <c r="Q17" s="236">
        <f>SUM(Q18:Q19)</f>
        <v>0</v>
      </c>
      <c r="R17" s="237"/>
      <c r="S17" s="237"/>
      <c r="T17" s="237"/>
      <c r="U17" s="237"/>
      <c r="V17" s="237">
        <f>SUM(V18:V19)</f>
        <v>0</v>
      </c>
      <c r="W17" s="237"/>
      <c r="X17" s="237"/>
      <c r="AG17" t="s">
        <v>177</v>
      </c>
    </row>
    <row r="18" spans="1:60" outlineLevel="1" x14ac:dyDescent="0.2">
      <c r="A18" s="251">
        <v>8</v>
      </c>
      <c r="B18" s="252" t="s">
        <v>1041</v>
      </c>
      <c r="C18" s="265" t="s">
        <v>1042</v>
      </c>
      <c r="D18" s="253" t="s">
        <v>273</v>
      </c>
      <c r="E18" s="254">
        <v>5</v>
      </c>
      <c r="F18" s="255"/>
      <c r="G18" s="256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344</v>
      </c>
      <c r="T18" s="230" t="s">
        <v>485</v>
      </c>
      <c r="U18" s="230">
        <v>0</v>
      </c>
      <c r="V18" s="230">
        <f>ROUND(E18*U18,2)</f>
        <v>0</v>
      </c>
      <c r="W18" s="230"/>
      <c r="X18" s="230" t="s">
        <v>182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1028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9</v>
      </c>
      <c r="B19" s="245" t="s">
        <v>1043</v>
      </c>
      <c r="C19" s="261" t="s">
        <v>1044</v>
      </c>
      <c r="D19" s="246" t="s">
        <v>273</v>
      </c>
      <c r="E19" s="247">
        <v>5</v>
      </c>
      <c r="F19" s="248"/>
      <c r="G19" s="249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344</v>
      </c>
      <c r="T19" s="230" t="s">
        <v>485</v>
      </c>
      <c r="U19" s="230">
        <v>0</v>
      </c>
      <c r="V19" s="230">
        <f>ROUND(E19*U19,2)</f>
        <v>0</v>
      </c>
      <c r="W19" s="230"/>
      <c r="X19" s="230" t="s">
        <v>182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1028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3"/>
      <c r="B20" s="4"/>
      <c r="C20" s="267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AE20">
        <v>15</v>
      </c>
      <c r="AF20">
        <v>21</v>
      </c>
      <c r="AG20" t="s">
        <v>163</v>
      </c>
    </row>
    <row r="21" spans="1:60" x14ac:dyDescent="0.2">
      <c r="A21" s="213"/>
      <c r="B21" s="214" t="s">
        <v>31</v>
      </c>
      <c r="C21" s="268"/>
      <c r="D21" s="215"/>
      <c r="E21" s="216"/>
      <c r="F21" s="216"/>
      <c r="G21" s="259">
        <f>G8+G13+G17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E21">
        <f>SUMIF(L7:L19,AE20,G7:G19)</f>
        <v>0</v>
      </c>
      <c r="AF21">
        <f>SUMIF(L7:L19,AF20,G7:G19)</f>
        <v>0</v>
      </c>
      <c r="AG21" t="s">
        <v>1022</v>
      </c>
    </row>
    <row r="22" spans="1:60" x14ac:dyDescent="0.2">
      <c r="A22" s="3"/>
      <c r="B22" s="4"/>
      <c r="C22" s="267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60" x14ac:dyDescent="0.2">
      <c r="A23" s="3"/>
      <c r="B23" s="4"/>
      <c r="C23" s="26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60" x14ac:dyDescent="0.2">
      <c r="A24" s="217" t="s">
        <v>1023</v>
      </c>
      <c r="B24" s="217"/>
      <c r="C24" s="269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60" x14ac:dyDescent="0.2">
      <c r="A25" s="218"/>
      <c r="B25" s="219"/>
      <c r="C25" s="270"/>
      <c r="D25" s="219"/>
      <c r="E25" s="219"/>
      <c r="F25" s="219"/>
      <c r="G25" s="22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AG25" t="s">
        <v>1024</v>
      </c>
    </row>
    <row r="26" spans="1:60" x14ac:dyDescent="0.2">
      <c r="A26" s="221"/>
      <c r="B26" s="222"/>
      <c r="C26" s="271"/>
      <c r="D26" s="222"/>
      <c r="E26" s="222"/>
      <c r="F26" s="222"/>
      <c r="G26" s="22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21"/>
      <c r="B27" s="222"/>
      <c r="C27" s="271"/>
      <c r="D27" s="222"/>
      <c r="E27" s="222"/>
      <c r="F27" s="222"/>
      <c r="G27" s="22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21"/>
      <c r="B28" s="222"/>
      <c r="C28" s="271"/>
      <c r="D28" s="222"/>
      <c r="E28" s="222"/>
      <c r="F28" s="222"/>
      <c r="G28" s="22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60" x14ac:dyDescent="0.2">
      <c r="A29" s="224"/>
      <c r="B29" s="225"/>
      <c r="C29" s="272"/>
      <c r="D29" s="225"/>
      <c r="E29" s="225"/>
      <c r="F29" s="225"/>
      <c r="G29" s="2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3"/>
      <c r="B30" s="4"/>
      <c r="C30" s="267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C31" s="273"/>
      <c r="D31" s="10"/>
      <c r="AG31" t="s">
        <v>1025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4:C24"/>
    <mergeCell ref="A25:G2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F20DA-C195-46D4-8450-CD82BD0DA269}">
  <sheetPr>
    <outlinePr summaryBelow="0"/>
  </sheetPr>
  <dimension ref="A1:BH5000"/>
  <sheetViews>
    <sheetView workbookViewId="0">
      <pane ySplit="7" topLeftCell="A3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51</v>
      </c>
      <c r="C4" s="202" t="s">
        <v>52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106</v>
      </c>
      <c r="C8" s="260" t="s">
        <v>107</v>
      </c>
      <c r="D8" s="240"/>
      <c r="E8" s="241"/>
      <c r="F8" s="242"/>
      <c r="G8" s="243">
        <f>SUMIF(AG9:AG12,"&lt;&gt;NOR",G9:G12)</f>
        <v>0</v>
      </c>
      <c r="H8" s="237"/>
      <c r="I8" s="237">
        <f>SUM(I9:I12)</f>
        <v>0</v>
      </c>
      <c r="J8" s="237"/>
      <c r="K8" s="237">
        <f>SUM(K9:K12)</f>
        <v>0</v>
      </c>
      <c r="L8" s="237"/>
      <c r="M8" s="237">
        <f>SUM(M9:M12)</f>
        <v>0</v>
      </c>
      <c r="N8" s="236"/>
      <c r="O8" s="236">
        <f>SUM(O9:O12)</f>
        <v>0</v>
      </c>
      <c r="P8" s="236"/>
      <c r="Q8" s="236">
        <f>SUM(Q9:Q12)</f>
        <v>0</v>
      </c>
      <c r="R8" s="237"/>
      <c r="S8" s="237"/>
      <c r="T8" s="237"/>
      <c r="U8" s="237"/>
      <c r="V8" s="237">
        <f>SUM(V9:V12)</f>
        <v>0</v>
      </c>
      <c r="W8" s="237"/>
      <c r="X8" s="237"/>
      <c r="AG8" t="s">
        <v>177</v>
      </c>
    </row>
    <row r="9" spans="1:60" outlineLevel="1" x14ac:dyDescent="0.2">
      <c r="A9" s="251">
        <v>1</v>
      </c>
      <c r="B9" s="252" t="s">
        <v>1045</v>
      </c>
      <c r="C9" s="265" t="s">
        <v>1046</v>
      </c>
      <c r="D9" s="253" t="s">
        <v>392</v>
      </c>
      <c r="E9" s="254">
        <v>100</v>
      </c>
      <c r="F9" s="255"/>
      <c r="G9" s="25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344</v>
      </c>
      <c r="T9" s="230" t="s">
        <v>485</v>
      </c>
      <c r="U9" s="230">
        <v>0</v>
      </c>
      <c r="V9" s="230">
        <f>ROUND(E9*U9,2)</f>
        <v>0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874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1047</v>
      </c>
      <c r="C10" s="265" t="s">
        <v>1048</v>
      </c>
      <c r="D10" s="253" t="s">
        <v>392</v>
      </c>
      <c r="E10" s="254">
        <v>80</v>
      </c>
      <c r="F10" s="255"/>
      <c r="G10" s="256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344</v>
      </c>
      <c r="T10" s="230" t="s">
        <v>485</v>
      </c>
      <c r="U10" s="230">
        <v>0</v>
      </c>
      <c r="V10" s="230">
        <f>ROUND(E10*U10,2)</f>
        <v>0</v>
      </c>
      <c r="W10" s="230"/>
      <c r="X10" s="230" t="s">
        <v>182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874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1">
        <v>3</v>
      </c>
      <c r="B11" s="252" t="s">
        <v>1049</v>
      </c>
      <c r="C11" s="265" t="s">
        <v>1050</v>
      </c>
      <c r="D11" s="253" t="s">
        <v>392</v>
      </c>
      <c r="E11" s="254">
        <v>20</v>
      </c>
      <c r="F11" s="255"/>
      <c r="G11" s="25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344</v>
      </c>
      <c r="T11" s="230" t="s">
        <v>485</v>
      </c>
      <c r="U11" s="230">
        <v>0</v>
      </c>
      <c r="V11" s="230">
        <f>ROUND(E11*U11,2)</f>
        <v>0</v>
      </c>
      <c r="W11" s="230"/>
      <c r="X11" s="230" t="s">
        <v>182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874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1">
        <v>4</v>
      </c>
      <c r="B12" s="252" t="s">
        <v>1051</v>
      </c>
      <c r="C12" s="265" t="s">
        <v>1052</v>
      </c>
      <c r="D12" s="253" t="s">
        <v>1053</v>
      </c>
      <c r="E12" s="254">
        <v>1</v>
      </c>
      <c r="F12" s="255"/>
      <c r="G12" s="25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344</v>
      </c>
      <c r="T12" s="230" t="s">
        <v>485</v>
      </c>
      <c r="U12" s="230">
        <v>0</v>
      </c>
      <c r="V12" s="230">
        <f>ROUND(E12*U12,2)</f>
        <v>0</v>
      </c>
      <c r="W12" s="230"/>
      <c r="X12" s="230" t="s">
        <v>352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1038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8" t="s">
        <v>176</v>
      </c>
      <c r="B13" s="239" t="s">
        <v>116</v>
      </c>
      <c r="C13" s="260" t="s">
        <v>117</v>
      </c>
      <c r="D13" s="240"/>
      <c r="E13" s="241"/>
      <c r="F13" s="242"/>
      <c r="G13" s="243">
        <f>SUMIF(AG14:AG19,"&lt;&gt;NOR",G14:G19)</f>
        <v>0</v>
      </c>
      <c r="H13" s="237"/>
      <c r="I13" s="237">
        <f>SUM(I14:I19)</f>
        <v>0</v>
      </c>
      <c r="J13" s="237"/>
      <c r="K13" s="237">
        <f>SUM(K14:K19)</f>
        <v>0</v>
      </c>
      <c r="L13" s="237"/>
      <c r="M13" s="237">
        <f>SUM(M14:M19)</f>
        <v>0</v>
      </c>
      <c r="N13" s="236"/>
      <c r="O13" s="236">
        <f>SUM(O14:O19)</f>
        <v>0</v>
      </c>
      <c r="P13" s="236"/>
      <c r="Q13" s="236">
        <f>SUM(Q14:Q19)</f>
        <v>0</v>
      </c>
      <c r="R13" s="237"/>
      <c r="S13" s="237"/>
      <c r="T13" s="237"/>
      <c r="U13" s="237"/>
      <c r="V13" s="237">
        <f>SUM(V14:V19)</f>
        <v>0</v>
      </c>
      <c r="W13" s="237"/>
      <c r="X13" s="237"/>
      <c r="AG13" t="s">
        <v>177</v>
      </c>
    </row>
    <row r="14" spans="1:60" outlineLevel="1" x14ac:dyDescent="0.2">
      <c r="A14" s="251">
        <v>5</v>
      </c>
      <c r="B14" s="252" t="s">
        <v>1054</v>
      </c>
      <c r="C14" s="265" t="s">
        <v>1055</v>
      </c>
      <c r="D14" s="253" t="s">
        <v>1037</v>
      </c>
      <c r="E14" s="254">
        <v>1</v>
      </c>
      <c r="F14" s="255"/>
      <c r="G14" s="25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344</v>
      </c>
      <c r="T14" s="230" t="s">
        <v>485</v>
      </c>
      <c r="U14" s="230">
        <v>0</v>
      </c>
      <c r="V14" s="230">
        <f>ROUND(E14*U14,2)</f>
        <v>0</v>
      </c>
      <c r="W14" s="230"/>
      <c r="X14" s="230" t="s">
        <v>182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874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3.75" outlineLevel="1" x14ac:dyDescent="0.2">
      <c r="A15" s="251">
        <v>6</v>
      </c>
      <c r="B15" s="252" t="s">
        <v>1056</v>
      </c>
      <c r="C15" s="265" t="s">
        <v>1057</v>
      </c>
      <c r="D15" s="253" t="s">
        <v>1037</v>
      </c>
      <c r="E15" s="254">
        <v>1</v>
      </c>
      <c r="F15" s="255"/>
      <c r="G15" s="25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344</v>
      </c>
      <c r="T15" s="230" t="s">
        <v>485</v>
      </c>
      <c r="U15" s="230">
        <v>0</v>
      </c>
      <c r="V15" s="230">
        <f>ROUND(E15*U15,2)</f>
        <v>0</v>
      </c>
      <c r="W15" s="230"/>
      <c r="X15" s="230" t="s">
        <v>352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1038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1">
        <v>7</v>
      </c>
      <c r="B16" s="252" t="s">
        <v>1058</v>
      </c>
      <c r="C16" s="265" t="s">
        <v>1059</v>
      </c>
      <c r="D16" s="253" t="s">
        <v>1037</v>
      </c>
      <c r="E16" s="254">
        <v>1</v>
      </c>
      <c r="F16" s="255"/>
      <c r="G16" s="256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344</v>
      </c>
      <c r="T16" s="230" t="s">
        <v>485</v>
      </c>
      <c r="U16" s="230">
        <v>0</v>
      </c>
      <c r="V16" s="230">
        <f>ROUND(E16*U16,2)</f>
        <v>0</v>
      </c>
      <c r="W16" s="230"/>
      <c r="X16" s="230" t="s">
        <v>352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1038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1">
        <v>8</v>
      </c>
      <c r="B17" s="252" t="s">
        <v>1060</v>
      </c>
      <c r="C17" s="265" t="s">
        <v>1061</v>
      </c>
      <c r="D17" s="253" t="s">
        <v>1037</v>
      </c>
      <c r="E17" s="254">
        <v>1</v>
      </c>
      <c r="F17" s="255"/>
      <c r="G17" s="256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344</v>
      </c>
      <c r="T17" s="230" t="s">
        <v>485</v>
      </c>
      <c r="U17" s="230">
        <v>0</v>
      </c>
      <c r="V17" s="230">
        <f>ROUND(E17*U17,2)</f>
        <v>0</v>
      </c>
      <c r="W17" s="230"/>
      <c r="X17" s="230" t="s">
        <v>352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1038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51">
        <v>9</v>
      </c>
      <c r="B18" s="252" t="s">
        <v>1062</v>
      </c>
      <c r="C18" s="265" t="s">
        <v>1063</v>
      </c>
      <c r="D18" s="253" t="s">
        <v>1064</v>
      </c>
      <c r="E18" s="254">
        <v>1</v>
      </c>
      <c r="F18" s="255"/>
      <c r="G18" s="256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344</v>
      </c>
      <c r="T18" s="230" t="s">
        <v>485</v>
      </c>
      <c r="U18" s="230">
        <v>0</v>
      </c>
      <c r="V18" s="230">
        <f>ROUND(E18*U18,2)</f>
        <v>0</v>
      </c>
      <c r="W18" s="230"/>
      <c r="X18" s="230" t="s">
        <v>352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1038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1">
        <v>10</v>
      </c>
      <c r="B19" s="252" t="s">
        <v>1065</v>
      </c>
      <c r="C19" s="265" t="s">
        <v>1066</v>
      </c>
      <c r="D19" s="253" t="s">
        <v>392</v>
      </c>
      <c r="E19" s="254">
        <v>6</v>
      </c>
      <c r="F19" s="255"/>
      <c r="G19" s="256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344</v>
      </c>
      <c r="T19" s="230" t="s">
        <v>485</v>
      </c>
      <c r="U19" s="230">
        <v>0</v>
      </c>
      <c r="V19" s="230">
        <f>ROUND(E19*U19,2)</f>
        <v>0</v>
      </c>
      <c r="W19" s="230"/>
      <c r="X19" s="230" t="s">
        <v>352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1038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38" t="s">
        <v>176</v>
      </c>
      <c r="B20" s="239" t="s">
        <v>118</v>
      </c>
      <c r="C20" s="260" t="s">
        <v>119</v>
      </c>
      <c r="D20" s="240"/>
      <c r="E20" s="241"/>
      <c r="F20" s="242"/>
      <c r="G20" s="243">
        <f>SUMIF(AG21:AG44,"&lt;&gt;NOR",G21:G44)</f>
        <v>0</v>
      </c>
      <c r="H20" s="237"/>
      <c r="I20" s="237">
        <f>SUM(I21:I44)</f>
        <v>0</v>
      </c>
      <c r="J20" s="237"/>
      <c r="K20" s="237">
        <f>SUM(K21:K44)</f>
        <v>0</v>
      </c>
      <c r="L20" s="237"/>
      <c r="M20" s="237">
        <f>SUM(M21:M44)</f>
        <v>0</v>
      </c>
      <c r="N20" s="236"/>
      <c r="O20" s="236">
        <f>SUM(O21:O44)</f>
        <v>0</v>
      </c>
      <c r="P20" s="236"/>
      <c r="Q20" s="236">
        <f>SUM(Q21:Q44)</f>
        <v>0</v>
      </c>
      <c r="R20" s="237"/>
      <c r="S20" s="237"/>
      <c r="T20" s="237"/>
      <c r="U20" s="237"/>
      <c r="V20" s="237">
        <f>SUM(V21:V44)</f>
        <v>0</v>
      </c>
      <c r="W20" s="237"/>
      <c r="X20" s="237"/>
      <c r="AG20" t="s">
        <v>177</v>
      </c>
    </row>
    <row r="21" spans="1:60" outlineLevel="1" x14ac:dyDescent="0.2">
      <c r="A21" s="251">
        <v>11</v>
      </c>
      <c r="B21" s="252" t="s">
        <v>1067</v>
      </c>
      <c r="C21" s="265" t="s">
        <v>1068</v>
      </c>
      <c r="D21" s="253" t="s">
        <v>392</v>
      </c>
      <c r="E21" s="254">
        <v>200</v>
      </c>
      <c r="F21" s="255"/>
      <c r="G21" s="256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344</v>
      </c>
      <c r="T21" s="230" t="s">
        <v>485</v>
      </c>
      <c r="U21" s="230">
        <v>0</v>
      </c>
      <c r="V21" s="230">
        <f>ROUND(E21*U21,2)</f>
        <v>0</v>
      </c>
      <c r="W21" s="230"/>
      <c r="X21" s="230" t="s">
        <v>182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874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1">
        <v>12</v>
      </c>
      <c r="B22" s="252" t="s">
        <v>1069</v>
      </c>
      <c r="C22" s="265" t="s">
        <v>1070</v>
      </c>
      <c r="D22" s="253" t="s">
        <v>1037</v>
      </c>
      <c r="E22" s="254">
        <v>6</v>
      </c>
      <c r="F22" s="255"/>
      <c r="G22" s="25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344</v>
      </c>
      <c r="T22" s="230" t="s">
        <v>485</v>
      </c>
      <c r="U22" s="230">
        <v>0</v>
      </c>
      <c r="V22" s="230">
        <f>ROUND(E22*U22,2)</f>
        <v>0</v>
      </c>
      <c r="W22" s="230"/>
      <c r="X22" s="230" t="s">
        <v>182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874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1">
        <v>13</v>
      </c>
      <c r="B23" s="252" t="s">
        <v>1071</v>
      </c>
      <c r="C23" s="265" t="s">
        <v>1072</v>
      </c>
      <c r="D23" s="253" t="s">
        <v>392</v>
      </c>
      <c r="E23" s="254">
        <v>100</v>
      </c>
      <c r="F23" s="255"/>
      <c r="G23" s="256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344</v>
      </c>
      <c r="T23" s="230" t="s">
        <v>485</v>
      </c>
      <c r="U23" s="230">
        <v>0</v>
      </c>
      <c r="V23" s="230">
        <f>ROUND(E23*U23,2)</f>
        <v>0</v>
      </c>
      <c r="W23" s="230"/>
      <c r="X23" s="230" t="s">
        <v>182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874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1">
        <v>14</v>
      </c>
      <c r="B24" s="252" t="s">
        <v>1073</v>
      </c>
      <c r="C24" s="265" t="s">
        <v>1074</v>
      </c>
      <c r="D24" s="253" t="s">
        <v>392</v>
      </c>
      <c r="E24" s="254">
        <v>80</v>
      </c>
      <c r="F24" s="255"/>
      <c r="G24" s="256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344</v>
      </c>
      <c r="T24" s="230" t="s">
        <v>485</v>
      </c>
      <c r="U24" s="230">
        <v>0</v>
      </c>
      <c r="V24" s="230">
        <f>ROUND(E24*U24,2)</f>
        <v>0</v>
      </c>
      <c r="W24" s="230"/>
      <c r="X24" s="230" t="s">
        <v>182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874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1">
        <v>15</v>
      </c>
      <c r="B25" s="252" t="s">
        <v>1075</v>
      </c>
      <c r="C25" s="265" t="s">
        <v>1076</v>
      </c>
      <c r="D25" s="253" t="s">
        <v>1037</v>
      </c>
      <c r="E25" s="254">
        <v>8</v>
      </c>
      <c r="F25" s="255"/>
      <c r="G25" s="256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344</v>
      </c>
      <c r="T25" s="230" t="s">
        <v>485</v>
      </c>
      <c r="U25" s="230">
        <v>0</v>
      </c>
      <c r="V25" s="230">
        <f>ROUND(E25*U25,2)</f>
        <v>0</v>
      </c>
      <c r="W25" s="230"/>
      <c r="X25" s="230" t="s">
        <v>182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874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1">
        <v>16</v>
      </c>
      <c r="B26" s="252" t="s">
        <v>1077</v>
      </c>
      <c r="C26" s="265" t="s">
        <v>1078</v>
      </c>
      <c r="D26" s="253" t="s">
        <v>392</v>
      </c>
      <c r="E26" s="254">
        <v>10</v>
      </c>
      <c r="F26" s="255"/>
      <c r="G26" s="256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344</v>
      </c>
      <c r="T26" s="230" t="s">
        <v>485</v>
      </c>
      <c r="U26" s="230">
        <v>0</v>
      </c>
      <c r="V26" s="230">
        <f>ROUND(E26*U26,2)</f>
        <v>0</v>
      </c>
      <c r="W26" s="230"/>
      <c r="X26" s="230" t="s">
        <v>182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874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1">
        <v>17</v>
      </c>
      <c r="B27" s="252" t="s">
        <v>1079</v>
      </c>
      <c r="C27" s="265" t="s">
        <v>1080</v>
      </c>
      <c r="D27" s="253" t="s">
        <v>1037</v>
      </c>
      <c r="E27" s="254">
        <v>2</v>
      </c>
      <c r="F27" s="255"/>
      <c r="G27" s="25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344</v>
      </c>
      <c r="T27" s="230" t="s">
        <v>485</v>
      </c>
      <c r="U27" s="230">
        <v>0</v>
      </c>
      <c r="V27" s="230">
        <f>ROUND(E27*U27,2)</f>
        <v>0</v>
      </c>
      <c r="W27" s="230"/>
      <c r="X27" s="230" t="s">
        <v>182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874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1">
        <v>18</v>
      </c>
      <c r="B28" s="252" t="s">
        <v>1081</v>
      </c>
      <c r="C28" s="265" t="s">
        <v>1082</v>
      </c>
      <c r="D28" s="253" t="s">
        <v>1037</v>
      </c>
      <c r="E28" s="254">
        <v>2</v>
      </c>
      <c r="F28" s="255"/>
      <c r="G28" s="256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344</v>
      </c>
      <c r="T28" s="230" t="s">
        <v>485</v>
      </c>
      <c r="U28" s="230">
        <v>0</v>
      </c>
      <c r="V28" s="230">
        <f>ROUND(E28*U28,2)</f>
        <v>0</v>
      </c>
      <c r="W28" s="230"/>
      <c r="X28" s="230" t="s">
        <v>182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874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19</v>
      </c>
      <c r="B29" s="252" t="s">
        <v>1083</v>
      </c>
      <c r="C29" s="265" t="s">
        <v>1084</v>
      </c>
      <c r="D29" s="253" t="s">
        <v>1037</v>
      </c>
      <c r="E29" s="254">
        <v>2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344</v>
      </c>
      <c r="T29" s="230" t="s">
        <v>485</v>
      </c>
      <c r="U29" s="230">
        <v>0</v>
      </c>
      <c r="V29" s="230">
        <f>ROUND(E29*U29,2)</f>
        <v>0</v>
      </c>
      <c r="W29" s="230"/>
      <c r="X29" s="230" t="s">
        <v>182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874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1">
        <v>20</v>
      </c>
      <c r="B30" s="252" t="s">
        <v>1085</v>
      </c>
      <c r="C30" s="265" t="s">
        <v>1086</v>
      </c>
      <c r="D30" s="253" t="s">
        <v>392</v>
      </c>
      <c r="E30" s="254">
        <v>60</v>
      </c>
      <c r="F30" s="255"/>
      <c r="G30" s="256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344</v>
      </c>
      <c r="T30" s="230" t="s">
        <v>485</v>
      </c>
      <c r="U30" s="230">
        <v>0</v>
      </c>
      <c r="V30" s="230">
        <f>ROUND(E30*U30,2)</f>
        <v>0</v>
      </c>
      <c r="W30" s="230"/>
      <c r="X30" s="230" t="s">
        <v>182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874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51">
        <v>21</v>
      </c>
      <c r="B31" s="252" t="s">
        <v>1087</v>
      </c>
      <c r="C31" s="265" t="s">
        <v>1088</v>
      </c>
      <c r="D31" s="253" t="s">
        <v>1037</v>
      </c>
      <c r="E31" s="254">
        <v>2</v>
      </c>
      <c r="F31" s="255"/>
      <c r="G31" s="25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344</v>
      </c>
      <c r="T31" s="230" t="s">
        <v>485</v>
      </c>
      <c r="U31" s="230">
        <v>0</v>
      </c>
      <c r="V31" s="230">
        <f>ROUND(E31*U31,2)</f>
        <v>0</v>
      </c>
      <c r="W31" s="230"/>
      <c r="X31" s="230" t="s">
        <v>1089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1090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1">
        <v>22</v>
      </c>
      <c r="B32" s="252" t="s">
        <v>1091</v>
      </c>
      <c r="C32" s="265" t="s">
        <v>1092</v>
      </c>
      <c r="D32" s="253" t="s">
        <v>1064</v>
      </c>
      <c r="E32" s="254">
        <v>1</v>
      </c>
      <c r="F32" s="255"/>
      <c r="G32" s="256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344</v>
      </c>
      <c r="T32" s="230" t="s">
        <v>485</v>
      </c>
      <c r="U32" s="230">
        <v>0</v>
      </c>
      <c r="V32" s="230">
        <f>ROUND(E32*U32,2)</f>
        <v>0</v>
      </c>
      <c r="W32" s="230"/>
      <c r="X32" s="230" t="s">
        <v>1089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1090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1">
        <v>23</v>
      </c>
      <c r="B33" s="252" t="s">
        <v>1087</v>
      </c>
      <c r="C33" s="265" t="s">
        <v>1088</v>
      </c>
      <c r="D33" s="253" t="s">
        <v>1037</v>
      </c>
      <c r="E33" s="254">
        <v>2</v>
      </c>
      <c r="F33" s="255"/>
      <c r="G33" s="256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344</v>
      </c>
      <c r="T33" s="230" t="s">
        <v>485</v>
      </c>
      <c r="U33" s="230">
        <v>0</v>
      </c>
      <c r="V33" s="230">
        <f>ROUND(E33*U33,2)</f>
        <v>0</v>
      </c>
      <c r="W33" s="230"/>
      <c r="X33" s="230" t="s">
        <v>352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1038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1">
        <v>24</v>
      </c>
      <c r="B34" s="252" t="s">
        <v>1093</v>
      </c>
      <c r="C34" s="265" t="s">
        <v>1094</v>
      </c>
      <c r="D34" s="253" t="s">
        <v>1037</v>
      </c>
      <c r="E34" s="254">
        <v>1</v>
      </c>
      <c r="F34" s="255"/>
      <c r="G34" s="256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344</v>
      </c>
      <c r="T34" s="230" t="s">
        <v>485</v>
      </c>
      <c r="U34" s="230">
        <v>0</v>
      </c>
      <c r="V34" s="230">
        <f>ROUND(E34*U34,2)</f>
        <v>0</v>
      </c>
      <c r="W34" s="230"/>
      <c r="X34" s="230" t="s">
        <v>352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1038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1">
        <v>25</v>
      </c>
      <c r="B35" s="252" t="s">
        <v>1095</v>
      </c>
      <c r="C35" s="265" t="s">
        <v>1096</v>
      </c>
      <c r="D35" s="253" t="s">
        <v>1037</v>
      </c>
      <c r="E35" s="254">
        <v>6</v>
      </c>
      <c r="F35" s="255"/>
      <c r="G35" s="256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344</v>
      </c>
      <c r="T35" s="230" t="s">
        <v>485</v>
      </c>
      <c r="U35" s="230">
        <v>0</v>
      </c>
      <c r="V35" s="230">
        <f>ROUND(E35*U35,2)</f>
        <v>0</v>
      </c>
      <c r="W35" s="230"/>
      <c r="X35" s="230" t="s">
        <v>352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1038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51">
        <v>26</v>
      </c>
      <c r="B36" s="252" t="s">
        <v>1091</v>
      </c>
      <c r="C36" s="265" t="s">
        <v>1097</v>
      </c>
      <c r="D36" s="253" t="s">
        <v>1064</v>
      </c>
      <c r="E36" s="254">
        <v>1</v>
      </c>
      <c r="F36" s="255"/>
      <c r="G36" s="256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344</v>
      </c>
      <c r="T36" s="230" t="s">
        <v>485</v>
      </c>
      <c r="U36" s="230">
        <v>0</v>
      </c>
      <c r="V36" s="230">
        <f>ROUND(E36*U36,2)</f>
        <v>0</v>
      </c>
      <c r="W36" s="230"/>
      <c r="X36" s="230" t="s">
        <v>352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1038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1">
        <v>27</v>
      </c>
      <c r="B37" s="252" t="s">
        <v>1098</v>
      </c>
      <c r="C37" s="265" t="s">
        <v>1099</v>
      </c>
      <c r="D37" s="253" t="s">
        <v>1037</v>
      </c>
      <c r="E37" s="254">
        <v>2</v>
      </c>
      <c r="F37" s="255"/>
      <c r="G37" s="256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344</v>
      </c>
      <c r="T37" s="230" t="s">
        <v>485</v>
      </c>
      <c r="U37" s="230">
        <v>0</v>
      </c>
      <c r="V37" s="230">
        <f>ROUND(E37*U37,2)</f>
        <v>0</v>
      </c>
      <c r="W37" s="230"/>
      <c r="X37" s="230" t="s">
        <v>352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1038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51">
        <v>28</v>
      </c>
      <c r="B38" s="252" t="s">
        <v>1100</v>
      </c>
      <c r="C38" s="265" t="s">
        <v>1101</v>
      </c>
      <c r="D38" s="253" t="s">
        <v>1037</v>
      </c>
      <c r="E38" s="254">
        <v>1</v>
      </c>
      <c r="F38" s="255"/>
      <c r="G38" s="256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344</v>
      </c>
      <c r="T38" s="230" t="s">
        <v>485</v>
      </c>
      <c r="U38" s="230">
        <v>0</v>
      </c>
      <c r="V38" s="230">
        <f>ROUND(E38*U38,2)</f>
        <v>0</v>
      </c>
      <c r="W38" s="230"/>
      <c r="X38" s="230" t="s">
        <v>352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1038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29</v>
      </c>
      <c r="B39" s="252" t="s">
        <v>1102</v>
      </c>
      <c r="C39" s="265" t="s">
        <v>1103</v>
      </c>
      <c r="D39" s="253" t="s">
        <v>1037</v>
      </c>
      <c r="E39" s="254">
        <v>10</v>
      </c>
      <c r="F39" s="255"/>
      <c r="G39" s="256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344</v>
      </c>
      <c r="T39" s="230" t="s">
        <v>485</v>
      </c>
      <c r="U39" s="230">
        <v>0</v>
      </c>
      <c r="V39" s="230">
        <f>ROUND(E39*U39,2)</f>
        <v>0</v>
      </c>
      <c r="W39" s="230"/>
      <c r="X39" s="230" t="s">
        <v>352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1038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1">
        <v>30</v>
      </c>
      <c r="B40" s="252" t="s">
        <v>1104</v>
      </c>
      <c r="C40" s="265" t="s">
        <v>1105</v>
      </c>
      <c r="D40" s="253" t="s">
        <v>1037</v>
      </c>
      <c r="E40" s="254">
        <v>10</v>
      </c>
      <c r="F40" s="255"/>
      <c r="G40" s="256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344</v>
      </c>
      <c r="T40" s="230" t="s">
        <v>485</v>
      </c>
      <c r="U40" s="230">
        <v>0</v>
      </c>
      <c r="V40" s="230">
        <f>ROUND(E40*U40,2)</f>
        <v>0</v>
      </c>
      <c r="W40" s="230"/>
      <c r="X40" s="230" t="s">
        <v>352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1038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1">
        <v>31</v>
      </c>
      <c r="B41" s="252" t="s">
        <v>1106</v>
      </c>
      <c r="C41" s="265" t="s">
        <v>1107</v>
      </c>
      <c r="D41" s="253" t="s">
        <v>1037</v>
      </c>
      <c r="E41" s="254">
        <v>6</v>
      </c>
      <c r="F41" s="255"/>
      <c r="G41" s="25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344</v>
      </c>
      <c r="T41" s="230" t="s">
        <v>485</v>
      </c>
      <c r="U41" s="230">
        <v>0</v>
      </c>
      <c r="V41" s="230">
        <f>ROUND(E41*U41,2)</f>
        <v>0</v>
      </c>
      <c r="W41" s="230"/>
      <c r="X41" s="230" t="s">
        <v>352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1038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1">
        <v>32</v>
      </c>
      <c r="B42" s="252" t="s">
        <v>1079</v>
      </c>
      <c r="C42" s="265" t="s">
        <v>1108</v>
      </c>
      <c r="D42" s="253" t="s">
        <v>1037</v>
      </c>
      <c r="E42" s="254">
        <v>20</v>
      </c>
      <c r="F42" s="255"/>
      <c r="G42" s="256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344</v>
      </c>
      <c r="T42" s="230" t="s">
        <v>485</v>
      </c>
      <c r="U42" s="230">
        <v>0</v>
      </c>
      <c r="V42" s="230">
        <f>ROUND(E42*U42,2)</f>
        <v>0</v>
      </c>
      <c r="W42" s="230"/>
      <c r="X42" s="230" t="s">
        <v>1089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1109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1">
        <v>33</v>
      </c>
      <c r="B43" s="252" t="s">
        <v>1081</v>
      </c>
      <c r="C43" s="265" t="s">
        <v>1110</v>
      </c>
      <c r="D43" s="253" t="s">
        <v>1037</v>
      </c>
      <c r="E43" s="254">
        <v>3</v>
      </c>
      <c r="F43" s="255"/>
      <c r="G43" s="256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344</v>
      </c>
      <c r="T43" s="230" t="s">
        <v>485</v>
      </c>
      <c r="U43" s="230">
        <v>0</v>
      </c>
      <c r="V43" s="230">
        <f>ROUND(E43*U43,2)</f>
        <v>0</v>
      </c>
      <c r="W43" s="230"/>
      <c r="X43" s="230" t="s">
        <v>1089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1109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1">
        <v>34</v>
      </c>
      <c r="B44" s="252" t="s">
        <v>1083</v>
      </c>
      <c r="C44" s="265" t="s">
        <v>1111</v>
      </c>
      <c r="D44" s="253" t="s">
        <v>1037</v>
      </c>
      <c r="E44" s="254">
        <v>3</v>
      </c>
      <c r="F44" s="255"/>
      <c r="G44" s="256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344</v>
      </c>
      <c r="T44" s="230" t="s">
        <v>485</v>
      </c>
      <c r="U44" s="230">
        <v>0</v>
      </c>
      <c r="V44" s="230">
        <f>ROUND(E44*U44,2)</f>
        <v>0</v>
      </c>
      <c r="W44" s="230"/>
      <c r="X44" s="230" t="s">
        <v>1089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1109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38" t="s">
        <v>176</v>
      </c>
      <c r="B45" s="239" t="s">
        <v>120</v>
      </c>
      <c r="C45" s="260" t="s">
        <v>121</v>
      </c>
      <c r="D45" s="240"/>
      <c r="E45" s="241"/>
      <c r="F45" s="242"/>
      <c r="G45" s="243">
        <f>SUMIF(AG46:AG52,"&lt;&gt;NOR",G46:G52)</f>
        <v>0</v>
      </c>
      <c r="H45" s="237"/>
      <c r="I45" s="237">
        <f>SUM(I46:I52)</f>
        <v>0</v>
      </c>
      <c r="J45" s="237"/>
      <c r="K45" s="237">
        <f>SUM(K46:K52)</f>
        <v>0</v>
      </c>
      <c r="L45" s="237"/>
      <c r="M45" s="237">
        <f>SUM(M46:M52)</f>
        <v>0</v>
      </c>
      <c r="N45" s="236"/>
      <c r="O45" s="236">
        <f>SUM(O46:O52)</f>
        <v>0</v>
      </c>
      <c r="P45" s="236"/>
      <c r="Q45" s="236">
        <f>SUM(Q46:Q52)</f>
        <v>0</v>
      </c>
      <c r="R45" s="237"/>
      <c r="S45" s="237"/>
      <c r="T45" s="237"/>
      <c r="U45" s="237"/>
      <c r="V45" s="237">
        <f>SUM(V46:V52)</f>
        <v>0</v>
      </c>
      <c r="W45" s="237"/>
      <c r="X45" s="237"/>
      <c r="AG45" t="s">
        <v>177</v>
      </c>
    </row>
    <row r="46" spans="1:60" outlineLevel="1" x14ac:dyDescent="0.2">
      <c r="A46" s="251">
        <v>35</v>
      </c>
      <c r="B46" s="252" t="s">
        <v>1112</v>
      </c>
      <c r="C46" s="265" t="s">
        <v>1113</v>
      </c>
      <c r="D46" s="253" t="s">
        <v>1037</v>
      </c>
      <c r="E46" s="254">
        <v>10</v>
      </c>
      <c r="F46" s="255"/>
      <c r="G46" s="256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344</v>
      </c>
      <c r="T46" s="230" t="s">
        <v>485</v>
      </c>
      <c r="U46" s="230">
        <v>0</v>
      </c>
      <c r="V46" s="230">
        <f>ROUND(E46*U46,2)</f>
        <v>0</v>
      </c>
      <c r="W46" s="230"/>
      <c r="X46" s="230" t="s">
        <v>182</v>
      </c>
      <c r="Y46" s="210"/>
      <c r="Z46" s="210"/>
      <c r="AA46" s="210"/>
      <c r="AB46" s="210"/>
      <c r="AC46" s="210"/>
      <c r="AD46" s="210"/>
      <c r="AE46" s="210"/>
      <c r="AF46" s="210"/>
      <c r="AG46" s="210" t="s">
        <v>874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1">
        <v>36</v>
      </c>
      <c r="B47" s="252" t="s">
        <v>1114</v>
      </c>
      <c r="C47" s="265" t="s">
        <v>1115</v>
      </c>
      <c r="D47" s="253" t="s">
        <v>1037</v>
      </c>
      <c r="E47" s="254">
        <v>10</v>
      </c>
      <c r="F47" s="255"/>
      <c r="G47" s="256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344</v>
      </c>
      <c r="T47" s="230" t="s">
        <v>485</v>
      </c>
      <c r="U47" s="230">
        <v>0</v>
      </c>
      <c r="V47" s="230">
        <f>ROUND(E47*U47,2)</f>
        <v>0</v>
      </c>
      <c r="W47" s="230"/>
      <c r="X47" s="230" t="s">
        <v>182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874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1">
        <v>37</v>
      </c>
      <c r="B48" s="252" t="s">
        <v>1116</v>
      </c>
      <c r="C48" s="265" t="s">
        <v>1117</v>
      </c>
      <c r="D48" s="253" t="s">
        <v>1037</v>
      </c>
      <c r="E48" s="254">
        <v>1</v>
      </c>
      <c r="F48" s="255"/>
      <c r="G48" s="256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344</v>
      </c>
      <c r="T48" s="230" t="s">
        <v>485</v>
      </c>
      <c r="U48" s="230">
        <v>0</v>
      </c>
      <c r="V48" s="230">
        <f>ROUND(E48*U48,2)</f>
        <v>0</v>
      </c>
      <c r="W48" s="230"/>
      <c r="X48" s="230" t="s">
        <v>182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874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1">
        <v>38</v>
      </c>
      <c r="B49" s="252" t="s">
        <v>1118</v>
      </c>
      <c r="C49" s="265" t="s">
        <v>1119</v>
      </c>
      <c r="D49" s="253" t="s">
        <v>1037</v>
      </c>
      <c r="E49" s="254">
        <v>5</v>
      </c>
      <c r="F49" s="255"/>
      <c r="G49" s="256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344</v>
      </c>
      <c r="T49" s="230" t="s">
        <v>485</v>
      </c>
      <c r="U49" s="230">
        <v>0</v>
      </c>
      <c r="V49" s="230">
        <f>ROUND(E49*U49,2)</f>
        <v>0</v>
      </c>
      <c r="W49" s="230"/>
      <c r="X49" s="230" t="s">
        <v>182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874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1">
        <v>39</v>
      </c>
      <c r="B50" s="252" t="s">
        <v>1120</v>
      </c>
      <c r="C50" s="265" t="s">
        <v>1121</v>
      </c>
      <c r="D50" s="253" t="s">
        <v>1037</v>
      </c>
      <c r="E50" s="254">
        <v>1</v>
      </c>
      <c r="F50" s="255"/>
      <c r="G50" s="256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344</v>
      </c>
      <c r="T50" s="230" t="s">
        <v>485</v>
      </c>
      <c r="U50" s="230">
        <v>0</v>
      </c>
      <c r="V50" s="230">
        <f>ROUND(E50*U50,2)</f>
        <v>0</v>
      </c>
      <c r="W50" s="230"/>
      <c r="X50" s="230" t="s">
        <v>182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874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51">
        <v>40</v>
      </c>
      <c r="B51" s="252" t="s">
        <v>1122</v>
      </c>
      <c r="C51" s="265" t="s">
        <v>1123</v>
      </c>
      <c r="D51" s="253" t="s">
        <v>1037</v>
      </c>
      <c r="E51" s="254">
        <v>1</v>
      </c>
      <c r="F51" s="255"/>
      <c r="G51" s="256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344</v>
      </c>
      <c r="T51" s="230" t="s">
        <v>485</v>
      </c>
      <c r="U51" s="230">
        <v>0</v>
      </c>
      <c r="V51" s="230">
        <f>ROUND(E51*U51,2)</f>
        <v>0</v>
      </c>
      <c r="W51" s="230"/>
      <c r="X51" s="230" t="s">
        <v>182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874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1">
        <v>41</v>
      </c>
      <c r="B52" s="252" t="s">
        <v>1120</v>
      </c>
      <c r="C52" s="265" t="s">
        <v>1124</v>
      </c>
      <c r="D52" s="253" t="s">
        <v>1037</v>
      </c>
      <c r="E52" s="254">
        <v>2</v>
      </c>
      <c r="F52" s="255"/>
      <c r="G52" s="256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344</v>
      </c>
      <c r="T52" s="230" t="s">
        <v>485</v>
      </c>
      <c r="U52" s="230">
        <v>0</v>
      </c>
      <c r="V52" s="230">
        <f>ROUND(E52*U52,2)</f>
        <v>0</v>
      </c>
      <c r="W52" s="230"/>
      <c r="X52" s="230" t="s">
        <v>1089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1109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8" t="s">
        <v>176</v>
      </c>
      <c r="B53" s="239" t="s">
        <v>130</v>
      </c>
      <c r="C53" s="260" t="s">
        <v>131</v>
      </c>
      <c r="D53" s="240"/>
      <c r="E53" s="241"/>
      <c r="F53" s="242"/>
      <c r="G53" s="243">
        <f>SUMIF(AG54:AG59,"&lt;&gt;NOR",G54:G59)</f>
        <v>0</v>
      </c>
      <c r="H53" s="237"/>
      <c r="I53" s="237">
        <f>SUM(I54:I59)</f>
        <v>0</v>
      </c>
      <c r="J53" s="237"/>
      <c r="K53" s="237">
        <f>SUM(K54:K59)</f>
        <v>0</v>
      </c>
      <c r="L53" s="237"/>
      <c r="M53" s="237">
        <f>SUM(M54:M59)</f>
        <v>0</v>
      </c>
      <c r="N53" s="236"/>
      <c r="O53" s="236">
        <f>SUM(O54:O59)</f>
        <v>0</v>
      </c>
      <c r="P53" s="236"/>
      <c r="Q53" s="236">
        <f>SUM(Q54:Q59)</f>
        <v>0</v>
      </c>
      <c r="R53" s="237"/>
      <c r="S53" s="237"/>
      <c r="T53" s="237"/>
      <c r="U53" s="237"/>
      <c r="V53" s="237">
        <f>SUM(V54:V59)</f>
        <v>0</v>
      </c>
      <c r="W53" s="237"/>
      <c r="X53" s="237"/>
      <c r="AG53" t="s">
        <v>177</v>
      </c>
    </row>
    <row r="54" spans="1:60" outlineLevel="1" x14ac:dyDescent="0.2">
      <c r="A54" s="251">
        <v>42</v>
      </c>
      <c r="B54" s="252" t="s">
        <v>1125</v>
      </c>
      <c r="C54" s="265" t="s">
        <v>1126</v>
      </c>
      <c r="D54" s="253" t="s">
        <v>1127</v>
      </c>
      <c r="E54" s="254">
        <v>65</v>
      </c>
      <c r="F54" s="255"/>
      <c r="G54" s="256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344</v>
      </c>
      <c r="T54" s="230" t="s">
        <v>485</v>
      </c>
      <c r="U54" s="230">
        <v>0</v>
      </c>
      <c r="V54" s="230">
        <f>ROUND(E54*U54,2)</f>
        <v>0</v>
      </c>
      <c r="W54" s="230"/>
      <c r="X54" s="230" t="s">
        <v>182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874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1">
        <v>43</v>
      </c>
      <c r="B55" s="252" t="s">
        <v>1128</v>
      </c>
      <c r="C55" s="265" t="s">
        <v>1129</v>
      </c>
      <c r="D55" s="253" t="s">
        <v>1037</v>
      </c>
      <c r="E55" s="254">
        <v>20</v>
      </c>
      <c r="F55" s="255"/>
      <c r="G55" s="256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344</v>
      </c>
      <c r="T55" s="230" t="s">
        <v>485</v>
      </c>
      <c r="U55" s="230">
        <v>0</v>
      </c>
      <c r="V55" s="230">
        <f>ROUND(E55*U55,2)</f>
        <v>0</v>
      </c>
      <c r="W55" s="230"/>
      <c r="X55" s="230" t="s">
        <v>182</v>
      </c>
      <c r="Y55" s="210"/>
      <c r="Z55" s="210"/>
      <c r="AA55" s="210"/>
      <c r="AB55" s="210"/>
      <c r="AC55" s="210"/>
      <c r="AD55" s="210"/>
      <c r="AE55" s="210"/>
      <c r="AF55" s="210"/>
      <c r="AG55" s="210" t="s">
        <v>874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1">
        <v>44</v>
      </c>
      <c r="B56" s="252" t="s">
        <v>1130</v>
      </c>
      <c r="C56" s="265" t="s">
        <v>1131</v>
      </c>
      <c r="D56" s="253" t="s">
        <v>1132</v>
      </c>
      <c r="E56" s="254">
        <v>80</v>
      </c>
      <c r="F56" s="255"/>
      <c r="G56" s="256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344</v>
      </c>
      <c r="T56" s="230" t="s">
        <v>485</v>
      </c>
      <c r="U56" s="230">
        <v>0</v>
      </c>
      <c r="V56" s="230">
        <f>ROUND(E56*U56,2)</f>
        <v>0</v>
      </c>
      <c r="W56" s="230"/>
      <c r="X56" s="230" t="s">
        <v>182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874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51">
        <v>45</v>
      </c>
      <c r="B57" s="252" t="s">
        <v>1133</v>
      </c>
      <c r="C57" s="265" t="s">
        <v>1134</v>
      </c>
      <c r="D57" s="253" t="s">
        <v>1132</v>
      </c>
      <c r="E57" s="254">
        <v>72</v>
      </c>
      <c r="F57" s="255"/>
      <c r="G57" s="256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344</v>
      </c>
      <c r="T57" s="230" t="s">
        <v>485</v>
      </c>
      <c r="U57" s="230">
        <v>0</v>
      </c>
      <c r="V57" s="230">
        <f>ROUND(E57*U57,2)</f>
        <v>0</v>
      </c>
      <c r="W57" s="230"/>
      <c r="X57" s="230" t="s">
        <v>182</v>
      </c>
      <c r="Y57" s="210"/>
      <c r="Z57" s="210"/>
      <c r="AA57" s="210"/>
      <c r="AB57" s="210"/>
      <c r="AC57" s="210"/>
      <c r="AD57" s="210"/>
      <c r="AE57" s="210"/>
      <c r="AF57" s="210"/>
      <c r="AG57" s="210" t="s">
        <v>874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51">
        <v>46</v>
      </c>
      <c r="B58" s="252" t="s">
        <v>1135</v>
      </c>
      <c r="C58" s="265" t="s">
        <v>1136</v>
      </c>
      <c r="D58" s="253" t="s">
        <v>1127</v>
      </c>
      <c r="E58" s="254">
        <v>20</v>
      </c>
      <c r="F58" s="255"/>
      <c r="G58" s="256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344</v>
      </c>
      <c r="T58" s="230" t="s">
        <v>485</v>
      </c>
      <c r="U58" s="230">
        <v>0</v>
      </c>
      <c r="V58" s="230">
        <f>ROUND(E58*U58,2)</f>
        <v>0</v>
      </c>
      <c r="W58" s="230"/>
      <c r="X58" s="230" t="s">
        <v>352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1038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44">
        <v>47</v>
      </c>
      <c r="B59" s="245" t="s">
        <v>1137</v>
      </c>
      <c r="C59" s="261" t="s">
        <v>1138</v>
      </c>
      <c r="D59" s="246" t="s">
        <v>1064</v>
      </c>
      <c r="E59" s="247">
        <v>15</v>
      </c>
      <c r="F59" s="248"/>
      <c r="G59" s="249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344</v>
      </c>
      <c r="T59" s="230" t="s">
        <v>485</v>
      </c>
      <c r="U59" s="230">
        <v>0</v>
      </c>
      <c r="V59" s="230">
        <f>ROUND(E59*U59,2)</f>
        <v>0</v>
      </c>
      <c r="W59" s="230"/>
      <c r="X59" s="230" t="s">
        <v>352</v>
      </c>
      <c r="Y59" s="210"/>
      <c r="Z59" s="210"/>
      <c r="AA59" s="210"/>
      <c r="AB59" s="210"/>
      <c r="AC59" s="210"/>
      <c r="AD59" s="210"/>
      <c r="AE59" s="210"/>
      <c r="AF59" s="210"/>
      <c r="AG59" s="210" t="s">
        <v>1038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3"/>
      <c r="B60" s="4"/>
      <c r="C60" s="267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AE60">
        <v>15</v>
      </c>
      <c r="AF60">
        <v>21</v>
      </c>
      <c r="AG60" t="s">
        <v>163</v>
      </c>
    </row>
    <row r="61" spans="1:60" x14ac:dyDescent="0.2">
      <c r="A61" s="213"/>
      <c r="B61" s="214" t="s">
        <v>31</v>
      </c>
      <c r="C61" s="268"/>
      <c r="D61" s="215"/>
      <c r="E61" s="216"/>
      <c r="F61" s="216"/>
      <c r="G61" s="259">
        <f>G8+G13+G20+G45+G53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AE61">
        <f>SUMIF(L7:L59,AE60,G7:G59)</f>
        <v>0</v>
      </c>
      <c r="AF61">
        <f>SUMIF(L7:L59,AF60,G7:G59)</f>
        <v>0</v>
      </c>
      <c r="AG61" t="s">
        <v>1022</v>
      </c>
    </row>
    <row r="62" spans="1:60" x14ac:dyDescent="0.2">
      <c r="A62" s="3"/>
      <c r="B62" s="4"/>
      <c r="C62" s="267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 x14ac:dyDescent="0.2">
      <c r="A63" s="3"/>
      <c r="B63" s="4"/>
      <c r="C63" s="267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60" x14ac:dyDescent="0.2">
      <c r="A64" s="217" t="s">
        <v>1023</v>
      </c>
      <c r="B64" s="217"/>
      <c r="C64" s="269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33" x14ac:dyDescent="0.2">
      <c r="A65" s="218"/>
      <c r="B65" s="219"/>
      <c r="C65" s="270"/>
      <c r="D65" s="219"/>
      <c r="E65" s="219"/>
      <c r="F65" s="219"/>
      <c r="G65" s="220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AG65" t="s">
        <v>1024</v>
      </c>
    </row>
    <row r="66" spans="1:33" x14ac:dyDescent="0.2">
      <c r="A66" s="221"/>
      <c r="B66" s="222"/>
      <c r="C66" s="271"/>
      <c r="D66" s="222"/>
      <c r="E66" s="222"/>
      <c r="F66" s="222"/>
      <c r="G66" s="22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33" x14ac:dyDescent="0.2">
      <c r="A67" s="221"/>
      <c r="B67" s="222"/>
      <c r="C67" s="271"/>
      <c r="D67" s="222"/>
      <c r="E67" s="222"/>
      <c r="F67" s="222"/>
      <c r="G67" s="22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33" x14ac:dyDescent="0.2">
      <c r="A68" s="221"/>
      <c r="B68" s="222"/>
      <c r="C68" s="271"/>
      <c r="D68" s="222"/>
      <c r="E68" s="222"/>
      <c r="F68" s="222"/>
      <c r="G68" s="22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33" x14ac:dyDescent="0.2">
      <c r="A69" s="224"/>
      <c r="B69" s="225"/>
      <c r="C69" s="272"/>
      <c r="D69" s="225"/>
      <c r="E69" s="225"/>
      <c r="F69" s="225"/>
      <c r="G69" s="22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33" x14ac:dyDescent="0.2">
      <c r="A70" s="3"/>
      <c r="B70" s="4"/>
      <c r="C70" s="267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33" x14ac:dyDescent="0.2">
      <c r="C71" s="273"/>
      <c r="D71" s="10"/>
      <c r="AG71" t="s">
        <v>1025</v>
      </c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64:C64"/>
    <mergeCell ref="A65:G6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3F513-92AC-471B-B8AD-B05E5938904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53</v>
      </c>
      <c r="C4" s="202" t="s">
        <v>54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76</v>
      </c>
      <c r="C8" s="260" t="s">
        <v>77</v>
      </c>
      <c r="D8" s="240"/>
      <c r="E8" s="241"/>
      <c r="F8" s="242"/>
      <c r="G8" s="243">
        <f>SUMIF(AG9:AG33,"&lt;&gt;NOR",G9:G33)</f>
        <v>0</v>
      </c>
      <c r="H8" s="237"/>
      <c r="I8" s="237">
        <f>SUM(I9:I33)</f>
        <v>0</v>
      </c>
      <c r="J8" s="237"/>
      <c r="K8" s="237">
        <f>SUM(K9:K33)</f>
        <v>0</v>
      </c>
      <c r="L8" s="237"/>
      <c r="M8" s="237">
        <f>SUM(M9:M33)</f>
        <v>0</v>
      </c>
      <c r="N8" s="236"/>
      <c r="O8" s="236">
        <f>SUM(O9:O33)</f>
        <v>0</v>
      </c>
      <c r="P8" s="236"/>
      <c r="Q8" s="236">
        <f>SUM(Q9:Q33)</f>
        <v>0</v>
      </c>
      <c r="R8" s="237"/>
      <c r="S8" s="237"/>
      <c r="T8" s="237"/>
      <c r="U8" s="237"/>
      <c r="V8" s="237">
        <f>SUM(V9:V33)</f>
        <v>0</v>
      </c>
      <c r="W8" s="237"/>
      <c r="X8" s="237"/>
      <c r="AG8" t="s">
        <v>177</v>
      </c>
    </row>
    <row r="9" spans="1:60" outlineLevel="1" x14ac:dyDescent="0.2">
      <c r="A9" s="251">
        <v>1</v>
      </c>
      <c r="B9" s="252" t="s">
        <v>1139</v>
      </c>
      <c r="C9" s="265" t="s">
        <v>1140</v>
      </c>
      <c r="D9" s="253" t="s">
        <v>1037</v>
      </c>
      <c r="E9" s="254">
        <v>40</v>
      </c>
      <c r="F9" s="255"/>
      <c r="G9" s="25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344</v>
      </c>
      <c r="T9" s="230" t="s">
        <v>485</v>
      </c>
      <c r="U9" s="230">
        <v>0</v>
      </c>
      <c r="V9" s="230">
        <f>ROUND(E9*U9,2)</f>
        <v>0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1028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1141</v>
      </c>
      <c r="C10" s="265" t="s">
        <v>1142</v>
      </c>
      <c r="D10" s="253" t="s">
        <v>1037</v>
      </c>
      <c r="E10" s="254">
        <v>30</v>
      </c>
      <c r="F10" s="255"/>
      <c r="G10" s="256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344</v>
      </c>
      <c r="T10" s="230" t="s">
        <v>485</v>
      </c>
      <c r="U10" s="230">
        <v>0</v>
      </c>
      <c r="V10" s="230">
        <f>ROUND(E10*U10,2)</f>
        <v>0</v>
      </c>
      <c r="W10" s="230"/>
      <c r="X10" s="230" t="s">
        <v>182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1028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51">
        <v>3</v>
      </c>
      <c r="B11" s="252" t="s">
        <v>1143</v>
      </c>
      <c r="C11" s="265" t="s">
        <v>1144</v>
      </c>
      <c r="D11" s="253" t="s">
        <v>1037</v>
      </c>
      <c r="E11" s="254">
        <v>2</v>
      </c>
      <c r="F11" s="255"/>
      <c r="G11" s="25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344</v>
      </c>
      <c r="T11" s="230" t="s">
        <v>485</v>
      </c>
      <c r="U11" s="230">
        <v>0</v>
      </c>
      <c r="V11" s="230">
        <f>ROUND(E11*U11,2)</f>
        <v>0</v>
      </c>
      <c r="W11" s="230"/>
      <c r="X11" s="230" t="s">
        <v>182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1028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51">
        <v>4</v>
      </c>
      <c r="B12" s="252" t="s">
        <v>1145</v>
      </c>
      <c r="C12" s="265" t="s">
        <v>1146</v>
      </c>
      <c r="D12" s="253" t="s">
        <v>180</v>
      </c>
      <c r="E12" s="254">
        <v>150</v>
      </c>
      <c r="F12" s="255"/>
      <c r="G12" s="25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344</v>
      </c>
      <c r="T12" s="230" t="s">
        <v>485</v>
      </c>
      <c r="U12" s="230">
        <v>0</v>
      </c>
      <c r="V12" s="230">
        <f>ROUND(E12*U12,2)</f>
        <v>0</v>
      </c>
      <c r="W12" s="230"/>
      <c r="X12" s="230" t="s">
        <v>182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1028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1">
        <v>5</v>
      </c>
      <c r="B13" s="252" t="s">
        <v>1147</v>
      </c>
      <c r="C13" s="265" t="s">
        <v>1148</v>
      </c>
      <c r="D13" s="253" t="s">
        <v>1149</v>
      </c>
      <c r="E13" s="254">
        <v>1</v>
      </c>
      <c r="F13" s="255"/>
      <c r="G13" s="256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344</v>
      </c>
      <c r="T13" s="230" t="s">
        <v>485</v>
      </c>
      <c r="U13" s="230">
        <v>0</v>
      </c>
      <c r="V13" s="230">
        <f>ROUND(E13*U13,2)</f>
        <v>0</v>
      </c>
      <c r="W13" s="230"/>
      <c r="X13" s="230" t="s">
        <v>182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1028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1">
        <v>6</v>
      </c>
      <c r="B14" s="252" t="s">
        <v>1150</v>
      </c>
      <c r="C14" s="265" t="s">
        <v>1151</v>
      </c>
      <c r="D14" s="253" t="s">
        <v>1132</v>
      </c>
      <c r="E14" s="254">
        <v>40</v>
      </c>
      <c r="F14" s="255"/>
      <c r="G14" s="25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344</v>
      </c>
      <c r="T14" s="230" t="s">
        <v>485</v>
      </c>
      <c r="U14" s="230">
        <v>0</v>
      </c>
      <c r="V14" s="230">
        <f>ROUND(E14*U14,2)</f>
        <v>0</v>
      </c>
      <c r="W14" s="230"/>
      <c r="X14" s="230" t="s">
        <v>182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1028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51">
        <v>7</v>
      </c>
      <c r="B15" s="252" t="s">
        <v>1152</v>
      </c>
      <c r="C15" s="265" t="s">
        <v>1153</v>
      </c>
      <c r="D15" s="253" t="s">
        <v>1037</v>
      </c>
      <c r="E15" s="254">
        <v>2</v>
      </c>
      <c r="F15" s="255"/>
      <c r="G15" s="25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344</v>
      </c>
      <c r="T15" s="230" t="s">
        <v>485</v>
      </c>
      <c r="U15" s="230">
        <v>0</v>
      </c>
      <c r="V15" s="230">
        <f>ROUND(E15*U15,2)</f>
        <v>0</v>
      </c>
      <c r="W15" s="230"/>
      <c r="X15" s="230" t="s">
        <v>182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1028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51">
        <v>8</v>
      </c>
      <c r="B16" s="252" t="s">
        <v>1154</v>
      </c>
      <c r="C16" s="265" t="s">
        <v>1155</v>
      </c>
      <c r="D16" s="253" t="s">
        <v>1149</v>
      </c>
      <c r="E16" s="254">
        <v>1</v>
      </c>
      <c r="F16" s="255"/>
      <c r="G16" s="256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344</v>
      </c>
      <c r="T16" s="230" t="s">
        <v>485</v>
      </c>
      <c r="U16" s="230">
        <v>0</v>
      </c>
      <c r="V16" s="230">
        <f>ROUND(E16*U16,2)</f>
        <v>0</v>
      </c>
      <c r="W16" s="230"/>
      <c r="X16" s="230" t="s">
        <v>182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1028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1">
        <v>9</v>
      </c>
      <c r="B17" s="252" t="s">
        <v>1156</v>
      </c>
      <c r="C17" s="265" t="s">
        <v>1157</v>
      </c>
      <c r="D17" s="253" t="s">
        <v>1037</v>
      </c>
      <c r="E17" s="254">
        <v>1</v>
      </c>
      <c r="F17" s="255"/>
      <c r="G17" s="256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344</v>
      </c>
      <c r="T17" s="230" t="s">
        <v>485</v>
      </c>
      <c r="U17" s="230">
        <v>0</v>
      </c>
      <c r="V17" s="230">
        <f>ROUND(E17*U17,2)</f>
        <v>0</v>
      </c>
      <c r="W17" s="230"/>
      <c r="X17" s="230" t="s">
        <v>182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1028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56.25" outlineLevel="1" x14ac:dyDescent="0.2">
      <c r="A18" s="244">
        <v>10</v>
      </c>
      <c r="B18" s="245" t="s">
        <v>1158</v>
      </c>
      <c r="C18" s="261" t="s">
        <v>1159</v>
      </c>
      <c r="D18" s="246" t="s">
        <v>1037</v>
      </c>
      <c r="E18" s="247">
        <v>1</v>
      </c>
      <c r="F18" s="248"/>
      <c r="G18" s="249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344</v>
      </c>
      <c r="T18" s="230" t="s">
        <v>485</v>
      </c>
      <c r="U18" s="230">
        <v>0</v>
      </c>
      <c r="V18" s="230">
        <f>ROUND(E18*U18,2)</f>
        <v>0</v>
      </c>
      <c r="W18" s="230"/>
      <c r="X18" s="230" t="s">
        <v>352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1038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27"/>
      <c r="B19" s="228"/>
      <c r="C19" s="264" t="s">
        <v>1160</v>
      </c>
      <c r="D19" s="250"/>
      <c r="E19" s="250"/>
      <c r="F19" s="250"/>
      <c r="G19" s="25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10"/>
      <c r="Z19" s="210"/>
      <c r="AA19" s="210"/>
      <c r="AB19" s="210"/>
      <c r="AC19" s="210"/>
      <c r="AD19" s="210"/>
      <c r="AE19" s="210"/>
      <c r="AF19" s="210"/>
      <c r="AG19" s="210" t="s">
        <v>229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57" t="str">
        <f>C19</f>
        <v>RE-TP04.LM24A včetně regulace RD5 400V-EC/400V-EC, rám pod jednotku + MTZ + seřízení, spuštění, zaškolení obsluhy</v>
      </c>
      <c r="BB19" s="210"/>
      <c r="BC19" s="210"/>
      <c r="BD19" s="210"/>
      <c r="BE19" s="210"/>
      <c r="BF19" s="210"/>
      <c r="BG19" s="210"/>
      <c r="BH19" s="210"/>
    </row>
    <row r="20" spans="1:60" ht="45" outlineLevel="1" x14ac:dyDescent="0.2">
      <c r="A20" s="251">
        <v>11</v>
      </c>
      <c r="B20" s="252" t="s">
        <v>1161</v>
      </c>
      <c r="C20" s="265" t="s">
        <v>1162</v>
      </c>
      <c r="D20" s="253" t="s">
        <v>1037</v>
      </c>
      <c r="E20" s="254">
        <v>1</v>
      </c>
      <c r="F20" s="255"/>
      <c r="G20" s="256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344</v>
      </c>
      <c r="T20" s="230" t="s">
        <v>485</v>
      </c>
      <c r="U20" s="230">
        <v>0</v>
      </c>
      <c r="V20" s="230">
        <f>ROUND(E20*U20,2)</f>
        <v>0</v>
      </c>
      <c r="W20" s="230"/>
      <c r="X20" s="230" t="s">
        <v>352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1038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51">
        <v>12</v>
      </c>
      <c r="B21" s="252" t="s">
        <v>1163</v>
      </c>
      <c r="C21" s="265" t="s">
        <v>1164</v>
      </c>
      <c r="D21" s="253" t="s">
        <v>180</v>
      </c>
      <c r="E21" s="254">
        <v>120</v>
      </c>
      <c r="F21" s="255"/>
      <c r="G21" s="256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344</v>
      </c>
      <c r="T21" s="230" t="s">
        <v>485</v>
      </c>
      <c r="U21" s="230">
        <v>0</v>
      </c>
      <c r="V21" s="230">
        <f>ROUND(E21*U21,2)</f>
        <v>0</v>
      </c>
      <c r="W21" s="230"/>
      <c r="X21" s="230" t="s">
        <v>352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1038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51">
        <v>13</v>
      </c>
      <c r="B22" s="252" t="s">
        <v>1165</v>
      </c>
      <c r="C22" s="265" t="s">
        <v>1166</v>
      </c>
      <c r="D22" s="253" t="s">
        <v>1037</v>
      </c>
      <c r="E22" s="254">
        <v>1</v>
      </c>
      <c r="F22" s="255"/>
      <c r="G22" s="25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344</v>
      </c>
      <c r="T22" s="230" t="s">
        <v>485</v>
      </c>
      <c r="U22" s="230">
        <v>0</v>
      </c>
      <c r="V22" s="230">
        <f>ROUND(E22*U22,2)</f>
        <v>0</v>
      </c>
      <c r="W22" s="230"/>
      <c r="X22" s="230" t="s">
        <v>352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1038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51">
        <v>14</v>
      </c>
      <c r="B23" s="252" t="s">
        <v>1167</v>
      </c>
      <c r="C23" s="265" t="s">
        <v>1168</v>
      </c>
      <c r="D23" s="253" t="s">
        <v>1037</v>
      </c>
      <c r="E23" s="254">
        <v>20</v>
      </c>
      <c r="F23" s="255"/>
      <c r="G23" s="256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344</v>
      </c>
      <c r="T23" s="230" t="s">
        <v>485</v>
      </c>
      <c r="U23" s="230">
        <v>0</v>
      </c>
      <c r="V23" s="230">
        <f>ROUND(E23*U23,2)</f>
        <v>0</v>
      </c>
      <c r="W23" s="230"/>
      <c r="X23" s="230" t="s">
        <v>352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1038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51">
        <v>15</v>
      </c>
      <c r="B24" s="252" t="s">
        <v>1169</v>
      </c>
      <c r="C24" s="265" t="s">
        <v>1170</v>
      </c>
      <c r="D24" s="253" t="s">
        <v>1037</v>
      </c>
      <c r="E24" s="254">
        <v>18</v>
      </c>
      <c r="F24" s="255"/>
      <c r="G24" s="256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344</v>
      </c>
      <c r="T24" s="230" t="s">
        <v>485</v>
      </c>
      <c r="U24" s="230">
        <v>0</v>
      </c>
      <c r="V24" s="230">
        <f>ROUND(E24*U24,2)</f>
        <v>0</v>
      </c>
      <c r="W24" s="230"/>
      <c r="X24" s="230" t="s">
        <v>352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1038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1">
        <v>16</v>
      </c>
      <c r="B25" s="252" t="s">
        <v>1171</v>
      </c>
      <c r="C25" s="265" t="s">
        <v>1172</v>
      </c>
      <c r="D25" s="253" t="s">
        <v>1037</v>
      </c>
      <c r="E25" s="254">
        <v>1</v>
      </c>
      <c r="F25" s="255"/>
      <c r="G25" s="256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344</v>
      </c>
      <c r="T25" s="230" t="s">
        <v>485</v>
      </c>
      <c r="U25" s="230">
        <v>0</v>
      </c>
      <c r="V25" s="230">
        <f>ROUND(E25*U25,2)</f>
        <v>0</v>
      </c>
      <c r="W25" s="230"/>
      <c r="X25" s="230" t="s">
        <v>352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1038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51">
        <v>17</v>
      </c>
      <c r="B26" s="252" t="s">
        <v>1173</v>
      </c>
      <c r="C26" s="265" t="s">
        <v>1174</v>
      </c>
      <c r="D26" s="253" t="s">
        <v>1037</v>
      </c>
      <c r="E26" s="254">
        <v>250</v>
      </c>
      <c r="F26" s="255"/>
      <c r="G26" s="256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344</v>
      </c>
      <c r="T26" s="230" t="s">
        <v>485</v>
      </c>
      <c r="U26" s="230">
        <v>0</v>
      </c>
      <c r="V26" s="230">
        <f>ROUND(E26*U26,2)</f>
        <v>0</v>
      </c>
      <c r="W26" s="230"/>
      <c r="X26" s="230" t="s">
        <v>352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1038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1">
        <v>18</v>
      </c>
      <c r="B27" s="252" t="s">
        <v>1175</v>
      </c>
      <c r="C27" s="265" t="s">
        <v>1176</v>
      </c>
      <c r="D27" s="253" t="s">
        <v>1177</v>
      </c>
      <c r="E27" s="254">
        <v>8</v>
      </c>
      <c r="F27" s="255"/>
      <c r="G27" s="25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344</v>
      </c>
      <c r="T27" s="230" t="s">
        <v>485</v>
      </c>
      <c r="U27" s="230">
        <v>0</v>
      </c>
      <c r="V27" s="230">
        <f>ROUND(E27*U27,2)</f>
        <v>0</v>
      </c>
      <c r="W27" s="230"/>
      <c r="X27" s="230" t="s">
        <v>352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1038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51">
        <v>19</v>
      </c>
      <c r="B28" s="252" t="s">
        <v>1178</v>
      </c>
      <c r="C28" s="265" t="s">
        <v>1179</v>
      </c>
      <c r="D28" s="253" t="s">
        <v>392</v>
      </c>
      <c r="E28" s="254">
        <v>30</v>
      </c>
      <c r="F28" s="255"/>
      <c r="G28" s="256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344</v>
      </c>
      <c r="T28" s="230" t="s">
        <v>485</v>
      </c>
      <c r="U28" s="230">
        <v>0</v>
      </c>
      <c r="V28" s="230">
        <f>ROUND(E28*U28,2)</f>
        <v>0</v>
      </c>
      <c r="W28" s="230"/>
      <c r="X28" s="230" t="s">
        <v>352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1038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20</v>
      </c>
      <c r="B29" s="252" t="s">
        <v>1180</v>
      </c>
      <c r="C29" s="265" t="s">
        <v>1181</v>
      </c>
      <c r="D29" s="253" t="s">
        <v>1037</v>
      </c>
      <c r="E29" s="254">
        <v>6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344</v>
      </c>
      <c r="T29" s="230" t="s">
        <v>485</v>
      </c>
      <c r="U29" s="230">
        <v>0</v>
      </c>
      <c r="V29" s="230">
        <f>ROUND(E29*U29,2)</f>
        <v>0</v>
      </c>
      <c r="W29" s="230"/>
      <c r="X29" s="230" t="s">
        <v>352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1038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51">
        <v>21</v>
      </c>
      <c r="B30" s="252" t="s">
        <v>1182</v>
      </c>
      <c r="C30" s="265" t="s">
        <v>1183</v>
      </c>
      <c r="D30" s="253" t="s">
        <v>1037</v>
      </c>
      <c r="E30" s="254">
        <v>38</v>
      </c>
      <c r="F30" s="255"/>
      <c r="G30" s="256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344</v>
      </c>
      <c r="T30" s="230" t="s">
        <v>485</v>
      </c>
      <c r="U30" s="230">
        <v>0</v>
      </c>
      <c r="V30" s="230">
        <f>ROUND(E30*U30,2)</f>
        <v>0</v>
      </c>
      <c r="W30" s="230"/>
      <c r="X30" s="230" t="s">
        <v>352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1038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1">
        <v>22</v>
      </c>
      <c r="B31" s="252" t="s">
        <v>1184</v>
      </c>
      <c r="C31" s="265" t="s">
        <v>1185</v>
      </c>
      <c r="D31" s="253" t="s">
        <v>1037</v>
      </c>
      <c r="E31" s="254">
        <v>4</v>
      </c>
      <c r="F31" s="255"/>
      <c r="G31" s="25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344</v>
      </c>
      <c r="T31" s="230" t="s">
        <v>485</v>
      </c>
      <c r="U31" s="230">
        <v>0</v>
      </c>
      <c r="V31" s="230">
        <f>ROUND(E31*U31,2)</f>
        <v>0</v>
      </c>
      <c r="W31" s="230"/>
      <c r="X31" s="230" t="s">
        <v>352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1038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1">
        <v>23</v>
      </c>
      <c r="B32" s="252" t="s">
        <v>1073</v>
      </c>
      <c r="C32" s="265" t="s">
        <v>1186</v>
      </c>
      <c r="D32" s="253" t="s">
        <v>1037</v>
      </c>
      <c r="E32" s="254">
        <v>2</v>
      </c>
      <c r="F32" s="255"/>
      <c r="G32" s="256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344</v>
      </c>
      <c r="T32" s="230" t="s">
        <v>485</v>
      </c>
      <c r="U32" s="230">
        <v>0</v>
      </c>
      <c r="V32" s="230">
        <f>ROUND(E32*U32,2)</f>
        <v>0</v>
      </c>
      <c r="W32" s="230"/>
      <c r="X32" s="230" t="s">
        <v>352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1038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24</v>
      </c>
      <c r="B33" s="245" t="s">
        <v>1187</v>
      </c>
      <c r="C33" s="261" t="s">
        <v>1188</v>
      </c>
      <c r="D33" s="246" t="s">
        <v>1037</v>
      </c>
      <c r="E33" s="247">
        <v>1</v>
      </c>
      <c r="F33" s="248"/>
      <c r="G33" s="249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344</v>
      </c>
      <c r="T33" s="230" t="s">
        <v>485</v>
      </c>
      <c r="U33" s="230">
        <v>0</v>
      </c>
      <c r="V33" s="230">
        <f>ROUND(E33*U33,2)</f>
        <v>0</v>
      </c>
      <c r="W33" s="230"/>
      <c r="X33" s="230" t="s">
        <v>352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1038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3"/>
      <c r="B34" s="4"/>
      <c r="C34" s="267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v>15</v>
      </c>
      <c r="AF34">
        <v>21</v>
      </c>
      <c r="AG34" t="s">
        <v>163</v>
      </c>
    </row>
    <row r="35" spans="1:60" x14ac:dyDescent="0.2">
      <c r="A35" s="213"/>
      <c r="B35" s="214" t="s">
        <v>31</v>
      </c>
      <c r="C35" s="268"/>
      <c r="D35" s="215"/>
      <c r="E35" s="216"/>
      <c r="F35" s="216"/>
      <c r="G35" s="259">
        <f>G8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E35">
        <f>SUMIF(L7:L33,AE34,G7:G33)</f>
        <v>0</v>
      </c>
      <c r="AF35">
        <f>SUMIF(L7:L33,AF34,G7:G33)</f>
        <v>0</v>
      </c>
      <c r="AG35" t="s">
        <v>1022</v>
      </c>
    </row>
    <row r="36" spans="1:60" x14ac:dyDescent="0.2">
      <c r="A36" s="3"/>
      <c r="B36" s="4"/>
      <c r="C36" s="267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60" x14ac:dyDescent="0.2">
      <c r="A37" s="3"/>
      <c r="B37" s="4"/>
      <c r="C37" s="267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60" x14ac:dyDescent="0.2">
      <c r="A38" s="217" t="s">
        <v>1023</v>
      </c>
      <c r="B38" s="217"/>
      <c r="C38" s="26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60" x14ac:dyDescent="0.2">
      <c r="A39" s="218"/>
      <c r="B39" s="219"/>
      <c r="C39" s="270"/>
      <c r="D39" s="219"/>
      <c r="E39" s="219"/>
      <c r="F39" s="219"/>
      <c r="G39" s="220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G39" t="s">
        <v>1024</v>
      </c>
    </row>
    <row r="40" spans="1:60" x14ac:dyDescent="0.2">
      <c r="A40" s="221"/>
      <c r="B40" s="222"/>
      <c r="C40" s="271"/>
      <c r="D40" s="222"/>
      <c r="E40" s="222"/>
      <c r="F40" s="222"/>
      <c r="G40" s="22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60" x14ac:dyDescent="0.2">
      <c r="A41" s="221"/>
      <c r="B41" s="222"/>
      <c r="C41" s="271"/>
      <c r="D41" s="222"/>
      <c r="E41" s="222"/>
      <c r="F41" s="222"/>
      <c r="G41" s="22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60" x14ac:dyDescent="0.2">
      <c r="A42" s="221"/>
      <c r="B42" s="222"/>
      <c r="C42" s="271"/>
      <c r="D42" s="222"/>
      <c r="E42" s="222"/>
      <c r="F42" s="222"/>
      <c r="G42" s="22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60" x14ac:dyDescent="0.2">
      <c r="A43" s="224"/>
      <c r="B43" s="225"/>
      <c r="C43" s="272"/>
      <c r="D43" s="225"/>
      <c r="E43" s="225"/>
      <c r="F43" s="225"/>
      <c r="G43" s="22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60" x14ac:dyDescent="0.2">
      <c r="A44" s="3"/>
      <c r="B44" s="4"/>
      <c r="C44" s="267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60" x14ac:dyDescent="0.2">
      <c r="C45" s="273"/>
      <c r="D45" s="10"/>
      <c r="AG45" t="s">
        <v>1025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38:C38"/>
    <mergeCell ref="A39:G43"/>
    <mergeCell ref="C19:G1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2889E-EE28-4D83-BE88-24FADEF2279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55</v>
      </c>
      <c r="C4" s="202" t="s">
        <v>56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108</v>
      </c>
      <c r="C8" s="260" t="s">
        <v>109</v>
      </c>
      <c r="D8" s="240"/>
      <c r="E8" s="241"/>
      <c r="F8" s="242"/>
      <c r="G8" s="243">
        <f>SUMIF(AG9:AG25,"&lt;&gt;NOR",G9:G25)</f>
        <v>0</v>
      </c>
      <c r="H8" s="237"/>
      <c r="I8" s="237">
        <f>SUM(I9:I25)</f>
        <v>0</v>
      </c>
      <c r="J8" s="237"/>
      <c r="K8" s="237">
        <f>SUM(K9:K25)</f>
        <v>0</v>
      </c>
      <c r="L8" s="237"/>
      <c r="M8" s="237">
        <f>SUM(M9:M25)</f>
        <v>0</v>
      </c>
      <c r="N8" s="236"/>
      <c r="O8" s="236">
        <f>SUM(O9:O25)</f>
        <v>0</v>
      </c>
      <c r="P8" s="236"/>
      <c r="Q8" s="236">
        <f>SUM(Q9:Q25)</f>
        <v>0</v>
      </c>
      <c r="R8" s="237"/>
      <c r="S8" s="237"/>
      <c r="T8" s="237"/>
      <c r="U8" s="237"/>
      <c r="V8" s="237">
        <f>SUM(V9:V25)</f>
        <v>0</v>
      </c>
      <c r="W8" s="237"/>
      <c r="X8" s="237"/>
      <c r="AG8" t="s">
        <v>177</v>
      </c>
    </row>
    <row r="9" spans="1:60" outlineLevel="1" x14ac:dyDescent="0.2">
      <c r="A9" s="251">
        <v>1</v>
      </c>
      <c r="B9" s="252" t="s">
        <v>1189</v>
      </c>
      <c r="C9" s="265" t="s">
        <v>1190</v>
      </c>
      <c r="D9" s="253" t="s">
        <v>273</v>
      </c>
      <c r="E9" s="254">
        <v>2</v>
      </c>
      <c r="F9" s="255"/>
      <c r="G9" s="25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344</v>
      </c>
      <c r="T9" s="230" t="s">
        <v>485</v>
      </c>
      <c r="U9" s="230">
        <v>0</v>
      </c>
      <c r="V9" s="230">
        <f>ROUND(E9*U9,2)</f>
        <v>0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874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51">
        <v>2</v>
      </c>
      <c r="B10" s="252" t="s">
        <v>1191</v>
      </c>
      <c r="C10" s="265" t="s">
        <v>1192</v>
      </c>
      <c r="D10" s="253" t="s">
        <v>1193</v>
      </c>
      <c r="E10" s="254">
        <v>62</v>
      </c>
      <c r="F10" s="255"/>
      <c r="G10" s="256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344</v>
      </c>
      <c r="T10" s="230" t="s">
        <v>485</v>
      </c>
      <c r="U10" s="230">
        <v>0</v>
      </c>
      <c r="V10" s="230">
        <f>ROUND(E10*U10,2)</f>
        <v>0</v>
      </c>
      <c r="W10" s="230"/>
      <c r="X10" s="230" t="s">
        <v>182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874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1">
        <v>3</v>
      </c>
      <c r="B11" s="252" t="s">
        <v>1194</v>
      </c>
      <c r="C11" s="265" t="s">
        <v>1195</v>
      </c>
      <c r="D11" s="253" t="s">
        <v>392</v>
      </c>
      <c r="E11" s="254">
        <v>20</v>
      </c>
      <c r="F11" s="255"/>
      <c r="G11" s="25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344</v>
      </c>
      <c r="T11" s="230" t="s">
        <v>485</v>
      </c>
      <c r="U11" s="230">
        <v>0</v>
      </c>
      <c r="V11" s="230">
        <f>ROUND(E11*U11,2)</f>
        <v>0</v>
      </c>
      <c r="W11" s="230"/>
      <c r="X11" s="230" t="s">
        <v>182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874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51">
        <v>4</v>
      </c>
      <c r="B12" s="252" t="s">
        <v>1196</v>
      </c>
      <c r="C12" s="265" t="s">
        <v>1197</v>
      </c>
      <c r="D12" s="253" t="s">
        <v>392</v>
      </c>
      <c r="E12" s="254">
        <v>7</v>
      </c>
      <c r="F12" s="255"/>
      <c r="G12" s="25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344</v>
      </c>
      <c r="T12" s="230" t="s">
        <v>485</v>
      </c>
      <c r="U12" s="230">
        <v>0</v>
      </c>
      <c r="V12" s="230">
        <f>ROUND(E12*U12,2)</f>
        <v>0</v>
      </c>
      <c r="W12" s="230"/>
      <c r="X12" s="230" t="s">
        <v>182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874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1">
        <v>5</v>
      </c>
      <c r="B13" s="252" t="s">
        <v>1198</v>
      </c>
      <c r="C13" s="265" t="s">
        <v>1199</v>
      </c>
      <c r="D13" s="253" t="s">
        <v>392</v>
      </c>
      <c r="E13" s="254">
        <v>20</v>
      </c>
      <c r="F13" s="255"/>
      <c r="G13" s="256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344</v>
      </c>
      <c r="T13" s="230" t="s">
        <v>485</v>
      </c>
      <c r="U13" s="230">
        <v>0</v>
      </c>
      <c r="V13" s="230">
        <f>ROUND(E13*U13,2)</f>
        <v>0</v>
      </c>
      <c r="W13" s="230"/>
      <c r="X13" s="230" t="s">
        <v>182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874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45" outlineLevel="1" x14ac:dyDescent="0.2">
      <c r="A14" s="251">
        <v>6</v>
      </c>
      <c r="B14" s="252" t="s">
        <v>1200</v>
      </c>
      <c r="C14" s="265" t="s">
        <v>1201</v>
      </c>
      <c r="D14" s="253" t="s">
        <v>392</v>
      </c>
      <c r="E14" s="254">
        <v>10</v>
      </c>
      <c r="F14" s="255"/>
      <c r="G14" s="25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344</v>
      </c>
      <c r="T14" s="230" t="s">
        <v>485</v>
      </c>
      <c r="U14" s="230">
        <v>0</v>
      </c>
      <c r="V14" s="230">
        <f>ROUND(E14*U14,2)</f>
        <v>0</v>
      </c>
      <c r="W14" s="230"/>
      <c r="X14" s="230" t="s">
        <v>182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874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45" outlineLevel="1" x14ac:dyDescent="0.2">
      <c r="A15" s="251">
        <v>7</v>
      </c>
      <c r="B15" s="252" t="s">
        <v>1202</v>
      </c>
      <c r="C15" s="265" t="s">
        <v>1203</v>
      </c>
      <c r="D15" s="253" t="s">
        <v>392</v>
      </c>
      <c r="E15" s="254">
        <v>20</v>
      </c>
      <c r="F15" s="255"/>
      <c r="G15" s="25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344</v>
      </c>
      <c r="T15" s="230" t="s">
        <v>485</v>
      </c>
      <c r="U15" s="230">
        <v>0</v>
      </c>
      <c r="V15" s="230">
        <f>ROUND(E15*U15,2)</f>
        <v>0</v>
      </c>
      <c r="W15" s="230"/>
      <c r="X15" s="230" t="s">
        <v>182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874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45" outlineLevel="1" x14ac:dyDescent="0.2">
      <c r="A16" s="251">
        <v>8</v>
      </c>
      <c r="B16" s="252" t="s">
        <v>1204</v>
      </c>
      <c r="C16" s="265" t="s">
        <v>1205</v>
      </c>
      <c r="D16" s="253" t="s">
        <v>392</v>
      </c>
      <c r="E16" s="254">
        <v>20</v>
      </c>
      <c r="F16" s="255"/>
      <c r="G16" s="256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344</v>
      </c>
      <c r="T16" s="230" t="s">
        <v>485</v>
      </c>
      <c r="U16" s="230">
        <v>0</v>
      </c>
      <c r="V16" s="230">
        <f>ROUND(E16*U16,2)</f>
        <v>0</v>
      </c>
      <c r="W16" s="230"/>
      <c r="X16" s="230" t="s">
        <v>182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874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1">
        <v>9</v>
      </c>
      <c r="B17" s="252" t="s">
        <v>1206</v>
      </c>
      <c r="C17" s="265" t="s">
        <v>1207</v>
      </c>
      <c r="D17" s="253" t="s">
        <v>313</v>
      </c>
      <c r="E17" s="254">
        <v>4</v>
      </c>
      <c r="F17" s="255"/>
      <c r="G17" s="256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344</v>
      </c>
      <c r="T17" s="230" t="s">
        <v>485</v>
      </c>
      <c r="U17" s="230">
        <v>0</v>
      </c>
      <c r="V17" s="230">
        <f>ROUND(E17*U17,2)</f>
        <v>0</v>
      </c>
      <c r="W17" s="230"/>
      <c r="X17" s="230" t="s">
        <v>182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874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1">
        <v>10</v>
      </c>
      <c r="B18" s="252" t="s">
        <v>1208</v>
      </c>
      <c r="C18" s="265" t="s">
        <v>1209</v>
      </c>
      <c r="D18" s="253" t="s">
        <v>313</v>
      </c>
      <c r="E18" s="254">
        <v>6</v>
      </c>
      <c r="F18" s="255"/>
      <c r="G18" s="256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344</v>
      </c>
      <c r="T18" s="230" t="s">
        <v>485</v>
      </c>
      <c r="U18" s="230">
        <v>0</v>
      </c>
      <c r="V18" s="230">
        <f>ROUND(E18*U18,2)</f>
        <v>0</v>
      </c>
      <c r="W18" s="230"/>
      <c r="X18" s="230" t="s">
        <v>182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874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1">
        <v>11</v>
      </c>
      <c r="B19" s="252" t="s">
        <v>1210</v>
      </c>
      <c r="C19" s="265" t="s">
        <v>1211</v>
      </c>
      <c r="D19" s="253" t="s">
        <v>313</v>
      </c>
      <c r="E19" s="254">
        <v>5</v>
      </c>
      <c r="F19" s="255"/>
      <c r="G19" s="256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344</v>
      </c>
      <c r="T19" s="230" t="s">
        <v>485</v>
      </c>
      <c r="U19" s="230">
        <v>0</v>
      </c>
      <c r="V19" s="230">
        <f>ROUND(E19*U19,2)</f>
        <v>0</v>
      </c>
      <c r="W19" s="230"/>
      <c r="X19" s="230" t="s">
        <v>182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874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1">
        <v>12</v>
      </c>
      <c r="B20" s="252" t="s">
        <v>1212</v>
      </c>
      <c r="C20" s="265" t="s">
        <v>1213</v>
      </c>
      <c r="D20" s="253" t="s">
        <v>392</v>
      </c>
      <c r="E20" s="254">
        <v>102</v>
      </c>
      <c r="F20" s="255"/>
      <c r="G20" s="256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344</v>
      </c>
      <c r="T20" s="230" t="s">
        <v>485</v>
      </c>
      <c r="U20" s="230">
        <v>0</v>
      </c>
      <c r="V20" s="230">
        <f>ROUND(E20*U20,2)</f>
        <v>0</v>
      </c>
      <c r="W20" s="230"/>
      <c r="X20" s="230" t="s">
        <v>182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874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1">
        <v>13</v>
      </c>
      <c r="B21" s="252" t="s">
        <v>1214</v>
      </c>
      <c r="C21" s="265" t="s">
        <v>1215</v>
      </c>
      <c r="D21" s="253" t="s">
        <v>392</v>
      </c>
      <c r="E21" s="254">
        <v>102</v>
      </c>
      <c r="F21" s="255"/>
      <c r="G21" s="256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344</v>
      </c>
      <c r="T21" s="230" t="s">
        <v>485</v>
      </c>
      <c r="U21" s="230">
        <v>0</v>
      </c>
      <c r="V21" s="230">
        <f>ROUND(E21*U21,2)</f>
        <v>0</v>
      </c>
      <c r="W21" s="230"/>
      <c r="X21" s="230" t="s">
        <v>182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874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45" outlineLevel="1" x14ac:dyDescent="0.2">
      <c r="A22" s="251">
        <v>14</v>
      </c>
      <c r="B22" s="252" t="s">
        <v>1216</v>
      </c>
      <c r="C22" s="265" t="s">
        <v>1217</v>
      </c>
      <c r="D22" s="253" t="s">
        <v>1037</v>
      </c>
      <c r="E22" s="254">
        <v>1</v>
      </c>
      <c r="F22" s="255"/>
      <c r="G22" s="25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344</v>
      </c>
      <c r="T22" s="230" t="s">
        <v>485</v>
      </c>
      <c r="U22" s="230">
        <v>0</v>
      </c>
      <c r="V22" s="230">
        <f>ROUND(E22*U22,2)</f>
        <v>0</v>
      </c>
      <c r="W22" s="230"/>
      <c r="X22" s="230" t="s">
        <v>352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1038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1" x14ac:dyDescent="0.2">
      <c r="A23" s="251">
        <v>15</v>
      </c>
      <c r="B23" s="252" t="s">
        <v>1218</v>
      </c>
      <c r="C23" s="265" t="s">
        <v>1219</v>
      </c>
      <c r="D23" s="253" t="s">
        <v>1037</v>
      </c>
      <c r="E23" s="254">
        <v>1</v>
      </c>
      <c r="F23" s="255"/>
      <c r="G23" s="256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344</v>
      </c>
      <c r="T23" s="230" t="s">
        <v>485</v>
      </c>
      <c r="U23" s="230">
        <v>0</v>
      </c>
      <c r="V23" s="230">
        <f>ROUND(E23*U23,2)</f>
        <v>0</v>
      </c>
      <c r="W23" s="230"/>
      <c r="X23" s="230" t="s">
        <v>352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1038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51">
        <v>16</v>
      </c>
      <c r="B24" s="252" t="s">
        <v>1196</v>
      </c>
      <c r="C24" s="265" t="s">
        <v>1220</v>
      </c>
      <c r="D24" s="253" t="s">
        <v>392</v>
      </c>
      <c r="E24" s="254">
        <v>5</v>
      </c>
      <c r="F24" s="255"/>
      <c r="G24" s="256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344</v>
      </c>
      <c r="T24" s="230" t="s">
        <v>485</v>
      </c>
      <c r="U24" s="230">
        <v>0</v>
      </c>
      <c r="V24" s="230">
        <f>ROUND(E24*U24,2)</f>
        <v>0</v>
      </c>
      <c r="W24" s="230"/>
      <c r="X24" s="230" t="s">
        <v>1089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1109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51">
        <v>17</v>
      </c>
      <c r="B25" s="252" t="s">
        <v>1196</v>
      </c>
      <c r="C25" s="265" t="s">
        <v>1221</v>
      </c>
      <c r="D25" s="253" t="s">
        <v>1037</v>
      </c>
      <c r="E25" s="254">
        <v>50</v>
      </c>
      <c r="F25" s="255"/>
      <c r="G25" s="256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344</v>
      </c>
      <c r="T25" s="230" t="s">
        <v>485</v>
      </c>
      <c r="U25" s="230">
        <v>0</v>
      </c>
      <c r="V25" s="230">
        <f>ROUND(E25*U25,2)</f>
        <v>0</v>
      </c>
      <c r="W25" s="230"/>
      <c r="X25" s="230" t="s">
        <v>1089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1109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8" t="s">
        <v>176</v>
      </c>
      <c r="B26" s="239" t="s">
        <v>110</v>
      </c>
      <c r="C26" s="260" t="s">
        <v>111</v>
      </c>
      <c r="D26" s="240"/>
      <c r="E26" s="241"/>
      <c r="F26" s="242"/>
      <c r="G26" s="243">
        <f>SUMIF(AG27:AG68,"&lt;&gt;NOR",G27:G68)</f>
        <v>0</v>
      </c>
      <c r="H26" s="237"/>
      <c r="I26" s="237">
        <f>SUM(I27:I68)</f>
        <v>0</v>
      </c>
      <c r="J26" s="237"/>
      <c r="K26" s="237">
        <f>SUM(K27:K68)</f>
        <v>0</v>
      </c>
      <c r="L26" s="237"/>
      <c r="M26" s="237">
        <f>SUM(M27:M68)</f>
        <v>0</v>
      </c>
      <c r="N26" s="236"/>
      <c r="O26" s="236">
        <f>SUM(O27:O68)</f>
        <v>0</v>
      </c>
      <c r="P26" s="236"/>
      <c r="Q26" s="236">
        <f>SUM(Q27:Q68)</f>
        <v>0</v>
      </c>
      <c r="R26" s="237"/>
      <c r="S26" s="237"/>
      <c r="T26" s="237"/>
      <c r="U26" s="237"/>
      <c r="V26" s="237">
        <f>SUM(V27:V68)</f>
        <v>0</v>
      </c>
      <c r="W26" s="237"/>
      <c r="X26" s="237"/>
      <c r="AG26" t="s">
        <v>177</v>
      </c>
    </row>
    <row r="27" spans="1:60" outlineLevel="1" x14ac:dyDescent="0.2">
      <c r="A27" s="251">
        <v>18</v>
      </c>
      <c r="B27" s="252" t="s">
        <v>1139</v>
      </c>
      <c r="C27" s="265" t="s">
        <v>1222</v>
      </c>
      <c r="D27" s="253" t="s">
        <v>1037</v>
      </c>
      <c r="E27" s="254">
        <v>25</v>
      </c>
      <c r="F27" s="255"/>
      <c r="G27" s="25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344</v>
      </c>
      <c r="T27" s="230" t="s">
        <v>485</v>
      </c>
      <c r="U27" s="230">
        <v>0</v>
      </c>
      <c r="V27" s="230">
        <f>ROUND(E27*U27,2)</f>
        <v>0</v>
      </c>
      <c r="W27" s="230"/>
      <c r="X27" s="230" t="s">
        <v>182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874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1">
        <v>19</v>
      </c>
      <c r="B28" s="252" t="s">
        <v>1223</v>
      </c>
      <c r="C28" s="265" t="s">
        <v>1224</v>
      </c>
      <c r="D28" s="253" t="s">
        <v>392</v>
      </c>
      <c r="E28" s="254">
        <v>62</v>
      </c>
      <c r="F28" s="255"/>
      <c r="G28" s="256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344</v>
      </c>
      <c r="T28" s="230" t="s">
        <v>485</v>
      </c>
      <c r="U28" s="230">
        <v>0</v>
      </c>
      <c r="V28" s="230">
        <f>ROUND(E28*U28,2)</f>
        <v>0</v>
      </c>
      <c r="W28" s="230"/>
      <c r="X28" s="230" t="s">
        <v>182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874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20</v>
      </c>
      <c r="B29" s="252" t="s">
        <v>1225</v>
      </c>
      <c r="C29" s="265" t="s">
        <v>1226</v>
      </c>
      <c r="D29" s="253" t="s">
        <v>392</v>
      </c>
      <c r="E29" s="254">
        <v>64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344</v>
      </c>
      <c r="T29" s="230" t="s">
        <v>485</v>
      </c>
      <c r="U29" s="230">
        <v>0</v>
      </c>
      <c r="V29" s="230">
        <f>ROUND(E29*U29,2)</f>
        <v>0</v>
      </c>
      <c r="W29" s="230"/>
      <c r="X29" s="230" t="s">
        <v>182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874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51">
        <v>21</v>
      </c>
      <c r="B30" s="252" t="s">
        <v>1227</v>
      </c>
      <c r="C30" s="265" t="s">
        <v>1228</v>
      </c>
      <c r="D30" s="253" t="s">
        <v>1037</v>
      </c>
      <c r="E30" s="254">
        <v>42</v>
      </c>
      <c r="F30" s="255"/>
      <c r="G30" s="256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344</v>
      </c>
      <c r="T30" s="230" t="s">
        <v>485</v>
      </c>
      <c r="U30" s="230">
        <v>0</v>
      </c>
      <c r="V30" s="230">
        <f>ROUND(E30*U30,2)</f>
        <v>0</v>
      </c>
      <c r="W30" s="230"/>
      <c r="X30" s="230" t="s">
        <v>182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874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1">
        <v>22</v>
      </c>
      <c r="B31" s="252" t="s">
        <v>1141</v>
      </c>
      <c r="C31" s="265" t="s">
        <v>1229</v>
      </c>
      <c r="D31" s="253" t="s">
        <v>1037</v>
      </c>
      <c r="E31" s="254">
        <v>84</v>
      </c>
      <c r="F31" s="255"/>
      <c r="G31" s="25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344</v>
      </c>
      <c r="T31" s="230" t="s">
        <v>485</v>
      </c>
      <c r="U31" s="230">
        <v>0</v>
      </c>
      <c r="V31" s="230">
        <f>ROUND(E31*U31,2)</f>
        <v>0</v>
      </c>
      <c r="W31" s="230"/>
      <c r="X31" s="230" t="s">
        <v>182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874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51">
        <v>23</v>
      </c>
      <c r="B32" s="252" t="s">
        <v>1143</v>
      </c>
      <c r="C32" s="265" t="s">
        <v>1230</v>
      </c>
      <c r="D32" s="253" t="s">
        <v>1037</v>
      </c>
      <c r="E32" s="254">
        <v>45</v>
      </c>
      <c r="F32" s="255"/>
      <c r="G32" s="256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344</v>
      </c>
      <c r="T32" s="230" t="s">
        <v>485</v>
      </c>
      <c r="U32" s="230">
        <v>0</v>
      </c>
      <c r="V32" s="230">
        <f>ROUND(E32*U32,2)</f>
        <v>0</v>
      </c>
      <c r="W32" s="230"/>
      <c r="X32" s="230" t="s">
        <v>182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874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1">
        <v>24</v>
      </c>
      <c r="B33" s="252" t="s">
        <v>1182</v>
      </c>
      <c r="C33" s="265" t="s">
        <v>1231</v>
      </c>
      <c r="D33" s="253" t="s">
        <v>1037</v>
      </c>
      <c r="E33" s="254">
        <v>25</v>
      </c>
      <c r="F33" s="255"/>
      <c r="G33" s="256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344</v>
      </c>
      <c r="T33" s="230" t="s">
        <v>485</v>
      </c>
      <c r="U33" s="230">
        <v>0</v>
      </c>
      <c r="V33" s="230">
        <f>ROUND(E33*U33,2)</f>
        <v>0</v>
      </c>
      <c r="W33" s="230"/>
      <c r="X33" s="230" t="s">
        <v>182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874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51">
        <v>25</v>
      </c>
      <c r="B34" s="252" t="s">
        <v>1232</v>
      </c>
      <c r="C34" s="265" t="s">
        <v>1233</v>
      </c>
      <c r="D34" s="253" t="s">
        <v>392</v>
      </c>
      <c r="E34" s="254">
        <v>20</v>
      </c>
      <c r="F34" s="255"/>
      <c r="G34" s="256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344</v>
      </c>
      <c r="T34" s="230" t="s">
        <v>485</v>
      </c>
      <c r="U34" s="230">
        <v>0</v>
      </c>
      <c r="V34" s="230">
        <f>ROUND(E34*U34,2)</f>
        <v>0</v>
      </c>
      <c r="W34" s="230"/>
      <c r="X34" s="230" t="s">
        <v>182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874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51">
        <v>26</v>
      </c>
      <c r="B35" s="252" t="s">
        <v>1234</v>
      </c>
      <c r="C35" s="265" t="s">
        <v>1235</v>
      </c>
      <c r="D35" s="253" t="s">
        <v>392</v>
      </c>
      <c r="E35" s="254">
        <v>20</v>
      </c>
      <c r="F35" s="255"/>
      <c r="G35" s="256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344</v>
      </c>
      <c r="T35" s="230" t="s">
        <v>485</v>
      </c>
      <c r="U35" s="230">
        <v>0</v>
      </c>
      <c r="V35" s="230">
        <f>ROUND(E35*U35,2)</f>
        <v>0</v>
      </c>
      <c r="W35" s="230"/>
      <c r="X35" s="230" t="s">
        <v>182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874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1">
        <v>27</v>
      </c>
      <c r="B36" s="252" t="s">
        <v>1236</v>
      </c>
      <c r="C36" s="265" t="s">
        <v>1237</v>
      </c>
      <c r="D36" s="253" t="s">
        <v>313</v>
      </c>
      <c r="E36" s="254">
        <v>20</v>
      </c>
      <c r="F36" s="255"/>
      <c r="G36" s="256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344</v>
      </c>
      <c r="T36" s="230" t="s">
        <v>485</v>
      </c>
      <c r="U36" s="230">
        <v>0</v>
      </c>
      <c r="V36" s="230">
        <f>ROUND(E36*U36,2)</f>
        <v>0</v>
      </c>
      <c r="W36" s="230"/>
      <c r="X36" s="230" t="s">
        <v>182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874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51">
        <v>28</v>
      </c>
      <c r="B37" s="252" t="s">
        <v>1238</v>
      </c>
      <c r="C37" s="265" t="s">
        <v>1239</v>
      </c>
      <c r="D37" s="253" t="s">
        <v>392</v>
      </c>
      <c r="E37" s="254">
        <v>40</v>
      </c>
      <c r="F37" s="255"/>
      <c r="G37" s="256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344</v>
      </c>
      <c r="T37" s="230" t="s">
        <v>485</v>
      </c>
      <c r="U37" s="230">
        <v>0</v>
      </c>
      <c r="V37" s="230">
        <f>ROUND(E37*U37,2)</f>
        <v>0</v>
      </c>
      <c r="W37" s="230"/>
      <c r="X37" s="230" t="s">
        <v>182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874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1">
        <v>29</v>
      </c>
      <c r="B38" s="252" t="s">
        <v>1240</v>
      </c>
      <c r="C38" s="265" t="s">
        <v>1241</v>
      </c>
      <c r="D38" s="253" t="s">
        <v>313</v>
      </c>
      <c r="E38" s="254">
        <v>20</v>
      </c>
      <c r="F38" s="255"/>
      <c r="G38" s="256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344</v>
      </c>
      <c r="T38" s="230" t="s">
        <v>485</v>
      </c>
      <c r="U38" s="230">
        <v>0</v>
      </c>
      <c r="V38" s="230">
        <f>ROUND(E38*U38,2)</f>
        <v>0</v>
      </c>
      <c r="W38" s="230"/>
      <c r="X38" s="230" t="s">
        <v>182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874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30</v>
      </c>
      <c r="B39" s="252" t="s">
        <v>1242</v>
      </c>
      <c r="C39" s="265" t="s">
        <v>1243</v>
      </c>
      <c r="D39" s="253" t="s">
        <v>1244</v>
      </c>
      <c r="E39" s="254">
        <v>3</v>
      </c>
      <c r="F39" s="255"/>
      <c r="G39" s="256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344</v>
      </c>
      <c r="T39" s="230" t="s">
        <v>485</v>
      </c>
      <c r="U39" s="230">
        <v>0</v>
      </c>
      <c r="V39" s="230">
        <f>ROUND(E39*U39,2)</f>
        <v>0</v>
      </c>
      <c r="W39" s="230"/>
      <c r="X39" s="230" t="s">
        <v>182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874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51">
        <v>31</v>
      </c>
      <c r="B40" s="252" t="s">
        <v>1245</v>
      </c>
      <c r="C40" s="265" t="s">
        <v>1246</v>
      </c>
      <c r="D40" s="253" t="s">
        <v>1037</v>
      </c>
      <c r="E40" s="254">
        <v>3</v>
      </c>
      <c r="F40" s="255"/>
      <c r="G40" s="256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344</v>
      </c>
      <c r="T40" s="230" t="s">
        <v>485</v>
      </c>
      <c r="U40" s="230">
        <v>0</v>
      </c>
      <c r="V40" s="230">
        <f>ROUND(E40*U40,2)</f>
        <v>0</v>
      </c>
      <c r="W40" s="230"/>
      <c r="X40" s="230" t="s">
        <v>182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874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1">
        <v>32</v>
      </c>
      <c r="B41" s="252" t="s">
        <v>1247</v>
      </c>
      <c r="C41" s="265" t="s">
        <v>1248</v>
      </c>
      <c r="D41" s="253" t="s">
        <v>392</v>
      </c>
      <c r="E41" s="254">
        <v>120</v>
      </c>
      <c r="F41" s="255"/>
      <c r="G41" s="25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344</v>
      </c>
      <c r="T41" s="230" t="s">
        <v>485</v>
      </c>
      <c r="U41" s="230">
        <v>0</v>
      </c>
      <c r="V41" s="230">
        <f>ROUND(E41*U41,2)</f>
        <v>0</v>
      </c>
      <c r="W41" s="230"/>
      <c r="X41" s="230" t="s">
        <v>182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874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1">
        <v>33</v>
      </c>
      <c r="B42" s="252" t="s">
        <v>638</v>
      </c>
      <c r="C42" s="265" t="s">
        <v>1249</v>
      </c>
      <c r="D42" s="253" t="s">
        <v>1037</v>
      </c>
      <c r="E42" s="254">
        <v>1</v>
      </c>
      <c r="F42" s="255"/>
      <c r="G42" s="256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344</v>
      </c>
      <c r="T42" s="230" t="s">
        <v>485</v>
      </c>
      <c r="U42" s="230">
        <v>0</v>
      </c>
      <c r="V42" s="230">
        <f>ROUND(E42*U42,2)</f>
        <v>0</v>
      </c>
      <c r="W42" s="230"/>
      <c r="X42" s="230" t="s">
        <v>182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874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1">
        <v>34</v>
      </c>
      <c r="B43" s="252" t="s">
        <v>1250</v>
      </c>
      <c r="C43" s="265" t="s">
        <v>1251</v>
      </c>
      <c r="D43" s="253" t="s">
        <v>273</v>
      </c>
      <c r="E43" s="254">
        <v>2</v>
      </c>
      <c r="F43" s="255"/>
      <c r="G43" s="256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344</v>
      </c>
      <c r="T43" s="230" t="s">
        <v>485</v>
      </c>
      <c r="U43" s="230">
        <v>0</v>
      </c>
      <c r="V43" s="230">
        <f>ROUND(E43*U43,2)</f>
        <v>0</v>
      </c>
      <c r="W43" s="230"/>
      <c r="X43" s="230" t="s">
        <v>182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874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1">
        <v>35</v>
      </c>
      <c r="B44" s="252" t="s">
        <v>1252</v>
      </c>
      <c r="C44" s="265" t="s">
        <v>1253</v>
      </c>
      <c r="D44" s="253" t="s">
        <v>1037</v>
      </c>
      <c r="E44" s="254">
        <v>1</v>
      </c>
      <c r="F44" s="255"/>
      <c r="G44" s="256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344</v>
      </c>
      <c r="T44" s="230" t="s">
        <v>485</v>
      </c>
      <c r="U44" s="230">
        <v>0</v>
      </c>
      <c r="V44" s="230">
        <f>ROUND(E44*U44,2)</f>
        <v>0</v>
      </c>
      <c r="W44" s="230"/>
      <c r="X44" s="230" t="s">
        <v>182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874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51">
        <v>36</v>
      </c>
      <c r="B45" s="252" t="s">
        <v>1254</v>
      </c>
      <c r="C45" s="265" t="s">
        <v>1255</v>
      </c>
      <c r="D45" s="253" t="s">
        <v>1037</v>
      </c>
      <c r="E45" s="254">
        <v>1</v>
      </c>
      <c r="F45" s="255"/>
      <c r="G45" s="256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344</v>
      </c>
      <c r="T45" s="230" t="s">
        <v>485</v>
      </c>
      <c r="U45" s="230">
        <v>0</v>
      </c>
      <c r="V45" s="230">
        <f>ROUND(E45*U45,2)</f>
        <v>0</v>
      </c>
      <c r="W45" s="230"/>
      <c r="X45" s="230" t="s">
        <v>1089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1090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1">
        <v>37</v>
      </c>
      <c r="B46" s="252" t="s">
        <v>1256</v>
      </c>
      <c r="C46" s="265" t="s">
        <v>1257</v>
      </c>
      <c r="D46" s="253" t="s">
        <v>392</v>
      </c>
      <c r="E46" s="254">
        <v>125</v>
      </c>
      <c r="F46" s="255"/>
      <c r="G46" s="256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344</v>
      </c>
      <c r="T46" s="230" t="s">
        <v>485</v>
      </c>
      <c r="U46" s="230">
        <v>0</v>
      </c>
      <c r="V46" s="230">
        <f>ROUND(E46*U46,2)</f>
        <v>0</v>
      </c>
      <c r="W46" s="230"/>
      <c r="X46" s="230" t="s">
        <v>352</v>
      </c>
      <c r="Y46" s="210"/>
      <c r="Z46" s="210"/>
      <c r="AA46" s="210"/>
      <c r="AB46" s="210"/>
      <c r="AC46" s="210"/>
      <c r="AD46" s="210"/>
      <c r="AE46" s="210"/>
      <c r="AF46" s="210"/>
      <c r="AG46" s="210" t="s">
        <v>1038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1">
        <v>38</v>
      </c>
      <c r="B47" s="252" t="s">
        <v>1258</v>
      </c>
      <c r="C47" s="265" t="s">
        <v>1259</v>
      </c>
      <c r="D47" s="253" t="s">
        <v>1037</v>
      </c>
      <c r="E47" s="254">
        <v>25</v>
      </c>
      <c r="F47" s="255"/>
      <c r="G47" s="256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344</v>
      </c>
      <c r="T47" s="230" t="s">
        <v>485</v>
      </c>
      <c r="U47" s="230">
        <v>0</v>
      </c>
      <c r="V47" s="230">
        <f>ROUND(E47*U47,2)</f>
        <v>0</v>
      </c>
      <c r="W47" s="230"/>
      <c r="X47" s="230" t="s">
        <v>352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1038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51">
        <v>39</v>
      </c>
      <c r="B48" s="252" t="s">
        <v>1260</v>
      </c>
      <c r="C48" s="265" t="s">
        <v>1261</v>
      </c>
      <c r="D48" s="253" t="s">
        <v>1037</v>
      </c>
      <c r="E48" s="254">
        <v>1</v>
      </c>
      <c r="F48" s="255"/>
      <c r="G48" s="256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344</v>
      </c>
      <c r="T48" s="230" t="s">
        <v>485</v>
      </c>
      <c r="U48" s="230">
        <v>0</v>
      </c>
      <c r="V48" s="230">
        <f>ROUND(E48*U48,2)</f>
        <v>0</v>
      </c>
      <c r="W48" s="230"/>
      <c r="X48" s="230" t="s">
        <v>352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1038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51">
        <v>40</v>
      </c>
      <c r="B49" s="252" t="s">
        <v>1262</v>
      </c>
      <c r="C49" s="265" t="s">
        <v>1263</v>
      </c>
      <c r="D49" s="253" t="s">
        <v>1037</v>
      </c>
      <c r="E49" s="254">
        <v>1</v>
      </c>
      <c r="F49" s="255"/>
      <c r="G49" s="256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344</v>
      </c>
      <c r="T49" s="230" t="s">
        <v>485</v>
      </c>
      <c r="U49" s="230">
        <v>0</v>
      </c>
      <c r="V49" s="230">
        <f>ROUND(E49*U49,2)</f>
        <v>0</v>
      </c>
      <c r="W49" s="230"/>
      <c r="X49" s="230" t="s">
        <v>352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1038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51">
        <v>41</v>
      </c>
      <c r="B50" s="252" t="s">
        <v>1264</v>
      </c>
      <c r="C50" s="265" t="s">
        <v>1265</v>
      </c>
      <c r="D50" s="253" t="s">
        <v>313</v>
      </c>
      <c r="E50" s="254">
        <v>1</v>
      </c>
      <c r="F50" s="255"/>
      <c r="G50" s="256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344</v>
      </c>
      <c r="T50" s="230" t="s">
        <v>485</v>
      </c>
      <c r="U50" s="230">
        <v>0</v>
      </c>
      <c r="V50" s="230">
        <f>ROUND(E50*U50,2)</f>
        <v>0</v>
      </c>
      <c r="W50" s="230"/>
      <c r="X50" s="230" t="s">
        <v>352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1038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51">
        <v>42</v>
      </c>
      <c r="B51" s="252" t="s">
        <v>1266</v>
      </c>
      <c r="C51" s="265" t="s">
        <v>1267</v>
      </c>
      <c r="D51" s="253" t="s">
        <v>1037</v>
      </c>
      <c r="E51" s="254">
        <v>2</v>
      </c>
      <c r="F51" s="255"/>
      <c r="G51" s="256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344</v>
      </c>
      <c r="T51" s="230" t="s">
        <v>485</v>
      </c>
      <c r="U51" s="230">
        <v>0</v>
      </c>
      <c r="V51" s="230">
        <f>ROUND(E51*U51,2)</f>
        <v>0</v>
      </c>
      <c r="W51" s="230"/>
      <c r="X51" s="230" t="s">
        <v>352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1038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51">
        <v>43</v>
      </c>
      <c r="B52" s="252" t="s">
        <v>1254</v>
      </c>
      <c r="C52" s="265" t="s">
        <v>1268</v>
      </c>
      <c r="D52" s="253" t="s">
        <v>1037</v>
      </c>
      <c r="E52" s="254">
        <v>3</v>
      </c>
      <c r="F52" s="255"/>
      <c r="G52" s="256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344</v>
      </c>
      <c r="T52" s="230" t="s">
        <v>485</v>
      </c>
      <c r="U52" s="230">
        <v>0</v>
      </c>
      <c r="V52" s="230">
        <f>ROUND(E52*U52,2)</f>
        <v>0</v>
      </c>
      <c r="W52" s="230"/>
      <c r="X52" s="230" t="s">
        <v>352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1038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1">
        <v>44</v>
      </c>
      <c r="B53" s="252" t="s">
        <v>1269</v>
      </c>
      <c r="C53" s="265" t="s">
        <v>1270</v>
      </c>
      <c r="D53" s="253" t="s">
        <v>392</v>
      </c>
      <c r="E53" s="254">
        <v>120</v>
      </c>
      <c r="F53" s="255"/>
      <c r="G53" s="256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344</v>
      </c>
      <c r="T53" s="230" t="s">
        <v>485</v>
      </c>
      <c r="U53" s="230">
        <v>0</v>
      </c>
      <c r="V53" s="230">
        <f>ROUND(E53*U53,2)</f>
        <v>0</v>
      </c>
      <c r="W53" s="230"/>
      <c r="X53" s="230" t="s">
        <v>352</v>
      </c>
      <c r="Y53" s="210"/>
      <c r="Z53" s="210"/>
      <c r="AA53" s="210"/>
      <c r="AB53" s="210"/>
      <c r="AC53" s="210"/>
      <c r="AD53" s="210"/>
      <c r="AE53" s="210"/>
      <c r="AF53" s="210"/>
      <c r="AG53" s="210" t="s">
        <v>1038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1">
        <v>45</v>
      </c>
      <c r="B54" s="252" t="s">
        <v>1271</v>
      </c>
      <c r="C54" s="265" t="s">
        <v>1272</v>
      </c>
      <c r="D54" s="253" t="s">
        <v>1037</v>
      </c>
      <c r="E54" s="254">
        <v>1</v>
      </c>
      <c r="F54" s="255"/>
      <c r="G54" s="256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344</v>
      </c>
      <c r="T54" s="230" t="s">
        <v>485</v>
      </c>
      <c r="U54" s="230">
        <v>0</v>
      </c>
      <c r="V54" s="230">
        <f>ROUND(E54*U54,2)</f>
        <v>0</v>
      </c>
      <c r="W54" s="230"/>
      <c r="X54" s="230" t="s">
        <v>352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1038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51">
        <v>46</v>
      </c>
      <c r="B55" s="252" t="s">
        <v>1273</v>
      </c>
      <c r="C55" s="265" t="s">
        <v>1274</v>
      </c>
      <c r="D55" s="253" t="s">
        <v>1037</v>
      </c>
      <c r="E55" s="254">
        <v>3</v>
      </c>
      <c r="F55" s="255"/>
      <c r="G55" s="256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344</v>
      </c>
      <c r="T55" s="230" t="s">
        <v>485</v>
      </c>
      <c r="U55" s="230">
        <v>0</v>
      </c>
      <c r="V55" s="230">
        <f>ROUND(E55*U55,2)</f>
        <v>0</v>
      </c>
      <c r="W55" s="230"/>
      <c r="X55" s="230" t="s">
        <v>352</v>
      </c>
      <c r="Y55" s="210"/>
      <c r="Z55" s="210"/>
      <c r="AA55" s="210"/>
      <c r="AB55" s="210"/>
      <c r="AC55" s="210"/>
      <c r="AD55" s="210"/>
      <c r="AE55" s="210"/>
      <c r="AF55" s="210"/>
      <c r="AG55" s="210" t="s">
        <v>1038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33.75" outlineLevel="1" x14ac:dyDescent="0.2">
      <c r="A56" s="251">
        <v>47</v>
      </c>
      <c r="B56" s="252" t="s">
        <v>1275</v>
      </c>
      <c r="C56" s="265" t="s">
        <v>1276</v>
      </c>
      <c r="D56" s="253" t="s">
        <v>1037</v>
      </c>
      <c r="E56" s="254">
        <v>1</v>
      </c>
      <c r="F56" s="255"/>
      <c r="G56" s="256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344</v>
      </c>
      <c r="T56" s="230" t="s">
        <v>485</v>
      </c>
      <c r="U56" s="230">
        <v>0</v>
      </c>
      <c r="V56" s="230">
        <f>ROUND(E56*U56,2)</f>
        <v>0</v>
      </c>
      <c r="W56" s="230"/>
      <c r="X56" s="230" t="s">
        <v>352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1038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1">
        <v>48</v>
      </c>
      <c r="B57" s="252" t="s">
        <v>1277</v>
      </c>
      <c r="C57" s="265" t="s">
        <v>1278</v>
      </c>
      <c r="D57" s="253" t="s">
        <v>1037</v>
      </c>
      <c r="E57" s="254">
        <v>1</v>
      </c>
      <c r="F57" s="255"/>
      <c r="G57" s="256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344</v>
      </c>
      <c r="T57" s="230" t="s">
        <v>485</v>
      </c>
      <c r="U57" s="230">
        <v>0</v>
      </c>
      <c r="V57" s="230">
        <f>ROUND(E57*U57,2)</f>
        <v>0</v>
      </c>
      <c r="W57" s="230"/>
      <c r="X57" s="230" t="s">
        <v>352</v>
      </c>
      <c r="Y57" s="210"/>
      <c r="Z57" s="210"/>
      <c r="AA57" s="210"/>
      <c r="AB57" s="210"/>
      <c r="AC57" s="210"/>
      <c r="AD57" s="210"/>
      <c r="AE57" s="210"/>
      <c r="AF57" s="210"/>
      <c r="AG57" s="210" t="s">
        <v>1038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51">
        <v>49</v>
      </c>
      <c r="B58" s="252" t="s">
        <v>1279</v>
      </c>
      <c r="C58" s="265" t="s">
        <v>1280</v>
      </c>
      <c r="D58" s="253" t="s">
        <v>1037</v>
      </c>
      <c r="E58" s="254">
        <v>3</v>
      </c>
      <c r="F58" s="255"/>
      <c r="G58" s="256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344</v>
      </c>
      <c r="T58" s="230" t="s">
        <v>485</v>
      </c>
      <c r="U58" s="230">
        <v>0</v>
      </c>
      <c r="V58" s="230">
        <f>ROUND(E58*U58,2)</f>
        <v>0</v>
      </c>
      <c r="W58" s="230"/>
      <c r="X58" s="230" t="s">
        <v>352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1038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51">
        <v>50</v>
      </c>
      <c r="B59" s="252" t="s">
        <v>1281</v>
      </c>
      <c r="C59" s="265" t="s">
        <v>1282</v>
      </c>
      <c r="D59" s="253" t="s">
        <v>1037</v>
      </c>
      <c r="E59" s="254">
        <v>4</v>
      </c>
      <c r="F59" s="255"/>
      <c r="G59" s="256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344</v>
      </c>
      <c r="T59" s="230" t="s">
        <v>485</v>
      </c>
      <c r="U59" s="230">
        <v>0</v>
      </c>
      <c r="V59" s="230">
        <f>ROUND(E59*U59,2)</f>
        <v>0</v>
      </c>
      <c r="W59" s="230"/>
      <c r="X59" s="230" t="s">
        <v>352</v>
      </c>
      <c r="Y59" s="210"/>
      <c r="Z59" s="210"/>
      <c r="AA59" s="210"/>
      <c r="AB59" s="210"/>
      <c r="AC59" s="210"/>
      <c r="AD59" s="210"/>
      <c r="AE59" s="210"/>
      <c r="AF59" s="210"/>
      <c r="AG59" s="210" t="s">
        <v>1038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1">
        <v>51</v>
      </c>
      <c r="B60" s="252" t="s">
        <v>1283</v>
      </c>
      <c r="C60" s="265" t="s">
        <v>1284</v>
      </c>
      <c r="D60" s="253" t="s">
        <v>1037</v>
      </c>
      <c r="E60" s="254">
        <v>4</v>
      </c>
      <c r="F60" s="255"/>
      <c r="G60" s="256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344</v>
      </c>
      <c r="T60" s="230" t="s">
        <v>485</v>
      </c>
      <c r="U60" s="230">
        <v>0</v>
      </c>
      <c r="V60" s="230">
        <f>ROUND(E60*U60,2)</f>
        <v>0</v>
      </c>
      <c r="W60" s="230"/>
      <c r="X60" s="230" t="s">
        <v>352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1038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1">
        <v>52</v>
      </c>
      <c r="B61" s="252" t="s">
        <v>1285</v>
      </c>
      <c r="C61" s="265" t="s">
        <v>1286</v>
      </c>
      <c r="D61" s="253" t="s">
        <v>1037</v>
      </c>
      <c r="E61" s="254">
        <v>4</v>
      </c>
      <c r="F61" s="255"/>
      <c r="G61" s="256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344</v>
      </c>
      <c r="T61" s="230" t="s">
        <v>485</v>
      </c>
      <c r="U61" s="230">
        <v>0</v>
      </c>
      <c r="V61" s="230">
        <f>ROUND(E61*U61,2)</f>
        <v>0</v>
      </c>
      <c r="W61" s="230"/>
      <c r="X61" s="230" t="s">
        <v>352</v>
      </c>
      <c r="Y61" s="210"/>
      <c r="Z61" s="210"/>
      <c r="AA61" s="210"/>
      <c r="AB61" s="210"/>
      <c r="AC61" s="210"/>
      <c r="AD61" s="210"/>
      <c r="AE61" s="210"/>
      <c r="AF61" s="210"/>
      <c r="AG61" s="210" t="s">
        <v>1038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51">
        <v>53</v>
      </c>
      <c r="B62" s="252" t="s">
        <v>1287</v>
      </c>
      <c r="C62" s="265" t="s">
        <v>1288</v>
      </c>
      <c r="D62" s="253" t="s">
        <v>1037</v>
      </c>
      <c r="E62" s="254">
        <v>4</v>
      </c>
      <c r="F62" s="255"/>
      <c r="G62" s="256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344</v>
      </c>
      <c r="T62" s="230" t="s">
        <v>485</v>
      </c>
      <c r="U62" s="230">
        <v>0</v>
      </c>
      <c r="V62" s="230">
        <f>ROUND(E62*U62,2)</f>
        <v>0</v>
      </c>
      <c r="W62" s="230"/>
      <c r="X62" s="230" t="s">
        <v>352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1038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45" outlineLevel="1" x14ac:dyDescent="0.2">
      <c r="A63" s="251">
        <v>54</v>
      </c>
      <c r="B63" s="252" t="s">
        <v>1289</v>
      </c>
      <c r="C63" s="265" t="s">
        <v>1290</v>
      </c>
      <c r="D63" s="253" t="s">
        <v>1037</v>
      </c>
      <c r="E63" s="254">
        <v>4</v>
      </c>
      <c r="F63" s="255"/>
      <c r="G63" s="256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344</v>
      </c>
      <c r="T63" s="230" t="s">
        <v>485</v>
      </c>
      <c r="U63" s="230">
        <v>0</v>
      </c>
      <c r="V63" s="230">
        <f>ROUND(E63*U63,2)</f>
        <v>0</v>
      </c>
      <c r="W63" s="230"/>
      <c r="X63" s="230" t="s">
        <v>352</v>
      </c>
      <c r="Y63" s="210"/>
      <c r="Z63" s="210"/>
      <c r="AA63" s="210"/>
      <c r="AB63" s="210"/>
      <c r="AC63" s="210"/>
      <c r="AD63" s="210"/>
      <c r="AE63" s="210"/>
      <c r="AF63" s="210"/>
      <c r="AG63" s="210" t="s">
        <v>1038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51">
        <v>55</v>
      </c>
      <c r="B64" s="252" t="s">
        <v>1291</v>
      </c>
      <c r="C64" s="265" t="s">
        <v>1292</v>
      </c>
      <c r="D64" s="253" t="s">
        <v>1064</v>
      </c>
      <c r="E64" s="254">
        <v>2</v>
      </c>
      <c r="F64" s="255"/>
      <c r="G64" s="256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344</v>
      </c>
      <c r="T64" s="230" t="s">
        <v>485</v>
      </c>
      <c r="U64" s="230">
        <v>0</v>
      </c>
      <c r="V64" s="230">
        <f>ROUND(E64*U64,2)</f>
        <v>0</v>
      </c>
      <c r="W64" s="230"/>
      <c r="X64" s="230" t="s">
        <v>352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1038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51">
        <v>56</v>
      </c>
      <c r="B65" s="252" t="s">
        <v>1234</v>
      </c>
      <c r="C65" s="265" t="s">
        <v>1293</v>
      </c>
      <c r="D65" s="253" t="s">
        <v>392</v>
      </c>
      <c r="E65" s="254">
        <v>20</v>
      </c>
      <c r="F65" s="255"/>
      <c r="G65" s="256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344</v>
      </c>
      <c r="T65" s="230" t="s">
        <v>485</v>
      </c>
      <c r="U65" s="230">
        <v>0</v>
      </c>
      <c r="V65" s="230">
        <f>ROUND(E65*U65,2)</f>
        <v>0</v>
      </c>
      <c r="W65" s="230"/>
      <c r="X65" s="230" t="s">
        <v>1089</v>
      </c>
      <c r="Y65" s="210"/>
      <c r="Z65" s="210"/>
      <c r="AA65" s="210"/>
      <c r="AB65" s="210"/>
      <c r="AC65" s="210"/>
      <c r="AD65" s="210"/>
      <c r="AE65" s="210"/>
      <c r="AF65" s="210"/>
      <c r="AG65" s="210" t="s">
        <v>1109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51">
        <v>57</v>
      </c>
      <c r="B66" s="252" t="s">
        <v>1234</v>
      </c>
      <c r="C66" s="265" t="s">
        <v>1294</v>
      </c>
      <c r="D66" s="253" t="s">
        <v>392</v>
      </c>
      <c r="E66" s="254">
        <v>60</v>
      </c>
      <c r="F66" s="255"/>
      <c r="G66" s="256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344</v>
      </c>
      <c r="T66" s="230" t="s">
        <v>485</v>
      </c>
      <c r="U66" s="230">
        <v>0</v>
      </c>
      <c r="V66" s="230">
        <f>ROUND(E66*U66,2)</f>
        <v>0</v>
      </c>
      <c r="W66" s="230"/>
      <c r="X66" s="230" t="s">
        <v>1089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1109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51">
        <v>58</v>
      </c>
      <c r="B67" s="252" t="s">
        <v>1238</v>
      </c>
      <c r="C67" s="265" t="s">
        <v>1295</v>
      </c>
      <c r="D67" s="253" t="s">
        <v>392</v>
      </c>
      <c r="E67" s="254">
        <v>20</v>
      </c>
      <c r="F67" s="255"/>
      <c r="G67" s="256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344</v>
      </c>
      <c r="T67" s="230" t="s">
        <v>485</v>
      </c>
      <c r="U67" s="230">
        <v>0</v>
      </c>
      <c r="V67" s="230">
        <f>ROUND(E67*U67,2)</f>
        <v>0</v>
      </c>
      <c r="W67" s="230"/>
      <c r="X67" s="230" t="s">
        <v>1089</v>
      </c>
      <c r="Y67" s="210"/>
      <c r="Z67" s="210"/>
      <c r="AA67" s="210"/>
      <c r="AB67" s="210"/>
      <c r="AC67" s="210"/>
      <c r="AD67" s="210"/>
      <c r="AE67" s="210"/>
      <c r="AF67" s="210"/>
      <c r="AG67" s="210" t="s">
        <v>1109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44">
        <v>59</v>
      </c>
      <c r="B68" s="245" t="s">
        <v>1238</v>
      </c>
      <c r="C68" s="261" t="s">
        <v>1296</v>
      </c>
      <c r="D68" s="246" t="s">
        <v>392</v>
      </c>
      <c r="E68" s="247">
        <v>60</v>
      </c>
      <c r="F68" s="248"/>
      <c r="G68" s="249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344</v>
      </c>
      <c r="T68" s="230" t="s">
        <v>485</v>
      </c>
      <c r="U68" s="230">
        <v>0</v>
      </c>
      <c r="V68" s="230">
        <f>ROUND(E68*U68,2)</f>
        <v>0</v>
      </c>
      <c r="W68" s="230"/>
      <c r="X68" s="230" t="s">
        <v>1089</v>
      </c>
      <c r="Y68" s="210"/>
      <c r="Z68" s="210"/>
      <c r="AA68" s="210"/>
      <c r="AB68" s="210"/>
      <c r="AC68" s="210"/>
      <c r="AD68" s="210"/>
      <c r="AE68" s="210"/>
      <c r="AF68" s="210"/>
      <c r="AG68" s="210" t="s">
        <v>1109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3"/>
      <c r="B69" s="4"/>
      <c r="C69" s="267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AE69">
        <v>15</v>
      </c>
      <c r="AF69">
        <v>21</v>
      </c>
      <c r="AG69" t="s">
        <v>163</v>
      </c>
    </row>
    <row r="70" spans="1:60" x14ac:dyDescent="0.2">
      <c r="A70" s="213"/>
      <c r="B70" s="214" t="s">
        <v>31</v>
      </c>
      <c r="C70" s="268"/>
      <c r="D70" s="215"/>
      <c r="E70" s="216"/>
      <c r="F70" s="216"/>
      <c r="G70" s="259">
        <f>G8+G26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AE70">
        <f>SUMIF(L7:L68,AE69,G7:G68)</f>
        <v>0</v>
      </c>
      <c r="AF70">
        <f>SUMIF(L7:L68,AF69,G7:G68)</f>
        <v>0</v>
      </c>
      <c r="AG70" t="s">
        <v>1022</v>
      </c>
    </row>
    <row r="71" spans="1:60" x14ac:dyDescent="0.2">
      <c r="A71" s="3"/>
      <c r="B71" s="4"/>
      <c r="C71" s="267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60" x14ac:dyDescent="0.2">
      <c r="A72" s="3"/>
      <c r="B72" s="4"/>
      <c r="C72" s="267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60" x14ac:dyDescent="0.2">
      <c r="A73" s="217" t="s">
        <v>1023</v>
      </c>
      <c r="B73" s="217"/>
      <c r="C73" s="269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60" x14ac:dyDescent="0.2">
      <c r="A74" s="218"/>
      <c r="B74" s="219"/>
      <c r="C74" s="270"/>
      <c r="D74" s="219"/>
      <c r="E74" s="219"/>
      <c r="F74" s="219"/>
      <c r="G74" s="22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AG74" t="s">
        <v>1024</v>
      </c>
    </row>
    <row r="75" spans="1:60" x14ac:dyDescent="0.2">
      <c r="A75" s="221"/>
      <c r="B75" s="222"/>
      <c r="C75" s="271"/>
      <c r="D75" s="222"/>
      <c r="E75" s="222"/>
      <c r="F75" s="222"/>
      <c r="G75" s="22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60" x14ac:dyDescent="0.2">
      <c r="A76" s="221"/>
      <c r="B76" s="222"/>
      <c r="C76" s="271"/>
      <c r="D76" s="222"/>
      <c r="E76" s="222"/>
      <c r="F76" s="222"/>
      <c r="G76" s="22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60" x14ac:dyDescent="0.2">
      <c r="A77" s="221"/>
      <c r="B77" s="222"/>
      <c r="C77" s="271"/>
      <c r="D77" s="222"/>
      <c r="E77" s="222"/>
      <c r="F77" s="222"/>
      <c r="G77" s="22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60" x14ac:dyDescent="0.2">
      <c r="A78" s="224"/>
      <c r="B78" s="225"/>
      <c r="C78" s="272"/>
      <c r="D78" s="225"/>
      <c r="E78" s="225"/>
      <c r="F78" s="225"/>
      <c r="G78" s="2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60" x14ac:dyDescent="0.2">
      <c r="A79" s="3"/>
      <c r="B79" s="4"/>
      <c r="C79" s="267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60" x14ac:dyDescent="0.2">
      <c r="C80" s="273"/>
      <c r="D80" s="10"/>
      <c r="AG80" t="s">
        <v>1025</v>
      </c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73:C73"/>
    <mergeCell ref="A74:G78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D52AD-B26E-490D-BD0C-135823B2A78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5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57</v>
      </c>
      <c r="C4" s="202" t="s">
        <v>58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</row>
    <row r="8" spans="1:60" x14ac:dyDescent="0.2">
      <c r="A8" s="238" t="s">
        <v>176</v>
      </c>
      <c r="B8" s="239" t="s">
        <v>144</v>
      </c>
      <c r="C8" s="260" t="s">
        <v>145</v>
      </c>
      <c r="D8" s="240"/>
      <c r="E8" s="241"/>
      <c r="F8" s="242"/>
      <c r="G8" s="243">
        <f>SUMIF(AG9:AG9,"&lt;&gt;NOR",G9:G9)</f>
        <v>0</v>
      </c>
      <c r="H8" s="237"/>
      <c r="I8" s="237">
        <f>SUM(I9:I9)</f>
        <v>0</v>
      </c>
      <c r="J8" s="237"/>
      <c r="K8" s="237">
        <f>SUM(K9:K9)</f>
        <v>0</v>
      </c>
      <c r="L8" s="237"/>
      <c r="M8" s="237">
        <f>SUM(M9:M9)</f>
        <v>0</v>
      </c>
      <c r="N8" s="236"/>
      <c r="O8" s="236">
        <f>SUM(O9:O9)</f>
        <v>0</v>
      </c>
      <c r="P8" s="236"/>
      <c r="Q8" s="236">
        <f>SUM(Q9:Q9)</f>
        <v>0</v>
      </c>
      <c r="R8" s="237"/>
      <c r="S8" s="237"/>
      <c r="T8" s="237"/>
      <c r="U8" s="237"/>
      <c r="V8" s="237">
        <f>SUM(V9:V9)</f>
        <v>0</v>
      </c>
      <c r="W8" s="237"/>
      <c r="X8" s="237"/>
      <c r="AG8" t="s">
        <v>177</v>
      </c>
    </row>
    <row r="9" spans="1:60" ht="22.5" outlineLevel="1" x14ac:dyDescent="0.2">
      <c r="A9" s="244">
        <v>1</v>
      </c>
      <c r="B9" s="245" t="s">
        <v>1297</v>
      </c>
      <c r="C9" s="261" t="s">
        <v>1298</v>
      </c>
      <c r="D9" s="246" t="s">
        <v>569</v>
      </c>
      <c r="E9" s="247">
        <v>1</v>
      </c>
      <c r="F9" s="248"/>
      <c r="G9" s="249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344</v>
      </c>
      <c r="T9" s="230" t="s">
        <v>485</v>
      </c>
      <c r="U9" s="230">
        <v>0</v>
      </c>
      <c r="V9" s="230">
        <f>ROUND(E9*U9,2)</f>
        <v>0</v>
      </c>
      <c r="W9" s="230"/>
      <c r="X9" s="230" t="s">
        <v>182</v>
      </c>
      <c r="Y9" s="210"/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3"/>
      <c r="B10" s="4"/>
      <c r="C10" s="267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AE10">
        <v>15</v>
      </c>
      <c r="AF10">
        <v>21</v>
      </c>
      <c r="AG10" t="s">
        <v>163</v>
      </c>
    </row>
    <row r="11" spans="1:60" x14ac:dyDescent="0.2">
      <c r="A11" s="213"/>
      <c r="B11" s="214" t="s">
        <v>31</v>
      </c>
      <c r="C11" s="268"/>
      <c r="D11" s="215"/>
      <c r="E11" s="216"/>
      <c r="F11" s="216"/>
      <c r="G11" s="25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AE11">
        <f>SUMIF(L7:L9,AE10,G7:G9)</f>
        <v>0</v>
      </c>
      <c r="AF11">
        <f>SUMIF(L7:L9,AF10,G7:G9)</f>
        <v>0</v>
      </c>
      <c r="AG11" t="s">
        <v>1022</v>
      </c>
    </row>
    <row r="12" spans="1:60" x14ac:dyDescent="0.2">
      <c r="A12" s="3"/>
      <c r="B12" s="4"/>
      <c r="C12" s="267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60" x14ac:dyDescent="0.2">
      <c r="A13" s="3"/>
      <c r="B13" s="4"/>
      <c r="C13" s="267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60" x14ac:dyDescent="0.2">
      <c r="A14" s="217" t="s">
        <v>1023</v>
      </c>
      <c r="B14" s="217"/>
      <c r="C14" s="26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60" x14ac:dyDescent="0.2">
      <c r="A15" s="218"/>
      <c r="B15" s="219"/>
      <c r="C15" s="270"/>
      <c r="D15" s="219"/>
      <c r="E15" s="219"/>
      <c r="F15" s="219"/>
      <c r="G15" s="2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G15" t="s">
        <v>1024</v>
      </c>
    </row>
    <row r="16" spans="1:60" x14ac:dyDescent="0.2">
      <c r="A16" s="221"/>
      <c r="B16" s="222"/>
      <c r="C16" s="271"/>
      <c r="D16" s="222"/>
      <c r="E16" s="222"/>
      <c r="F16" s="222"/>
      <c r="G16" s="2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33" x14ac:dyDescent="0.2">
      <c r="A17" s="221"/>
      <c r="B17" s="222"/>
      <c r="C17" s="271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33" x14ac:dyDescent="0.2">
      <c r="A18" s="221"/>
      <c r="B18" s="222"/>
      <c r="C18" s="271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33" x14ac:dyDescent="0.2">
      <c r="A19" s="224"/>
      <c r="B19" s="225"/>
      <c r="C19" s="272"/>
      <c r="D19" s="225"/>
      <c r="E19" s="225"/>
      <c r="F19" s="225"/>
      <c r="G19" s="22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">
      <c r="A20" s="3"/>
      <c r="B20" s="4"/>
      <c r="C20" s="267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3" x14ac:dyDescent="0.2">
      <c r="C21" s="273"/>
      <c r="D21" s="10"/>
      <c r="AG21" t="s">
        <v>1025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4:C14"/>
    <mergeCell ref="A15:G1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2019-03-19T12:27:02Z</cp:lastPrinted>
  <dcterms:created xsi:type="dcterms:W3CDTF">2009-04-08T07:15:50Z</dcterms:created>
  <dcterms:modified xsi:type="dcterms:W3CDTF">2022-05-18T06:39:51Z</dcterms:modified>
</cp:coreProperties>
</file>