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5-10-10 - Město Žacléř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'2025-10-10 - Město Žacléř...'!$C$122:$K$209</definedName>
    <definedName name="_xlnm.Print_Area" localSheetId="1">'2025-10-10 - Město Žacléř...'!$C$4:$J$76,'2025-10-10 - Město Žacléř...'!$C$82:$J$106,'2025-10-10 - Město Žacléř...'!$C$112:$J$209</definedName>
    <definedName name="_xlnm.Print_Titles" localSheetId="1">'2025-10-10 - Město Žacléř...'!$122:$122</definedName>
  </definedNames>
  <calcPr/>
</workbook>
</file>

<file path=xl/calcChain.xml><?xml version="1.0" encoding="utf-8"?>
<calcChain xmlns="http://schemas.openxmlformats.org/spreadsheetml/2006/main">
  <c i="2" l="1" r="J155"/>
  <c r="J35"/>
  <c r="J34"/>
  <c i="1" r="AY95"/>
  <c i="2" r="J33"/>
  <c i="1" r="AX95"/>
  <c i="2" r="BI209"/>
  <c r="BH209"/>
  <c r="BG209"/>
  <c r="BF209"/>
  <c r="T209"/>
  <c r="T208"/>
  <c r="R209"/>
  <c r="R208"/>
  <c r="P209"/>
  <c r="P208"/>
  <c r="BI207"/>
  <c r="BH207"/>
  <c r="BG207"/>
  <c r="BF207"/>
  <c r="T207"/>
  <c r="T206"/>
  <c r="T205"/>
  <c r="R207"/>
  <c r="R206"/>
  <c r="R205"/>
  <c r="P207"/>
  <c r="P206"/>
  <c r="P205"/>
  <c r="BI204"/>
  <c r="BH204"/>
  <c r="BG204"/>
  <c r="BF204"/>
  <c r="T204"/>
  <c r="T203"/>
  <c r="R204"/>
  <c r="R203"/>
  <c r="P204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J97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F117"/>
  <c r="E115"/>
  <c r="F87"/>
  <c r="E85"/>
  <c r="J22"/>
  <c r="E22"/>
  <c r="J120"/>
  <c r="J21"/>
  <c r="J19"/>
  <c r="E19"/>
  <c r="J89"/>
  <c r="J18"/>
  <c r="J16"/>
  <c r="E16"/>
  <c r="F120"/>
  <c r="J15"/>
  <c r="J13"/>
  <c r="E13"/>
  <c r="F119"/>
  <c r="J12"/>
  <c r="J10"/>
  <c r="J87"/>
  <c i="1" r="L90"/>
  <c r="AM90"/>
  <c r="AM89"/>
  <c r="L89"/>
  <c r="AM87"/>
  <c r="L87"/>
  <c r="L85"/>
  <c r="L84"/>
  <c i="2" r="F33"/>
  <c r="J188"/>
  <c r="BK181"/>
  <c r="BK179"/>
  <c r="BK174"/>
  <c r="J173"/>
  <c r="BK166"/>
  <c r="J159"/>
  <c r="J134"/>
  <c r="BK200"/>
  <c r="J32"/>
  <c r="J138"/>
  <c r="J202"/>
  <c r="J209"/>
  <c r="BK197"/>
  <c r="BK188"/>
  <c r="J200"/>
  <c r="BK163"/>
  <c r="J161"/>
  <c r="BK157"/>
  <c r="BK154"/>
  <c r="J148"/>
  <c r="J144"/>
  <c r="BK138"/>
  <c r="BK128"/>
  <c r="J195"/>
  <c r="BK183"/>
  <c r="J174"/>
  <c r="J170"/>
  <c r="J163"/>
  <c r="BK140"/>
  <c r="J204"/>
  <c r="BK150"/>
  <c r="BK192"/>
  <c r="J157"/>
  <c r="J128"/>
  <c r="BK132"/>
  <c r="BK209"/>
  <c r="BK159"/>
  <c r="J154"/>
  <c r="BK152"/>
  <c r="J146"/>
  <c r="J140"/>
  <c r="J130"/>
  <c r="BK199"/>
  <c r="BK190"/>
  <c r="J181"/>
  <c r="BK177"/>
  <c r="BK171"/>
  <c r="J166"/>
  <c r="J150"/>
  <c r="BK126"/>
  <c r="BK151"/>
  <c r="J183"/>
  <c r="BK161"/>
  <c r="BK204"/>
  <c r="BK142"/>
  <c r="BK193"/>
  <c r="J179"/>
  <c r="BK173"/>
  <c r="J168"/>
  <c r="BK144"/>
  <c r="BK130"/>
  <c r="BK202"/>
  <c r="J126"/>
  <c r="J152"/>
  <c r="BK207"/>
  <c r="J192"/>
  <c r="BK185"/>
  <c r="F34"/>
  <c r="F32"/>
  <c r="J185"/>
  <c r="BK180"/>
  <c r="J177"/>
  <c r="J171"/>
  <c r="BK168"/>
  <c r="J165"/>
  <c r="BK148"/>
  <c r="J132"/>
  <c r="J193"/>
  <c i="1" r="AS94"/>
  <c i="2" r="F35"/>
  <c r="J151"/>
  <c r="BK134"/>
  <c r="J199"/>
  <c r="BK187"/>
  <c r="J180"/>
  <c r="BK170"/>
  <c r="BK165"/>
  <c r="J142"/>
  <c r="J207"/>
  <c r="BK195"/>
  <c r="J187"/>
  <c r="BK146"/>
  <c r="J197"/>
  <c r="J190"/>
  <c l="1" r="BK156"/>
  <c r="J156"/>
  <c r="J98"/>
  <c r="BK125"/>
  <c r="R176"/>
  <c r="P182"/>
  <c r="R156"/>
  <c r="T176"/>
  <c r="R198"/>
  <c r="T156"/>
  <c r="R182"/>
  <c r="R125"/>
  <c r="BK176"/>
  <c r="J176"/>
  <c r="J99"/>
  <c r="T182"/>
  <c r="P125"/>
  <c r="BK182"/>
  <c r="J182"/>
  <c r="J100"/>
  <c r="T198"/>
  <c r="T125"/>
  <c r="T124"/>
  <c r="T123"/>
  <c r="P176"/>
  <c r="P198"/>
  <c r="P156"/>
  <c r="BK198"/>
  <c r="J198"/>
  <c r="J101"/>
  <c r="BK208"/>
  <c r="J208"/>
  <c r="J105"/>
  <c r="BK206"/>
  <c r="J206"/>
  <c r="J104"/>
  <c r="BK203"/>
  <c r="J203"/>
  <c r="J102"/>
  <c i="1" r="BA95"/>
  <c i="2" r="BE185"/>
  <c i="1" r="BB95"/>
  <c r="BC95"/>
  <c i="2" r="BE181"/>
  <c r="F89"/>
  <c r="J90"/>
  <c r="J117"/>
  <c r="J119"/>
  <c r="BE130"/>
  <c r="BE190"/>
  <c r="BE193"/>
  <c r="BE200"/>
  <c r="BE202"/>
  <c r="BE204"/>
  <c r="BE207"/>
  <c r="BE209"/>
  <c r="F90"/>
  <c r="BE126"/>
  <c r="BE134"/>
  <c r="BE138"/>
  <c r="BE142"/>
  <c r="BE144"/>
  <c r="BE146"/>
  <c r="BE152"/>
  <c r="BE157"/>
  <c r="BE159"/>
  <c r="BE161"/>
  <c r="BE163"/>
  <c r="BE165"/>
  <c r="BE166"/>
  <c r="BE168"/>
  <c r="BE170"/>
  <c r="BE171"/>
  <c r="BE173"/>
  <c r="BE174"/>
  <c r="BE177"/>
  <c r="BE179"/>
  <c r="BE180"/>
  <c r="BE183"/>
  <c r="BE187"/>
  <c r="BE188"/>
  <c r="BE192"/>
  <c r="BE195"/>
  <c r="BE197"/>
  <c r="BE199"/>
  <c r="BE128"/>
  <c r="BE132"/>
  <c r="BE140"/>
  <c r="BE148"/>
  <c r="BE150"/>
  <c r="BE151"/>
  <c r="BE154"/>
  <c i="1" r="AW95"/>
  <c r="BD95"/>
  <c r="BD94"/>
  <c r="W33"/>
  <c r="BA94"/>
  <c r="AW94"/>
  <c r="AK30"/>
  <c r="BB94"/>
  <c r="AX94"/>
  <c r="BC94"/>
  <c r="W32"/>
  <c i="2" l="1" r="P124"/>
  <c r="P123"/>
  <c i="1" r="AU95"/>
  <c i="2" r="R124"/>
  <c r="R123"/>
  <c r="BK124"/>
  <c r="J124"/>
  <c r="J95"/>
  <c r="J125"/>
  <c r="J96"/>
  <c r="BK205"/>
  <c r="J205"/>
  <c r="J103"/>
  <c i="1" r="AU94"/>
  <c r="AY94"/>
  <c r="W30"/>
  <c r="W31"/>
  <c i="2" r="F31"/>
  <c i="1" r="AZ95"/>
  <c r="AZ94"/>
  <c r="AV94"/>
  <c r="AK29"/>
  <c i="2" r="J31"/>
  <c i="1" r="AV95"/>
  <c r="AT95"/>
  <c i="2" l="1" r="BK123"/>
  <c r="J123"/>
  <c r="J94"/>
  <c i="1" r="W29"/>
  <c r="AT94"/>
  <c i="2" l="1" r="J28"/>
  <c i="1" r="AG95"/>
  <c r="AG94"/>
  <c r="AK26"/>
  <c i="2" l="1" r="J37"/>
  <c i="1" r="AK35"/>
  <c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<sst xmlns="http://schemas.openxmlformats.org/spreadsheetml/2006/main">
  <si>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</si>
  <si>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</si>
  <si>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</si>
  <si>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</si>
  <si>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</si>
  <si>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{44b94013-2dbd-4e55-b325-2ed070058df5}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</si>
  <si>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</si>
  <si>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</si>
  <si>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</si>
  <si>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</si>
  <si>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</si>
  <si>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</si>
  <si>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</si>
  <si>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</si>
  <si>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2025/10/10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</si>
  <si>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</si>
  <si>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</si>
  <si>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úprava parkovacích ploch v ulici K. H. Borovského</t>
  </si>
  <si>
    <t>KSO:</t>
  </si>
  <si>
    <t>CC-CZ:</t>
  </si>
  <si>
    <t>Místo:</t>
  </si>
  <si>
    <t>Žacléř, ulice K. H. Borovského</t>
  </si>
  <si>
    <t>Datum:</t>
  </si>
  <si>
    <t>25. 10. 2025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</si>
  <si>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</si>
  <si>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</si>
  <si>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</si>
  <si>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</si>
  <si>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</si>
  <si>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</si>
  <si>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</si>
  <si>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</si>
  <si>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</si>
  <si>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</si>
  <si>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</si>
  <si>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</si>
  <si>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</si>
  <si>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</si>
  <si>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</si>
  <si>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</si>
  <si>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</si>
  <si>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</si>
  <si>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</si>
  <si>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</si>
  <si>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</si>
  <si>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</si>
  <si>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</si>
  <si>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</si>
  <si>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</si>
  <si>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</si>
  <si>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</si>
  <si>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</si>
  <si>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</si>
  <si>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</si>
  <si>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</si>
  <si>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</si>
  <si>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</si>
  <si>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</si>
  <si>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</si>
  <si>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</si>
  <si>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</si>
  <si>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</si>
  <si>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</si>
  <si>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</si>
  <si>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</si>
  <si>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</si>
  <si>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</si>
  <si>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</si>
  <si>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</si>
  <si>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</si>
  <si>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</si>
  <si>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</si>
  <si>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</si>
  <si>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</si>
  <si>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</si>
  <si>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</si>
  <si>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</si>
  <si>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</si>
  <si>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</si>
  <si>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</si>
  <si>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</si>
  <si>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</si>
  <si>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</si>
  <si>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</si>
  <si>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</si>
  <si>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</si>
  <si>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</si>
  <si>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</si>
  <si>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</si>
  <si>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</si>
  <si>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</si>
  <si>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</si>
  <si>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</si>
  <si>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</si>
  <si>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</si>
  <si>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</si>
  <si>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</si>
  <si>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</si>
  <si>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</si>
  <si>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</si>
  <si>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</si>
  <si>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</si>
  <si>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</si>
  <si>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</si>
  <si>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</si>
  <si>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</si>
  <si>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</si>
  <si>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</si>
  <si>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</si>
  <si>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</si>
  <si>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</si>
  <si>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</si>
  <si>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</si>
  <si>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</si>
  <si>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</si>
  <si>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</si>
  <si>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</si>
  <si>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</si>
  <si>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při překopech komunikací pro pěší z betonových dlaždic ručně</t>
  </si>
  <si>
    <t>m2</t>
  </si>
  <si>
    <t>4</t>
  </si>
  <si>
    <t>1384408290</t>
  </si>
  <si>
    <t>VV</t>
  </si>
  <si>
    <t>6*1,5*2</t>
  </si>
  <si>
    <t>113107442</t>
  </si>
  <si>
    <t>Odstranění podkladu živičných tl přes 50 do 100 mm při překopech strojně pl do 15 m2</t>
  </si>
  <si>
    <t>-502781124</t>
  </si>
  <si>
    <t>71,7*0,15</t>
  </si>
  <si>
    <t>3</t>
  </si>
  <si>
    <t>113204111</t>
  </si>
  <si>
    <t>Vytrhání obrub záhonových</t>
  </si>
  <si>
    <t>m</t>
  </si>
  <si>
    <t>1561765057</t>
  </si>
  <si>
    <t>14*2</t>
  </si>
  <si>
    <t>121151103</t>
  </si>
  <si>
    <t>Sejmutí ornice plochy do 100 m2 tl vrstvy do 200 mm strojně</t>
  </si>
  <si>
    <t>-1328644774</t>
  </si>
  <si>
    <t>449+75*0,5</t>
  </si>
  <si>
    <t>5</t>
  </si>
  <si>
    <t>122251102</t>
  </si>
  <si>
    <t>Odkopávky a prokopávky nezapažené v hornině třídy těžitelnosti I skupiny 3 objem do 50 m3 strojně</t>
  </si>
  <si>
    <t>m3</t>
  </si>
  <si>
    <t>1968926221</t>
  </si>
  <si>
    <t>15,3*3,17*1,1</t>
  </si>
  <si>
    <t>59*1,65*1,1</t>
  </si>
  <si>
    <t>Součet</t>
  </si>
  <si>
    <t>6</t>
  </si>
  <si>
    <t>132251101</t>
  </si>
  <si>
    <t>Hloubení rýh nezapažených š do 800 mm v hornině třídy těžitelnosti I skupiny 3 objem do 20 m3 strojně</t>
  </si>
  <si>
    <t>121043324</t>
  </si>
  <si>
    <t>(12,5*2+5+9+5)*0,5*0,3"dokopání rýhy pro dešťovou kanalizaci"</t>
  </si>
  <si>
    <t>7</t>
  </si>
  <si>
    <t>162651111</t>
  </si>
  <si>
    <t>Vodorovné přemístění přes 3 000 do 4000 m výkopku/sypaniny z horniny třídy těžitelnosti I skupiny 1 až 3</t>
  </si>
  <si>
    <t>1151324390</t>
  </si>
  <si>
    <t>160,436+486,5*0,2-74,47*0,1</t>
  </si>
  <si>
    <t>8</t>
  </si>
  <si>
    <t>171201231</t>
  </si>
  <si>
    <t>Poplatek za uložení zeminy a kamení na recyklační skládce (skládkovné) kód odpadu 17 05 04</t>
  </si>
  <si>
    <t>t</t>
  </si>
  <si>
    <t>1256178998</t>
  </si>
  <si>
    <t>250,289*1,8</t>
  </si>
  <si>
    <t>9</t>
  </si>
  <si>
    <t>175151101</t>
  </si>
  <si>
    <t>Obsypání potrubí strojně sypaninou bez prohození, uloženou do 3 m</t>
  </si>
  <si>
    <t>2147020881</t>
  </si>
  <si>
    <t>44*0,5*0,3</t>
  </si>
  <si>
    <t>10</t>
  </si>
  <si>
    <t>M</t>
  </si>
  <si>
    <t>58337308</t>
  </si>
  <si>
    <t>štěrkopísek frakce 0/2</t>
  </si>
  <si>
    <t>-2097032506</t>
  </si>
  <si>
    <t>6,600*1,8</t>
  </si>
  <si>
    <t>11</t>
  </si>
  <si>
    <t>181311103</t>
  </si>
  <si>
    <t>Rozprostření ornice tl vrstvy do 200 mm v rovině nebo ve svahu do 1:5 ručně</t>
  </si>
  <si>
    <t>1774993455</t>
  </si>
  <si>
    <t>46,67+15,61+12,19</t>
  </si>
  <si>
    <t>181411121</t>
  </si>
  <si>
    <t>Založení lučního trávníku výsevem pl do 1000 m2 v rovině a ve svahu do 1:5</t>
  </si>
  <si>
    <t>1358333932</t>
  </si>
  <si>
    <t>13</t>
  </si>
  <si>
    <t>00572410</t>
  </si>
  <si>
    <t>osivo směs travní parková</t>
  </si>
  <si>
    <t>kg</t>
  </si>
  <si>
    <t>1399734755</t>
  </si>
  <si>
    <t>14</t>
  </si>
  <si>
    <t>182112121</t>
  </si>
  <si>
    <t>Svahování v zářezech v hornině třídy těžitelnosti I skupiny 3 ručně</t>
  </si>
  <si>
    <t>-1180887884</t>
  </si>
  <si>
    <t>21*0,8</t>
  </si>
  <si>
    <t>15</t>
  </si>
  <si>
    <t>183403153</t>
  </si>
  <si>
    <t>Obdělání půdy hrabáním v rovině a svahu do 1:5</t>
  </si>
  <si>
    <t>1656057731</t>
  </si>
  <si>
    <t>Svislé a kompletní konstrukce</t>
  </si>
  <si>
    <t>Komunikace pozemní</t>
  </si>
  <si>
    <t>16</t>
  </si>
  <si>
    <t>564801012</t>
  </si>
  <si>
    <t>Podklad ze štěrkodrtě ŠD plochy do 100 m2 tl 40 mm</t>
  </si>
  <si>
    <t>-200415663</t>
  </si>
  <si>
    <t>77,50+13,75+77,5+14,3+173,22+72*0,5</t>
  </si>
  <si>
    <t>17</t>
  </si>
  <si>
    <t>564851011.1</t>
  </si>
  <si>
    <t>Podklad ze štěrkodrtě ŠD plochy do 100 m2 tl 150 mm - frakce 32/63</t>
  </si>
  <si>
    <t>1585697496</t>
  </si>
  <si>
    <t>402,81+72*0,5</t>
  </si>
  <si>
    <t>18</t>
  </si>
  <si>
    <t>564851011.2</t>
  </si>
  <si>
    <t>Podklad ze štěrkodrtě ŠD plochy do 100 m2 tl 150 mm - frakce 0/32</t>
  </si>
  <si>
    <t>724558672</t>
  </si>
  <si>
    <t>19</t>
  </si>
  <si>
    <t>327R</t>
  </si>
  <si>
    <t>zásyp kamenivem spáry kamenviem 4/8 včetně vymetení zbytků kameniva z dlažby</t>
  </si>
  <si>
    <t>1340242721</t>
  </si>
  <si>
    <t>173,22+77,5+77,5+72*0,5</t>
  </si>
  <si>
    <t>20</t>
  </si>
  <si>
    <t>58343810</t>
  </si>
  <si>
    <t>kamenivo drcené hrubé frakce 4/8</t>
  </si>
  <si>
    <t>-1678239965</t>
  </si>
  <si>
    <t>565175001</t>
  </si>
  <si>
    <t>Asfaltový beton vrstva podkladní ACP 16 + tl 100 mm š do 1,5 m z nemodifikovaného asfaltu</t>
  </si>
  <si>
    <t>756210358</t>
  </si>
  <si>
    <t>72*0,2</t>
  </si>
  <si>
    <t>22</t>
  </si>
  <si>
    <t>596211210</t>
  </si>
  <si>
    <t>Kladení zámkové dlažby komunikací pro pěší ručně tl 80 mm skupiny A pl do 50 m2</t>
  </si>
  <si>
    <t>-1192356668</t>
  </si>
  <si>
    <t>(13,75+14,3)*1,1</t>
  </si>
  <si>
    <t>23</t>
  </si>
  <si>
    <t>59245020</t>
  </si>
  <si>
    <t>dlažba skladebná betonová 200x100mm tl 80mm přírodní</t>
  </si>
  <si>
    <t>698186966</t>
  </si>
  <si>
    <t>24</t>
  </si>
  <si>
    <t>596211212</t>
  </si>
  <si>
    <t>Kladení zámkové dlažby komunikací pro pěší ručně tl 80 mm skupiny A pl přes 100 do 300 m2</t>
  </si>
  <si>
    <t>-997249641</t>
  </si>
  <si>
    <t>328,22*1,1</t>
  </si>
  <si>
    <t>25</t>
  </si>
  <si>
    <t>59245035</t>
  </si>
  <si>
    <t>dlažba plošná vegetační betonová 200x200mm tl 80mm přírodní</t>
  </si>
  <si>
    <t>-1291023357</t>
  </si>
  <si>
    <t>26</t>
  </si>
  <si>
    <t>5962R</t>
  </si>
  <si>
    <t>Přeložení dlažby - napojení nový a původní chodník - včetně obrubníků</t>
  </si>
  <si>
    <t>-1340361014</t>
  </si>
  <si>
    <t>Vedení trubní dálková a přípojná</t>
  </si>
  <si>
    <t>27</t>
  </si>
  <si>
    <t>871270310</t>
  </si>
  <si>
    <t>Montáž kanalizačního potrubí hladkého plnostěnného SN 10 z polypropylenu DN 125</t>
  </si>
  <si>
    <t>-427392243</t>
  </si>
  <si>
    <t>12,5*2+5+9+5</t>
  </si>
  <si>
    <t>28</t>
  </si>
  <si>
    <t>28617002</t>
  </si>
  <si>
    <t>trubka kanalizační PP plnostěnná třívrstvá DN 125x1000mm SN10</t>
  </si>
  <si>
    <t>-1755892560</t>
  </si>
  <si>
    <t>29</t>
  </si>
  <si>
    <t>877270310</t>
  </si>
  <si>
    <t>Montáž kolen na kanalizačním potrubí z PP nebo tvrdého PVC-U trub hladkých plnostěnných DN 125</t>
  </si>
  <si>
    <t>kus</t>
  </si>
  <si>
    <t>-587244355</t>
  </si>
  <si>
    <t>30</t>
  </si>
  <si>
    <t>28611884</t>
  </si>
  <si>
    <t>koleno kanalizační PP KG SN10 125x45° nebo odbočka</t>
  </si>
  <si>
    <t>287300726</t>
  </si>
  <si>
    <t>Ostatní konstrukce a práce, bourání</t>
  </si>
  <si>
    <t>31</t>
  </si>
  <si>
    <t>915111111</t>
  </si>
  <si>
    <t>Vodorovné dopravní značení dělící čáry souvislé š 125 mm základní bílá barva</t>
  </si>
  <si>
    <t>154572106</t>
  </si>
  <si>
    <t>22*5,5</t>
  </si>
  <si>
    <t>32</t>
  </si>
  <si>
    <t>916131113</t>
  </si>
  <si>
    <t>Osazení silničního obrubníku betonového ležatého s boční opěrou do lože z betonu prostého</t>
  </si>
  <si>
    <t>-1406273558</t>
  </si>
  <si>
    <t>72</t>
  </si>
  <si>
    <t>33</t>
  </si>
  <si>
    <t>59217031</t>
  </si>
  <si>
    <t>obrubník silniční betonový 1000x150x250mm</t>
  </si>
  <si>
    <t>-243581250</t>
  </si>
  <si>
    <t>34</t>
  </si>
  <si>
    <t>916131213</t>
  </si>
  <si>
    <t>Osazení silničního obrubníku betonového stojatého s boční opěrou do lože z betonu prostého</t>
  </si>
  <si>
    <t>2086174692</t>
  </si>
  <si>
    <t>72+4*5,15+1</t>
  </si>
  <si>
    <t>35</t>
  </si>
  <si>
    <t>916991121</t>
  </si>
  <si>
    <t>Lože pod obrubníky, krajníky nebo obruby z dlažebních kostek z betonu prostého</t>
  </si>
  <si>
    <t>-323839178</t>
  </si>
  <si>
    <t>(72+93,6)*0,4*0,1</t>
  </si>
  <si>
    <t>36</t>
  </si>
  <si>
    <t>919124121</t>
  </si>
  <si>
    <t>Dilatační spáry vkládané v cementobetonovém krytu s vyplněním spár asfaltovou zálivkou</t>
  </si>
  <si>
    <t>-1080408666</t>
  </si>
  <si>
    <t>37</t>
  </si>
  <si>
    <t>919735112</t>
  </si>
  <si>
    <t>Řezání stávajícího živičného krytu hl přes 50 do 100 mm</t>
  </si>
  <si>
    <t>2048791100</t>
  </si>
  <si>
    <t>38</t>
  </si>
  <si>
    <t>935113111</t>
  </si>
  <si>
    <t>Osazení odvodňovacího polymerbetonového žlabu s krycím roštem šířky do 210 mm</t>
  </si>
  <si>
    <t>561738838</t>
  </si>
  <si>
    <t>2*3</t>
  </si>
  <si>
    <t>39</t>
  </si>
  <si>
    <t>59227102</t>
  </si>
  <si>
    <t>žlab odvodňovací z polymerbetonu bez spádu dna pozinkovaná hrana š 150mm</t>
  </si>
  <si>
    <t>1969842994</t>
  </si>
  <si>
    <t>997</t>
  </si>
  <si>
    <t>Doprava suti a vybouraných hmot</t>
  </si>
  <si>
    <t>40</t>
  </si>
  <si>
    <t>997013501</t>
  </si>
  <si>
    <t>Odvoz suti a vybouraných hmot na skládku nebo meziskládku do 1 km se složením</t>
  </si>
  <si>
    <t>1275807713</t>
  </si>
  <si>
    <t>41</t>
  </si>
  <si>
    <t>997013509</t>
  </si>
  <si>
    <t>Příplatek k odvozu suti a vybouraných hmot na skládku ZKD 1 km přes 1 km</t>
  </si>
  <si>
    <t>550992896</t>
  </si>
  <si>
    <t>7,237*4</t>
  </si>
  <si>
    <t>42</t>
  </si>
  <si>
    <t>997013645</t>
  </si>
  <si>
    <t>Poplatek za uložení na skládce (skládkovné) odpadu asfaltového bez dehtu kód odpadu 17 03 02</t>
  </si>
  <si>
    <t>1850395994</t>
  </si>
  <si>
    <t>998</t>
  </si>
  <si>
    <t>Přesun hmot</t>
  </si>
  <si>
    <t>43</t>
  </si>
  <si>
    <t>998223011</t>
  </si>
  <si>
    <t>Přesun hmot pro pozemní komunikace s krytem dlážděným</t>
  </si>
  <si>
    <t>-784351910</t>
  </si>
  <si>
    <t>VRN</t>
  </si>
  <si>
    <t>Vedlejší rozpočtové náklady</t>
  </si>
  <si>
    <t>VRN3</t>
  </si>
  <si>
    <t>Zařízení staveniště</t>
  </si>
  <si>
    <t>44</t>
  </si>
  <si>
    <t>030001000</t>
  </si>
  <si>
    <t>soub</t>
  </si>
  <si>
    <t>1024</t>
  </si>
  <si>
    <t>-2119488590</t>
  </si>
  <si>
    <t>VRN9</t>
  </si>
  <si>
    <t>Ostatní náklady</t>
  </si>
  <si>
    <t>45</t>
  </si>
  <si>
    <t>090001000</t>
  </si>
  <si>
    <t>Ostatní náklady - vytyčení sítí</t>
  </si>
  <si>
    <t>1766988747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</si>
</sst>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2025/10/10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Město Žacléř - úprava parkovacích ploch v ulici K. H. Borovského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Žacléř, ulice K. H. Borovského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25. 10. 2025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7" t="s">
        <v>77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'2025-10-10 - Město Žacléř...'!J28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'2025-10-10 - Město Žacléř...'!P123</f>
        <v>0</v>
      </c>
      <c r="AV95" s="126">
        <f>'2025-10-10 - Město Žacléř...'!J31</f>
        <v>0</v>
      </c>
      <c r="AW95" s="126">
        <f>'2025-10-10 - Město Žacléř...'!J32</f>
        <v>0</v>
      </c>
      <c r="AX95" s="126">
        <f>'2025-10-10 - Město Žacléř...'!J33</f>
        <v>0</v>
      </c>
      <c r="AY95" s="126">
        <f>'2025-10-10 - Město Žacléř...'!J34</f>
        <v>0</v>
      </c>
      <c r="AZ95" s="126">
        <f>'2025-10-10 - Město Žacléř...'!F31</f>
        <v>0</v>
      </c>
      <c r="BA95" s="126">
        <f>'2025-10-10 - Město Žacléř...'!F32</f>
        <v>0</v>
      </c>
      <c r="BB95" s="126">
        <f>'2025-10-10 - Město Žacléř...'!F33</f>
        <v>0</v>
      </c>
      <c r="BC95" s="126">
        <f>'2025-10-10 - Město Žacléř...'!F34</f>
        <v>0</v>
      </c>
      <c r="BD95" s="128">
        <f>'2025-10-10 - Město Žacléř...'!F35</f>
        <v>0</v>
      </c>
      <c r="BE95" s="7"/>
      <c r="BT95" s="129" t="s">
        <v>79</v>
      </c>
      <c r="BU95" s="129" t="s">
        <v>80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xtcevjHxvkBY3BYSygTRHQOW5MF/ZP++adbdZxey74BQ24viIq1JSmcwpqMP99Y+M8F3VNfedI72U/uymjvO8Q==" hashValue="CL/3ophbb7h4ejTiCBn2ZwGiU1Ug8314kyIrp0ZfJDosu25Gv0y5w1vqfX4h+++z0f5jiA/8d9Epi+SySGjFW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10-10 - Město Žacléř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81</v>
      </c>
    </row>
    <row r="4" s="1" customFormat="1" ht="24.96" customHeight="1">
      <c r="B4" s="19"/>
      <c r="D4" s="132" t="s">
        <v>82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25. 10. 2025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34</v>
      </c>
      <c r="E28" s="37"/>
      <c r="F28" s="37"/>
      <c r="G28" s="37"/>
      <c r="H28" s="37"/>
      <c r="I28" s="37"/>
      <c r="J28" s="144">
        <f>ROUND(J123,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36</v>
      </c>
      <c r="G30" s="37"/>
      <c r="H30" s="37"/>
      <c r="I30" s="145" t="s">
        <v>35</v>
      </c>
      <c r="J30" s="145" t="s">
        <v>37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38</v>
      </c>
      <c r="E31" s="134" t="s">
        <v>39</v>
      </c>
      <c r="F31" s="147">
        <f>ROUND((SUM(BE123:BE209)),  2)</f>
        <v>0</v>
      </c>
      <c r="G31" s="37"/>
      <c r="H31" s="37"/>
      <c r="I31" s="148">
        <v>0.20999999999999999</v>
      </c>
      <c r="J31" s="147">
        <f>ROUND(((SUM(BE123:BE209))*I31),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40</v>
      </c>
      <c r="F32" s="147">
        <f>ROUND((SUM(BF123:BF209)),  2)</f>
        <v>0</v>
      </c>
      <c r="G32" s="37"/>
      <c r="H32" s="37"/>
      <c r="I32" s="148">
        <v>0.12</v>
      </c>
      <c r="J32" s="147">
        <f>ROUND(((SUM(BF123:BF209))*I32),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41</v>
      </c>
      <c r="F33" s="147">
        <f>ROUND((SUM(BG123:BG209)),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42</v>
      </c>
      <c r="F34" s="147">
        <f>ROUND((SUM(BH123:BH209)),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43</v>
      </c>
      <c r="F35" s="147">
        <f>ROUND((SUM(BI123:BI209)),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>Město Žacléř - úprava parkovacích ploch v ulici K. H. Borovského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Žacléř, ulice K. H. Borovského</v>
      </c>
      <c r="G87" s="39"/>
      <c r="H87" s="39"/>
      <c r="I87" s="31" t="s">
        <v>22</v>
      </c>
      <c r="J87" s="78" t="str">
        <f>IF(J10="","",J10)</f>
        <v>25. 10. 2025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84</v>
      </c>
      <c r="D92" s="168"/>
      <c r="E92" s="168"/>
      <c r="F92" s="168"/>
      <c r="G92" s="168"/>
      <c r="H92" s="168"/>
      <c r="I92" s="168"/>
      <c r="J92" s="169" t="s">
        <v>85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86</v>
      </c>
      <c r="D94" s="39"/>
      <c r="E94" s="39"/>
      <c r="F94" s="39"/>
      <c r="G94" s="39"/>
      <c r="H94" s="39"/>
      <c r="I94" s="39"/>
      <c r="J94" s="109">
        <f>J123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s="9" customFormat="1" ht="24.96" customHeight="1">
      <c r="A95" s="9"/>
      <c r="B95" s="171"/>
      <c r="C95" s="172"/>
      <c r="D95" s="173" t="s">
        <v>88</v>
      </c>
      <c r="E95" s="174"/>
      <c r="F95" s="174"/>
      <c r="G95" s="174"/>
      <c r="H95" s="174"/>
      <c r="I95" s="174"/>
      <c r="J95" s="175">
        <f>J124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89</v>
      </c>
      <c r="E96" s="180"/>
      <c r="F96" s="180"/>
      <c r="G96" s="180"/>
      <c r="H96" s="180"/>
      <c r="I96" s="180"/>
      <c r="J96" s="181">
        <f>J125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90</v>
      </c>
      <c r="E97" s="180"/>
      <c r="F97" s="180"/>
      <c r="G97" s="180"/>
      <c r="H97" s="180"/>
      <c r="I97" s="180"/>
      <c r="J97" s="181">
        <f>J155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91</v>
      </c>
      <c r="E98" s="180"/>
      <c r="F98" s="180"/>
      <c r="G98" s="180"/>
      <c r="H98" s="180"/>
      <c r="I98" s="180"/>
      <c r="J98" s="181">
        <f>J156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92</v>
      </c>
      <c r="E99" s="180"/>
      <c r="F99" s="180"/>
      <c r="G99" s="180"/>
      <c r="H99" s="180"/>
      <c r="I99" s="180"/>
      <c r="J99" s="181">
        <f>J176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93</v>
      </c>
      <c r="E100" s="180"/>
      <c r="F100" s="180"/>
      <c r="G100" s="180"/>
      <c r="H100" s="180"/>
      <c r="I100" s="180"/>
      <c r="J100" s="181">
        <f>J182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94</v>
      </c>
      <c r="E101" s="180"/>
      <c r="F101" s="180"/>
      <c r="G101" s="180"/>
      <c r="H101" s="180"/>
      <c r="I101" s="180"/>
      <c r="J101" s="181">
        <f>J198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95</v>
      </c>
      <c r="E102" s="180"/>
      <c r="F102" s="180"/>
      <c r="G102" s="180"/>
      <c r="H102" s="180"/>
      <c r="I102" s="180"/>
      <c r="J102" s="181">
        <f>J203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96</v>
      </c>
      <c r="E103" s="174"/>
      <c r="F103" s="174"/>
      <c r="G103" s="174"/>
      <c r="H103" s="174"/>
      <c r="I103" s="174"/>
      <c r="J103" s="175">
        <f>J205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7"/>
      <c r="C104" s="178"/>
      <c r="D104" s="179" t="s">
        <v>97</v>
      </c>
      <c r="E104" s="180"/>
      <c r="F104" s="180"/>
      <c r="G104" s="180"/>
      <c r="H104" s="180"/>
      <c r="I104" s="180"/>
      <c r="J104" s="181">
        <f>J206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98</v>
      </c>
      <c r="E105" s="180"/>
      <c r="F105" s="180"/>
      <c r="G105" s="180"/>
      <c r="H105" s="180"/>
      <c r="I105" s="180"/>
      <c r="J105" s="181">
        <f>J208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99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30" customHeight="1">
      <c r="A115" s="37"/>
      <c r="B115" s="38"/>
      <c r="C115" s="39"/>
      <c r="D115" s="39"/>
      <c r="E115" s="75" t="str">
        <f>E7</f>
        <v>Město Žacléř - úprava parkovacích ploch v ulici K. H. Borovského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F10</f>
        <v>Žacléř, ulice K. H. Borovského</v>
      </c>
      <c r="G117" s="39"/>
      <c r="H117" s="39"/>
      <c r="I117" s="31" t="s">
        <v>22</v>
      </c>
      <c r="J117" s="78" t="str">
        <f>IF(J10="","",J10)</f>
        <v>25. 10. 2025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E13</f>
        <v xml:space="preserve"> </v>
      </c>
      <c r="G119" s="39"/>
      <c r="H119" s="39"/>
      <c r="I119" s="31" t="s">
        <v>30</v>
      </c>
      <c r="J119" s="35" t="str">
        <f>E19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IF(E16="","",E16)</f>
        <v>Vyplň údaj</v>
      </c>
      <c r="G120" s="39"/>
      <c r="H120" s="39"/>
      <c r="I120" s="31" t="s">
        <v>32</v>
      </c>
      <c r="J120" s="35" t="str">
        <f>E22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3"/>
      <c r="B122" s="184"/>
      <c r="C122" s="185" t="s">
        <v>100</v>
      </c>
      <c r="D122" s="186" t="s">
        <v>59</v>
      </c>
      <c r="E122" s="186" t="s">
        <v>55</v>
      </c>
      <c r="F122" s="186" t="s">
        <v>56</v>
      </c>
      <c r="G122" s="186" t="s">
        <v>101</v>
      </c>
      <c r="H122" s="186" t="s">
        <v>102</v>
      </c>
      <c r="I122" s="186" t="s">
        <v>103</v>
      </c>
      <c r="J122" s="187" t="s">
        <v>85</v>
      </c>
      <c r="K122" s="188" t="s">
        <v>104</v>
      </c>
      <c r="L122" s="189"/>
      <c r="M122" s="99" t="s">
        <v>1</v>
      </c>
      <c r="N122" s="100" t="s">
        <v>38</v>
      </c>
      <c r="O122" s="100" t="s">
        <v>105</v>
      </c>
      <c r="P122" s="100" t="s">
        <v>106</v>
      </c>
      <c r="Q122" s="100" t="s">
        <v>107</v>
      </c>
      <c r="R122" s="100" t="s">
        <v>108</v>
      </c>
      <c r="S122" s="100" t="s">
        <v>109</v>
      </c>
      <c r="T122" s="101" t="s">
        <v>110</v>
      </c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</row>
    <row r="123" s="2" customFormat="1" ht="22.8" customHeight="1">
      <c r="A123" s="37"/>
      <c r="B123" s="38"/>
      <c r="C123" s="106" t="s">
        <v>111</v>
      </c>
      <c r="D123" s="39"/>
      <c r="E123" s="39"/>
      <c r="F123" s="39"/>
      <c r="G123" s="39"/>
      <c r="H123" s="39"/>
      <c r="I123" s="39"/>
      <c r="J123" s="190">
        <f>BK123</f>
        <v>0</v>
      </c>
      <c r="K123" s="39"/>
      <c r="L123" s="43"/>
      <c r="M123" s="102"/>
      <c r="N123" s="191"/>
      <c r="O123" s="103"/>
      <c r="P123" s="192">
        <f>P124+P205</f>
        <v>0</v>
      </c>
      <c r="Q123" s="103"/>
      <c r="R123" s="192">
        <f>R124+R205</f>
        <v>365.48311429999995</v>
      </c>
      <c r="S123" s="103"/>
      <c r="T123" s="193">
        <f>T124+T205</f>
        <v>7.2372100000000001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73</v>
      </c>
      <c r="AU123" s="16" t="s">
        <v>87</v>
      </c>
      <c r="BK123" s="194">
        <f>BK124+BK205</f>
        <v>0</v>
      </c>
    </row>
    <row r="124" s="12" customFormat="1" ht="25.92" customHeight="1">
      <c r="A124" s="12"/>
      <c r="B124" s="195"/>
      <c r="C124" s="196"/>
      <c r="D124" s="197" t="s">
        <v>73</v>
      </c>
      <c r="E124" s="198" t="s">
        <v>112</v>
      </c>
      <c r="F124" s="198" t="s">
        <v>113</v>
      </c>
      <c r="G124" s="196"/>
      <c r="H124" s="196"/>
      <c r="I124" s="199"/>
      <c r="J124" s="200">
        <f>BK124</f>
        <v>0</v>
      </c>
      <c r="K124" s="196"/>
      <c r="L124" s="201"/>
      <c r="M124" s="202"/>
      <c r="N124" s="203"/>
      <c r="O124" s="203"/>
      <c r="P124" s="204">
        <f>P125+P155+P156+P176+P182+P198+P203</f>
        <v>0</v>
      </c>
      <c r="Q124" s="203"/>
      <c r="R124" s="204">
        <f>R125+R155+R156+R176+R182+R198+R203</f>
        <v>365.48311429999995</v>
      </c>
      <c r="S124" s="203"/>
      <c r="T124" s="205">
        <f>T125+T155+T156+T176+T182+T198+T203</f>
        <v>7.2372100000000001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6" t="s">
        <v>79</v>
      </c>
      <c r="AT124" s="207" t="s">
        <v>73</v>
      </c>
      <c r="AU124" s="207" t="s">
        <v>74</v>
      </c>
      <c r="AY124" s="206" t="s">
        <v>114</v>
      </c>
      <c r="BK124" s="208">
        <f>BK125+BK155+BK156+BK176+BK182+BK198+BK203</f>
        <v>0</v>
      </c>
    </row>
    <row r="125" s="12" customFormat="1" ht="22.8" customHeight="1">
      <c r="A125" s="12"/>
      <c r="B125" s="195"/>
      <c r="C125" s="196"/>
      <c r="D125" s="197" t="s">
        <v>73</v>
      </c>
      <c r="E125" s="209" t="s">
        <v>79</v>
      </c>
      <c r="F125" s="209" t="s">
        <v>115</v>
      </c>
      <c r="G125" s="196"/>
      <c r="H125" s="196"/>
      <c r="I125" s="199"/>
      <c r="J125" s="210">
        <f>BK125</f>
        <v>0</v>
      </c>
      <c r="K125" s="196"/>
      <c r="L125" s="201"/>
      <c r="M125" s="202"/>
      <c r="N125" s="203"/>
      <c r="O125" s="203"/>
      <c r="P125" s="204">
        <f>SUM(P126:P154)</f>
        <v>0</v>
      </c>
      <c r="Q125" s="203"/>
      <c r="R125" s="204">
        <f>SUM(R126:R154)</f>
        <v>11.883539000000001</v>
      </c>
      <c r="S125" s="203"/>
      <c r="T125" s="205">
        <f>SUM(T126:T154)</f>
        <v>7.2372100000000001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6" t="s">
        <v>79</v>
      </c>
      <c r="AT125" s="207" t="s">
        <v>73</v>
      </c>
      <c r="AU125" s="207" t="s">
        <v>79</v>
      </c>
      <c r="AY125" s="206" t="s">
        <v>114</v>
      </c>
      <c r="BK125" s="208">
        <f>SUM(BK126:BK154)</f>
        <v>0</v>
      </c>
    </row>
    <row r="126" s="2" customFormat="1" ht="24.15" customHeight="1">
      <c r="A126" s="37"/>
      <c r="B126" s="38"/>
      <c r="C126" s="211" t="s">
        <v>79</v>
      </c>
      <c r="D126" s="211" t="s">
        <v>116</v>
      </c>
      <c r="E126" s="212" t="s">
        <v>117</v>
      </c>
      <c r="F126" s="213" t="s">
        <v>118</v>
      </c>
      <c r="G126" s="214" t="s">
        <v>119</v>
      </c>
      <c r="H126" s="215">
        <v>18</v>
      </c>
      <c r="I126" s="216"/>
      <c r="J126" s="217">
        <f>ROUND(I126*H126,2)</f>
        <v>0</v>
      </c>
      <c r="K126" s="218"/>
      <c r="L126" s="43"/>
      <c r="M126" s="219" t="s">
        <v>1</v>
      </c>
      <c r="N126" s="220" t="s">
        <v>39</v>
      </c>
      <c r="O126" s="90"/>
      <c r="P126" s="221">
        <f>O126*H126</f>
        <v>0</v>
      </c>
      <c r="Q126" s="221">
        <v>0</v>
      </c>
      <c r="R126" s="221">
        <f>Q126*H126</f>
        <v>0</v>
      </c>
      <c r="S126" s="221">
        <v>0.255</v>
      </c>
      <c r="T126" s="222">
        <f>S126*H126</f>
        <v>4.5899999999999999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120</v>
      </c>
      <c r="AT126" s="223" t="s">
        <v>116</v>
      </c>
      <c r="AU126" s="223" t="s">
        <v>81</v>
      </c>
      <c r="AY126" s="16" t="s">
        <v>114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79</v>
      </c>
      <c r="BK126" s="224">
        <f>ROUND(I126*H126,2)</f>
        <v>0</v>
      </c>
      <c r="BL126" s="16" t="s">
        <v>120</v>
      </c>
      <c r="BM126" s="223" t="s">
        <v>121</v>
      </c>
    </row>
    <row r="127" s="13" customFormat="1">
      <c r="A127" s="13"/>
      <c r="B127" s="225"/>
      <c r="C127" s="226"/>
      <c r="D127" s="227" t="s">
        <v>122</v>
      </c>
      <c r="E127" s="228" t="s">
        <v>1</v>
      </c>
      <c r="F127" s="229" t="s">
        <v>123</v>
      </c>
      <c r="G127" s="226"/>
      <c r="H127" s="230">
        <v>18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122</v>
      </c>
      <c r="AU127" s="236" t="s">
        <v>81</v>
      </c>
      <c r="AV127" s="13" t="s">
        <v>81</v>
      </c>
      <c r="AW127" s="13" t="s">
        <v>31</v>
      </c>
      <c r="AX127" s="13" t="s">
        <v>79</v>
      </c>
      <c r="AY127" s="236" t="s">
        <v>114</v>
      </c>
    </row>
    <row r="128" s="2" customFormat="1" ht="24.15" customHeight="1">
      <c r="A128" s="37"/>
      <c r="B128" s="38"/>
      <c r="C128" s="211" t="s">
        <v>81</v>
      </c>
      <c r="D128" s="211" t="s">
        <v>116</v>
      </c>
      <c r="E128" s="212" t="s">
        <v>124</v>
      </c>
      <c r="F128" s="213" t="s">
        <v>125</v>
      </c>
      <c r="G128" s="214" t="s">
        <v>119</v>
      </c>
      <c r="H128" s="215">
        <v>10.755000000000001</v>
      </c>
      <c r="I128" s="216"/>
      <c r="J128" s="217">
        <f>ROUND(I128*H128,2)</f>
        <v>0</v>
      </c>
      <c r="K128" s="218"/>
      <c r="L128" s="43"/>
      <c r="M128" s="219" t="s">
        <v>1</v>
      </c>
      <c r="N128" s="220" t="s">
        <v>39</v>
      </c>
      <c r="O128" s="90"/>
      <c r="P128" s="221">
        <f>O128*H128</f>
        <v>0</v>
      </c>
      <c r="Q128" s="221">
        <v>0</v>
      </c>
      <c r="R128" s="221">
        <f>Q128*H128</f>
        <v>0</v>
      </c>
      <c r="S128" s="221">
        <v>0.14199999999999999</v>
      </c>
      <c r="T128" s="222">
        <f>S128*H128</f>
        <v>1.52721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3" t="s">
        <v>120</v>
      </c>
      <c r="AT128" s="223" t="s">
        <v>116</v>
      </c>
      <c r="AU128" s="223" t="s">
        <v>81</v>
      </c>
      <c r="AY128" s="16" t="s">
        <v>114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6" t="s">
        <v>79</v>
      </c>
      <c r="BK128" s="224">
        <f>ROUND(I128*H128,2)</f>
        <v>0</v>
      </c>
      <c r="BL128" s="16" t="s">
        <v>120</v>
      </c>
      <c r="BM128" s="223" t="s">
        <v>126</v>
      </c>
    </row>
    <row r="129" s="13" customFormat="1">
      <c r="A129" s="13"/>
      <c r="B129" s="225"/>
      <c r="C129" s="226"/>
      <c r="D129" s="227" t="s">
        <v>122</v>
      </c>
      <c r="E129" s="228" t="s">
        <v>1</v>
      </c>
      <c r="F129" s="229" t="s">
        <v>127</v>
      </c>
      <c r="G129" s="226"/>
      <c r="H129" s="230">
        <v>10.755000000000001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122</v>
      </c>
      <c r="AU129" s="236" t="s">
        <v>81</v>
      </c>
      <c r="AV129" s="13" t="s">
        <v>81</v>
      </c>
      <c r="AW129" s="13" t="s">
        <v>31</v>
      </c>
      <c r="AX129" s="13" t="s">
        <v>79</v>
      </c>
      <c r="AY129" s="236" t="s">
        <v>114</v>
      </c>
    </row>
    <row r="130" s="2" customFormat="1" ht="16.5" customHeight="1">
      <c r="A130" s="37"/>
      <c r="B130" s="38"/>
      <c r="C130" s="211" t="s">
        <v>128</v>
      </c>
      <c r="D130" s="211" t="s">
        <v>116</v>
      </c>
      <c r="E130" s="212" t="s">
        <v>129</v>
      </c>
      <c r="F130" s="213" t="s">
        <v>130</v>
      </c>
      <c r="G130" s="214" t="s">
        <v>131</v>
      </c>
      <c r="H130" s="215">
        <v>28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39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0.040000000000000001</v>
      </c>
      <c r="T130" s="222">
        <f>S130*H130</f>
        <v>1.1200000000000001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120</v>
      </c>
      <c r="AT130" s="223" t="s">
        <v>116</v>
      </c>
      <c r="AU130" s="223" t="s">
        <v>81</v>
      </c>
      <c r="AY130" s="16" t="s">
        <v>114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79</v>
      </c>
      <c r="BK130" s="224">
        <f>ROUND(I130*H130,2)</f>
        <v>0</v>
      </c>
      <c r="BL130" s="16" t="s">
        <v>120</v>
      </c>
      <c r="BM130" s="223" t="s">
        <v>132</v>
      </c>
    </row>
    <row r="131" s="13" customFormat="1">
      <c r="A131" s="13"/>
      <c r="B131" s="225"/>
      <c r="C131" s="226"/>
      <c r="D131" s="227" t="s">
        <v>122</v>
      </c>
      <c r="E131" s="228" t="s">
        <v>1</v>
      </c>
      <c r="F131" s="229" t="s">
        <v>133</v>
      </c>
      <c r="G131" s="226"/>
      <c r="H131" s="230">
        <v>28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122</v>
      </c>
      <c r="AU131" s="236" t="s">
        <v>81</v>
      </c>
      <c r="AV131" s="13" t="s">
        <v>81</v>
      </c>
      <c r="AW131" s="13" t="s">
        <v>31</v>
      </c>
      <c r="AX131" s="13" t="s">
        <v>79</v>
      </c>
      <c r="AY131" s="236" t="s">
        <v>114</v>
      </c>
    </row>
    <row r="132" s="2" customFormat="1" ht="24.15" customHeight="1">
      <c r="A132" s="37"/>
      <c r="B132" s="38"/>
      <c r="C132" s="211" t="s">
        <v>120</v>
      </c>
      <c r="D132" s="211" t="s">
        <v>116</v>
      </c>
      <c r="E132" s="212" t="s">
        <v>134</v>
      </c>
      <c r="F132" s="213" t="s">
        <v>135</v>
      </c>
      <c r="G132" s="214" t="s">
        <v>119</v>
      </c>
      <c r="H132" s="215">
        <v>486.5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39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120</v>
      </c>
      <c r="AT132" s="223" t="s">
        <v>116</v>
      </c>
      <c r="AU132" s="223" t="s">
        <v>81</v>
      </c>
      <c r="AY132" s="16" t="s">
        <v>114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79</v>
      </c>
      <c r="BK132" s="224">
        <f>ROUND(I132*H132,2)</f>
        <v>0</v>
      </c>
      <c r="BL132" s="16" t="s">
        <v>120</v>
      </c>
      <c r="BM132" s="223" t="s">
        <v>136</v>
      </c>
    </row>
    <row r="133" s="13" customFormat="1">
      <c r="A133" s="13"/>
      <c r="B133" s="225"/>
      <c r="C133" s="226"/>
      <c r="D133" s="227" t="s">
        <v>122</v>
      </c>
      <c r="E133" s="228" t="s">
        <v>1</v>
      </c>
      <c r="F133" s="229" t="s">
        <v>137</v>
      </c>
      <c r="G133" s="226"/>
      <c r="H133" s="230">
        <v>486.5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122</v>
      </c>
      <c r="AU133" s="236" t="s">
        <v>81</v>
      </c>
      <c r="AV133" s="13" t="s">
        <v>81</v>
      </c>
      <c r="AW133" s="13" t="s">
        <v>31</v>
      </c>
      <c r="AX133" s="13" t="s">
        <v>79</v>
      </c>
      <c r="AY133" s="236" t="s">
        <v>114</v>
      </c>
    </row>
    <row r="134" s="2" customFormat="1" ht="33" customHeight="1">
      <c r="A134" s="37"/>
      <c r="B134" s="38"/>
      <c r="C134" s="211" t="s">
        <v>138</v>
      </c>
      <c r="D134" s="211" t="s">
        <v>116</v>
      </c>
      <c r="E134" s="212" t="s">
        <v>139</v>
      </c>
      <c r="F134" s="213" t="s">
        <v>140</v>
      </c>
      <c r="G134" s="214" t="s">
        <v>141</v>
      </c>
      <c r="H134" s="215">
        <v>160.43600000000001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39</v>
      </c>
      <c r="O134" s="90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120</v>
      </c>
      <c r="AT134" s="223" t="s">
        <v>116</v>
      </c>
      <c r="AU134" s="223" t="s">
        <v>81</v>
      </c>
      <c r="AY134" s="16" t="s">
        <v>114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79</v>
      </c>
      <c r="BK134" s="224">
        <f>ROUND(I134*H134,2)</f>
        <v>0</v>
      </c>
      <c r="BL134" s="16" t="s">
        <v>120</v>
      </c>
      <c r="BM134" s="223" t="s">
        <v>142</v>
      </c>
    </row>
    <row r="135" s="13" customFormat="1">
      <c r="A135" s="13"/>
      <c r="B135" s="225"/>
      <c r="C135" s="226"/>
      <c r="D135" s="227" t="s">
        <v>122</v>
      </c>
      <c r="E135" s="228" t="s">
        <v>1</v>
      </c>
      <c r="F135" s="229" t="s">
        <v>143</v>
      </c>
      <c r="G135" s="226"/>
      <c r="H135" s="230">
        <v>53.350999999999999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122</v>
      </c>
      <c r="AU135" s="236" t="s">
        <v>81</v>
      </c>
      <c r="AV135" s="13" t="s">
        <v>81</v>
      </c>
      <c r="AW135" s="13" t="s">
        <v>31</v>
      </c>
      <c r="AX135" s="13" t="s">
        <v>74</v>
      </c>
      <c r="AY135" s="236" t="s">
        <v>114</v>
      </c>
    </row>
    <row r="136" s="13" customFormat="1">
      <c r="A136" s="13"/>
      <c r="B136" s="225"/>
      <c r="C136" s="226"/>
      <c r="D136" s="227" t="s">
        <v>122</v>
      </c>
      <c r="E136" s="228" t="s">
        <v>1</v>
      </c>
      <c r="F136" s="229" t="s">
        <v>144</v>
      </c>
      <c r="G136" s="226"/>
      <c r="H136" s="230">
        <v>107.08499999999999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122</v>
      </c>
      <c r="AU136" s="236" t="s">
        <v>81</v>
      </c>
      <c r="AV136" s="13" t="s">
        <v>81</v>
      </c>
      <c r="AW136" s="13" t="s">
        <v>31</v>
      </c>
      <c r="AX136" s="13" t="s">
        <v>74</v>
      </c>
      <c r="AY136" s="236" t="s">
        <v>114</v>
      </c>
    </row>
    <row r="137" s="14" customFormat="1">
      <c r="A137" s="14"/>
      <c r="B137" s="237"/>
      <c r="C137" s="238"/>
      <c r="D137" s="227" t="s">
        <v>122</v>
      </c>
      <c r="E137" s="239" t="s">
        <v>1</v>
      </c>
      <c r="F137" s="240" t="s">
        <v>145</v>
      </c>
      <c r="G137" s="238"/>
      <c r="H137" s="241">
        <v>160.43599999999998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122</v>
      </c>
      <c r="AU137" s="247" t="s">
        <v>81</v>
      </c>
      <c r="AV137" s="14" t="s">
        <v>120</v>
      </c>
      <c r="AW137" s="14" t="s">
        <v>31</v>
      </c>
      <c r="AX137" s="14" t="s">
        <v>79</v>
      </c>
      <c r="AY137" s="247" t="s">
        <v>114</v>
      </c>
    </row>
    <row r="138" s="2" customFormat="1" ht="33" customHeight="1">
      <c r="A138" s="37"/>
      <c r="B138" s="38"/>
      <c r="C138" s="211" t="s">
        <v>146</v>
      </c>
      <c r="D138" s="211" t="s">
        <v>116</v>
      </c>
      <c r="E138" s="212" t="s">
        <v>147</v>
      </c>
      <c r="F138" s="213" t="s">
        <v>148</v>
      </c>
      <c r="G138" s="214" t="s">
        <v>141</v>
      </c>
      <c r="H138" s="215">
        <v>6.5999999999999996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39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120</v>
      </c>
      <c r="AT138" s="223" t="s">
        <v>116</v>
      </c>
      <c r="AU138" s="223" t="s">
        <v>81</v>
      </c>
      <c r="AY138" s="16" t="s">
        <v>114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79</v>
      </c>
      <c r="BK138" s="224">
        <f>ROUND(I138*H138,2)</f>
        <v>0</v>
      </c>
      <c r="BL138" s="16" t="s">
        <v>120</v>
      </c>
      <c r="BM138" s="223" t="s">
        <v>149</v>
      </c>
    </row>
    <row r="139" s="13" customFormat="1">
      <c r="A139" s="13"/>
      <c r="B139" s="225"/>
      <c r="C139" s="226"/>
      <c r="D139" s="227" t="s">
        <v>122</v>
      </c>
      <c r="E139" s="228" t="s">
        <v>1</v>
      </c>
      <c r="F139" s="229" t="s">
        <v>150</v>
      </c>
      <c r="G139" s="226"/>
      <c r="H139" s="230">
        <v>6.5999999999999996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122</v>
      </c>
      <c r="AU139" s="236" t="s">
        <v>81</v>
      </c>
      <c r="AV139" s="13" t="s">
        <v>81</v>
      </c>
      <c r="AW139" s="13" t="s">
        <v>31</v>
      </c>
      <c r="AX139" s="13" t="s">
        <v>79</v>
      </c>
      <c r="AY139" s="236" t="s">
        <v>114</v>
      </c>
    </row>
    <row r="140" s="2" customFormat="1" ht="37.8" customHeight="1">
      <c r="A140" s="37"/>
      <c r="B140" s="38"/>
      <c r="C140" s="211" t="s">
        <v>151</v>
      </c>
      <c r="D140" s="211" t="s">
        <v>116</v>
      </c>
      <c r="E140" s="212" t="s">
        <v>152</v>
      </c>
      <c r="F140" s="213" t="s">
        <v>153</v>
      </c>
      <c r="G140" s="214" t="s">
        <v>141</v>
      </c>
      <c r="H140" s="215">
        <v>250.28899999999999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39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120</v>
      </c>
      <c r="AT140" s="223" t="s">
        <v>116</v>
      </c>
      <c r="AU140" s="223" t="s">
        <v>81</v>
      </c>
      <c r="AY140" s="16" t="s">
        <v>114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79</v>
      </c>
      <c r="BK140" s="224">
        <f>ROUND(I140*H140,2)</f>
        <v>0</v>
      </c>
      <c r="BL140" s="16" t="s">
        <v>120</v>
      </c>
      <c r="BM140" s="223" t="s">
        <v>154</v>
      </c>
    </row>
    <row r="141" s="13" customFormat="1">
      <c r="A141" s="13"/>
      <c r="B141" s="225"/>
      <c r="C141" s="226"/>
      <c r="D141" s="227" t="s">
        <v>122</v>
      </c>
      <c r="E141" s="228" t="s">
        <v>1</v>
      </c>
      <c r="F141" s="229" t="s">
        <v>155</v>
      </c>
      <c r="G141" s="226"/>
      <c r="H141" s="230">
        <v>250.28899999999999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122</v>
      </c>
      <c r="AU141" s="236" t="s">
        <v>81</v>
      </c>
      <c r="AV141" s="13" t="s">
        <v>81</v>
      </c>
      <c r="AW141" s="13" t="s">
        <v>31</v>
      </c>
      <c r="AX141" s="13" t="s">
        <v>79</v>
      </c>
      <c r="AY141" s="236" t="s">
        <v>114</v>
      </c>
    </row>
    <row r="142" s="2" customFormat="1" ht="33" customHeight="1">
      <c r="A142" s="37"/>
      <c r="B142" s="38"/>
      <c r="C142" s="211" t="s">
        <v>156</v>
      </c>
      <c r="D142" s="211" t="s">
        <v>116</v>
      </c>
      <c r="E142" s="212" t="s">
        <v>157</v>
      </c>
      <c r="F142" s="213" t="s">
        <v>158</v>
      </c>
      <c r="G142" s="214" t="s">
        <v>159</v>
      </c>
      <c r="H142" s="215">
        <v>450.51999999999998</v>
      </c>
      <c r="I142" s="216"/>
      <c r="J142" s="217">
        <f>ROUND(I142*H142,2)</f>
        <v>0</v>
      </c>
      <c r="K142" s="218"/>
      <c r="L142" s="43"/>
      <c r="M142" s="219" t="s">
        <v>1</v>
      </c>
      <c r="N142" s="220" t="s">
        <v>39</v>
      </c>
      <c r="O142" s="90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120</v>
      </c>
      <c r="AT142" s="223" t="s">
        <v>116</v>
      </c>
      <c r="AU142" s="223" t="s">
        <v>81</v>
      </c>
      <c r="AY142" s="16" t="s">
        <v>114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79</v>
      </c>
      <c r="BK142" s="224">
        <f>ROUND(I142*H142,2)</f>
        <v>0</v>
      </c>
      <c r="BL142" s="16" t="s">
        <v>120</v>
      </c>
      <c r="BM142" s="223" t="s">
        <v>160</v>
      </c>
    </row>
    <row r="143" s="13" customFormat="1">
      <c r="A143" s="13"/>
      <c r="B143" s="225"/>
      <c r="C143" s="226"/>
      <c r="D143" s="227" t="s">
        <v>122</v>
      </c>
      <c r="E143" s="228" t="s">
        <v>1</v>
      </c>
      <c r="F143" s="229" t="s">
        <v>161</v>
      </c>
      <c r="G143" s="226"/>
      <c r="H143" s="230">
        <v>450.51999999999998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122</v>
      </c>
      <c r="AU143" s="236" t="s">
        <v>81</v>
      </c>
      <c r="AV143" s="13" t="s">
        <v>81</v>
      </c>
      <c r="AW143" s="13" t="s">
        <v>31</v>
      </c>
      <c r="AX143" s="13" t="s">
        <v>79</v>
      </c>
      <c r="AY143" s="236" t="s">
        <v>114</v>
      </c>
    </row>
    <row r="144" s="2" customFormat="1" ht="24.15" customHeight="1">
      <c r="A144" s="37"/>
      <c r="B144" s="38"/>
      <c r="C144" s="211" t="s">
        <v>162</v>
      </c>
      <c r="D144" s="211" t="s">
        <v>116</v>
      </c>
      <c r="E144" s="212" t="s">
        <v>163</v>
      </c>
      <c r="F144" s="213" t="s">
        <v>164</v>
      </c>
      <c r="G144" s="214" t="s">
        <v>141</v>
      </c>
      <c r="H144" s="215">
        <v>6.5999999999999996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39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120</v>
      </c>
      <c r="AT144" s="223" t="s">
        <v>116</v>
      </c>
      <c r="AU144" s="223" t="s">
        <v>81</v>
      </c>
      <c r="AY144" s="16" t="s">
        <v>114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79</v>
      </c>
      <c r="BK144" s="224">
        <f>ROUND(I144*H144,2)</f>
        <v>0</v>
      </c>
      <c r="BL144" s="16" t="s">
        <v>120</v>
      </c>
      <c r="BM144" s="223" t="s">
        <v>165</v>
      </c>
    </row>
    <row r="145" s="13" customFormat="1">
      <c r="A145" s="13"/>
      <c r="B145" s="225"/>
      <c r="C145" s="226"/>
      <c r="D145" s="227" t="s">
        <v>122</v>
      </c>
      <c r="E145" s="228" t="s">
        <v>1</v>
      </c>
      <c r="F145" s="229" t="s">
        <v>166</v>
      </c>
      <c r="G145" s="226"/>
      <c r="H145" s="230">
        <v>6.5999999999999996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122</v>
      </c>
      <c r="AU145" s="236" t="s">
        <v>81</v>
      </c>
      <c r="AV145" s="13" t="s">
        <v>81</v>
      </c>
      <c r="AW145" s="13" t="s">
        <v>31</v>
      </c>
      <c r="AX145" s="13" t="s">
        <v>79</v>
      </c>
      <c r="AY145" s="236" t="s">
        <v>114</v>
      </c>
    </row>
    <row r="146" s="2" customFormat="1" ht="16.5" customHeight="1">
      <c r="A146" s="37"/>
      <c r="B146" s="38"/>
      <c r="C146" s="248" t="s">
        <v>167</v>
      </c>
      <c r="D146" s="248" t="s">
        <v>168</v>
      </c>
      <c r="E146" s="249" t="s">
        <v>169</v>
      </c>
      <c r="F146" s="250" t="s">
        <v>170</v>
      </c>
      <c r="G146" s="251" t="s">
        <v>159</v>
      </c>
      <c r="H146" s="252">
        <v>11.880000000000001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39</v>
      </c>
      <c r="O146" s="90"/>
      <c r="P146" s="221">
        <f>O146*H146</f>
        <v>0</v>
      </c>
      <c r="Q146" s="221">
        <v>1</v>
      </c>
      <c r="R146" s="221">
        <f>Q146*H146</f>
        <v>11.880000000000001</v>
      </c>
      <c r="S146" s="221">
        <v>0</v>
      </c>
      <c r="T146" s="22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156</v>
      </c>
      <c r="AT146" s="223" t="s">
        <v>168</v>
      </c>
      <c r="AU146" s="223" t="s">
        <v>81</v>
      </c>
      <c r="AY146" s="16" t="s">
        <v>114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79</v>
      </c>
      <c r="BK146" s="224">
        <f>ROUND(I146*H146,2)</f>
        <v>0</v>
      </c>
      <c r="BL146" s="16" t="s">
        <v>120</v>
      </c>
      <c r="BM146" s="223" t="s">
        <v>171</v>
      </c>
    </row>
    <row r="147" s="13" customFormat="1">
      <c r="A147" s="13"/>
      <c r="B147" s="225"/>
      <c r="C147" s="226"/>
      <c r="D147" s="227" t="s">
        <v>122</v>
      </c>
      <c r="E147" s="228" t="s">
        <v>1</v>
      </c>
      <c r="F147" s="229" t="s">
        <v>172</v>
      </c>
      <c r="G147" s="226"/>
      <c r="H147" s="230">
        <v>11.880000000000001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122</v>
      </c>
      <c r="AU147" s="236" t="s">
        <v>81</v>
      </c>
      <c r="AV147" s="13" t="s">
        <v>81</v>
      </c>
      <c r="AW147" s="13" t="s">
        <v>31</v>
      </c>
      <c r="AX147" s="13" t="s">
        <v>79</v>
      </c>
      <c r="AY147" s="236" t="s">
        <v>114</v>
      </c>
    </row>
    <row r="148" s="2" customFormat="1" ht="24.15" customHeight="1">
      <c r="A148" s="37"/>
      <c r="B148" s="38"/>
      <c r="C148" s="211" t="s">
        <v>173</v>
      </c>
      <c r="D148" s="211" t="s">
        <v>116</v>
      </c>
      <c r="E148" s="212" t="s">
        <v>174</v>
      </c>
      <c r="F148" s="213" t="s">
        <v>175</v>
      </c>
      <c r="G148" s="214" t="s">
        <v>119</v>
      </c>
      <c r="H148" s="215">
        <v>74.469999999999999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39</v>
      </c>
      <c r="O148" s="90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120</v>
      </c>
      <c r="AT148" s="223" t="s">
        <v>116</v>
      </c>
      <c r="AU148" s="223" t="s">
        <v>81</v>
      </c>
      <c r="AY148" s="16" t="s">
        <v>114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79</v>
      </c>
      <c r="BK148" s="224">
        <f>ROUND(I148*H148,2)</f>
        <v>0</v>
      </c>
      <c r="BL148" s="16" t="s">
        <v>120</v>
      </c>
      <c r="BM148" s="223" t="s">
        <v>176</v>
      </c>
    </row>
    <row r="149" s="13" customFormat="1">
      <c r="A149" s="13"/>
      <c r="B149" s="225"/>
      <c r="C149" s="226"/>
      <c r="D149" s="227" t="s">
        <v>122</v>
      </c>
      <c r="E149" s="228" t="s">
        <v>1</v>
      </c>
      <c r="F149" s="229" t="s">
        <v>177</v>
      </c>
      <c r="G149" s="226"/>
      <c r="H149" s="230">
        <v>74.469999999999999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122</v>
      </c>
      <c r="AU149" s="236" t="s">
        <v>81</v>
      </c>
      <c r="AV149" s="13" t="s">
        <v>81</v>
      </c>
      <c r="AW149" s="13" t="s">
        <v>31</v>
      </c>
      <c r="AX149" s="13" t="s">
        <v>79</v>
      </c>
      <c r="AY149" s="236" t="s">
        <v>114</v>
      </c>
    </row>
    <row r="150" s="2" customFormat="1" ht="24.15" customHeight="1">
      <c r="A150" s="37"/>
      <c r="B150" s="38"/>
      <c r="C150" s="211" t="s">
        <v>8</v>
      </c>
      <c r="D150" s="211" t="s">
        <v>116</v>
      </c>
      <c r="E150" s="212" t="s">
        <v>178</v>
      </c>
      <c r="F150" s="213" t="s">
        <v>179</v>
      </c>
      <c r="G150" s="214" t="s">
        <v>119</v>
      </c>
      <c r="H150" s="215">
        <v>74.469999999999999</v>
      </c>
      <c r="I150" s="216"/>
      <c r="J150" s="217">
        <f>ROUND(I150*H150,2)</f>
        <v>0</v>
      </c>
      <c r="K150" s="218"/>
      <c r="L150" s="43"/>
      <c r="M150" s="219" t="s">
        <v>1</v>
      </c>
      <c r="N150" s="220" t="s">
        <v>39</v>
      </c>
      <c r="O150" s="90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120</v>
      </c>
      <c r="AT150" s="223" t="s">
        <v>116</v>
      </c>
      <c r="AU150" s="223" t="s">
        <v>81</v>
      </c>
      <c r="AY150" s="16" t="s">
        <v>114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79</v>
      </c>
      <c r="BK150" s="224">
        <f>ROUND(I150*H150,2)</f>
        <v>0</v>
      </c>
      <c r="BL150" s="16" t="s">
        <v>120</v>
      </c>
      <c r="BM150" s="223" t="s">
        <v>180</v>
      </c>
    </row>
    <row r="151" s="2" customFormat="1" ht="16.5" customHeight="1">
      <c r="A151" s="37"/>
      <c r="B151" s="38"/>
      <c r="C151" s="248" t="s">
        <v>181</v>
      </c>
      <c r="D151" s="248" t="s">
        <v>168</v>
      </c>
      <c r="E151" s="249" t="s">
        <v>182</v>
      </c>
      <c r="F151" s="250" t="s">
        <v>183</v>
      </c>
      <c r="G151" s="251" t="s">
        <v>184</v>
      </c>
      <c r="H151" s="252">
        <v>3.5390000000000001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39</v>
      </c>
      <c r="O151" s="90"/>
      <c r="P151" s="221">
        <f>O151*H151</f>
        <v>0</v>
      </c>
      <c r="Q151" s="221">
        <v>0.001</v>
      </c>
      <c r="R151" s="221">
        <f>Q151*H151</f>
        <v>0.003539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156</v>
      </c>
      <c r="AT151" s="223" t="s">
        <v>168</v>
      </c>
      <c r="AU151" s="223" t="s">
        <v>81</v>
      </c>
      <c r="AY151" s="16" t="s">
        <v>114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79</v>
      </c>
      <c r="BK151" s="224">
        <f>ROUND(I151*H151,2)</f>
        <v>0</v>
      </c>
      <c r="BL151" s="16" t="s">
        <v>120</v>
      </c>
      <c r="BM151" s="223" t="s">
        <v>185</v>
      </c>
    </row>
    <row r="152" s="2" customFormat="1" ht="24.15" customHeight="1">
      <c r="A152" s="37"/>
      <c r="B152" s="38"/>
      <c r="C152" s="211" t="s">
        <v>186</v>
      </c>
      <c r="D152" s="211" t="s">
        <v>116</v>
      </c>
      <c r="E152" s="212" t="s">
        <v>187</v>
      </c>
      <c r="F152" s="213" t="s">
        <v>188</v>
      </c>
      <c r="G152" s="214" t="s">
        <v>119</v>
      </c>
      <c r="H152" s="215">
        <v>16.800000000000001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39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120</v>
      </c>
      <c r="AT152" s="223" t="s">
        <v>116</v>
      </c>
      <c r="AU152" s="223" t="s">
        <v>81</v>
      </c>
      <c r="AY152" s="16" t="s">
        <v>114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79</v>
      </c>
      <c r="BK152" s="224">
        <f>ROUND(I152*H152,2)</f>
        <v>0</v>
      </c>
      <c r="BL152" s="16" t="s">
        <v>120</v>
      </c>
      <c r="BM152" s="223" t="s">
        <v>189</v>
      </c>
    </row>
    <row r="153" s="13" customFormat="1">
      <c r="A153" s="13"/>
      <c r="B153" s="225"/>
      <c r="C153" s="226"/>
      <c r="D153" s="227" t="s">
        <v>122</v>
      </c>
      <c r="E153" s="228" t="s">
        <v>1</v>
      </c>
      <c r="F153" s="229" t="s">
        <v>190</v>
      </c>
      <c r="G153" s="226"/>
      <c r="H153" s="230">
        <v>16.800000000000001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122</v>
      </c>
      <c r="AU153" s="236" t="s">
        <v>81</v>
      </c>
      <c r="AV153" s="13" t="s">
        <v>81</v>
      </c>
      <c r="AW153" s="13" t="s">
        <v>31</v>
      </c>
      <c r="AX153" s="13" t="s">
        <v>79</v>
      </c>
      <c r="AY153" s="236" t="s">
        <v>114</v>
      </c>
    </row>
    <row r="154" s="2" customFormat="1" ht="21.75" customHeight="1">
      <c r="A154" s="37"/>
      <c r="B154" s="38"/>
      <c r="C154" s="211" t="s">
        <v>191</v>
      </c>
      <c r="D154" s="211" t="s">
        <v>116</v>
      </c>
      <c r="E154" s="212" t="s">
        <v>192</v>
      </c>
      <c r="F154" s="213" t="s">
        <v>193</v>
      </c>
      <c r="G154" s="214" t="s">
        <v>119</v>
      </c>
      <c r="H154" s="215">
        <v>74.469999999999999</v>
      </c>
      <c r="I154" s="216"/>
      <c r="J154" s="217">
        <f>ROUND(I154*H154,2)</f>
        <v>0</v>
      </c>
      <c r="K154" s="218"/>
      <c r="L154" s="43"/>
      <c r="M154" s="219" t="s">
        <v>1</v>
      </c>
      <c r="N154" s="220" t="s">
        <v>39</v>
      </c>
      <c r="O154" s="90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3" t="s">
        <v>120</v>
      </c>
      <c r="AT154" s="223" t="s">
        <v>116</v>
      </c>
      <c r="AU154" s="223" t="s">
        <v>81</v>
      </c>
      <c r="AY154" s="16" t="s">
        <v>114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6" t="s">
        <v>79</v>
      </c>
      <c r="BK154" s="224">
        <f>ROUND(I154*H154,2)</f>
        <v>0</v>
      </c>
      <c r="BL154" s="16" t="s">
        <v>120</v>
      </c>
      <c r="BM154" s="223" t="s">
        <v>194</v>
      </c>
    </row>
    <row r="155" s="12" customFormat="1" ht="22.8" customHeight="1">
      <c r="A155" s="12"/>
      <c r="B155" s="195"/>
      <c r="C155" s="196"/>
      <c r="D155" s="197" t="s">
        <v>73</v>
      </c>
      <c r="E155" s="209" t="s">
        <v>128</v>
      </c>
      <c r="F155" s="209" t="s">
        <v>195</v>
      </c>
      <c r="G155" s="196"/>
      <c r="H155" s="196"/>
      <c r="I155" s="199"/>
      <c r="J155" s="210">
        <f>BK155</f>
        <v>0</v>
      </c>
      <c r="K155" s="196"/>
      <c r="L155" s="201"/>
      <c r="M155" s="202"/>
      <c r="N155" s="203"/>
      <c r="O155" s="203"/>
      <c r="P155" s="204">
        <v>0</v>
      </c>
      <c r="Q155" s="203"/>
      <c r="R155" s="204">
        <v>0</v>
      </c>
      <c r="S155" s="203"/>
      <c r="T155" s="205"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6" t="s">
        <v>79</v>
      </c>
      <c r="AT155" s="207" t="s">
        <v>73</v>
      </c>
      <c r="AU155" s="207" t="s">
        <v>79</v>
      </c>
      <c r="AY155" s="206" t="s">
        <v>114</v>
      </c>
      <c r="BK155" s="208">
        <v>0</v>
      </c>
    </row>
    <row r="156" s="12" customFormat="1" ht="22.8" customHeight="1">
      <c r="A156" s="12"/>
      <c r="B156" s="195"/>
      <c r="C156" s="196"/>
      <c r="D156" s="197" t="s">
        <v>73</v>
      </c>
      <c r="E156" s="209" t="s">
        <v>138</v>
      </c>
      <c r="F156" s="209" t="s">
        <v>196</v>
      </c>
      <c r="G156" s="196"/>
      <c r="H156" s="196"/>
      <c r="I156" s="199"/>
      <c r="J156" s="210">
        <f>BK156</f>
        <v>0</v>
      </c>
      <c r="K156" s="196"/>
      <c r="L156" s="201"/>
      <c r="M156" s="202"/>
      <c r="N156" s="203"/>
      <c r="O156" s="203"/>
      <c r="P156" s="204">
        <f>SUM(P157:P175)</f>
        <v>0</v>
      </c>
      <c r="Q156" s="203"/>
      <c r="R156" s="204">
        <f>SUM(R157:R175)</f>
        <v>292.95677913999998</v>
      </c>
      <c r="S156" s="203"/>
      <c r="T156" s="205">
        <f>SUM(T157:T175)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6" t="s">
        <v>79</v>
      </c>
      <c r="AT156" s="207" t="s">
        <v>73</v>
      </c>
      <c r="AU156" s="207" t="s">
        <v>79</v>
      </c>
      <c r="AY156" s="206" t="s">
        <v>114</v>
      </c>
      <c r="BK156" s="208">
        <f>SUM(BK157:BK175)</f>
        <v>0</v>
      </c>
    </row>
    <row r="157" s="2" customFormat="1" ht="21.75" customHeight="1">
      <c r="A157" s="37"/>
      <c r="B157" s="38"/>
      <c r="C157" s="211" t="s">
        <v>197</v>
      </c>
      <c r="D157" s="211" t="s">
        <v>116</v>
      </c>
      <c r="E157" s="212" t="s">
        <v>198</v>
      </c>
      <c r="F157" s="213" t="s">
        <v>199</v>
      </c>
      <c r="G157" s="214" t="s">
        <v>119</v>
      </c>
      <c r="H157" s="215">
        <v>392.26999999999998</v>
      </c>
      <c r="I157" s="216"/>
      <c r="J157" s="217">
        <f>ROUND(I157*H157,2)</f>
        <v>0</v>
      </c>
      <c r="K157" s="218"/>
      <c r="L157" s="43"/>
      <c r="M157" s="219" t="s">
        <v>1</v>
      </c>
      <c r="N157" s="220" t="s">
        <v>39</v>
      </c>
      <c r="O157" s="90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3" t="s">
        <v>120</v>
      </c>
      <c r="AT157" s="223" t="s">
        <v>116</v>
      </c>
      <c r="AU157" s="223" t="s">
        <v>81</v>
      </c>
      <c r="AY157" s="16" t="s">
        <v>114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6" t="s">
        <v>79</v>
      </c>
      <c r="BK157" s="224">
        <f>ROUND(I157*H157,2)</f>
        <v>0</v>
      </c>
      <c r="BL157" s="16" t="s">
        <v>120</v>
      </c>
      <c r="BM157" s="223" t="s">
        <v>200</v>
      </c>
    </row>
    <row r="158" s="13" customFormat="1">
      <c r="A158" s="13"/>
      <c r="B158" s="225"/>
      <c r="C158" s="226"/>
      <c r="D158" s="227" t="s">
        <v>122</v>
      </c>
      <c r="E158" s="228" t="s">
        <v>1</v>
      </c>
      <c r="F158" s="229" t="s">
        <v>201</v>
      </c>
      <c r="G158" s="226"/>
      <c r="H158" s="230">
        <v>392.26999999999998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122</v>
      </c>
      <c r="AU158" s="236" t="s">
        <v>81</v>
      </c>
      <c r="AV158" s="13" t="s">
        <v>81</v>
      </c>
      <c r="AW158" s="13" t="s">
        <v>31</v>
      </c>
      <c r="AX158" s="13" t="s">
        <v>79</v>
      </c>
      <c r="AY158" s="236" t="s">
        <v>114</v>
      </c>
    </row>
    <row r="159" s="2" customFormat="1" ht="24.15" customHeight="1">
      <c r="A159" s="37"/>
      <c r="B159" s="38"/>
      <c r="C159" s="211" t="s">
        <v>202</v>
      </c>
      <c r="D159" s="211" t="s">
        <v>116</v>
      </c>
      <c r="E159" s="212" t="s">
        <v>203</v>
      </c>
      <c r="F159" s="213" t="s">
        <v>204</v>
      </c>
      <c r="G159" s="214" t="s">
        <v>119</v>
      </c>
      <c r="H159" s="215">
        <v>438.81</v>
      </c>
      <c r="I159" s="216"/>
      <c r="J159" s="217">
        <f>ROUND(I159*H159,2)</f>
        <v>0</v>
      </c>
      <c r="K159" s="218"/>
      <c r="L159" s="43"/>
      <c r="M159" s="219" t="s">
        <v>1</v>
      </c>
      <c r="N159" s="220" t="s">
        <v>39</v>
      </c>
      <c r="O159" s="90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3" t="s">
        <v>120</v>
      </c>
      <c r="AT159" s="223" t="s">
        <v>116</v>
      </c>
      <c r="AU159" s="223" t="s">
        <v>81</v>
      </c>
      <c r="AY159" s="16" t="s">
        <v>114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6" t="s">
        <v>79</v>
      </c>
      <c r="BK159" s="224">
        <f>ROUND(I159*H159,2)</f>
        <v>0</v>
      </c>
      <c r="BL159" s="16" t="s">
        <v>120</v>
      </c>
      <c r="BM159" s="223" t="s">
        <v>205</v>
      </c>
    </row>
    <row r="160" s="13" customFormat="1">
      <c r="A160" s="13"/>
      <c r="B160" s="225"/>
      <c r="C160" s="226"/>
      <c r="D160" s="227" t="s">
        <v>122</v>
      </c>
      <c r="E160" s="228" t="s">
        <v>1</v>
      </c>
      <c r="F160" s="229" t="s">
        <v>206</v>
      </c>
      <c r="G160" s="226"/>
      <c r="H160" s="230">
        <v>438.81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122</v>
      </c>
      <c r="AU160" s="236" t="s">
        <v>81</v>
      </c>
      <c r="AV160" s="13" t="s">
        <v>81</v>
      </c>
      <c r="AW160" s="13" t="s">
        <v>31</v>
      </c>
      <c r="AX160" s="13" t="s">
        <v>79</v>
      </c>
      <c r="AY160" s="236" t="s">
        <v>114</v>
      </c>
    </row>
    <row r="161" s="2" customFormat="1" ht="24.15" customHeight="1">
      <c r="A161" s="37"/>
      <c r="B161" s="38"/>
      <c r="C161" s="211" t="s">
        <v>207</v>
      </c>
      <c r="D161" s="211" t="s">
        <v>116</v>
      </c>
      <c r="E161" s="212" t="s">
        <v>208</v>
      </c>
      <c r="F161" s="213" t="s">
        <v>209</v>
      </c>
      <c r="G161" s="214" t="s">
        <v>119</v>
      </c>
      <c r="H161" s="215">
        <v>438.81</v>
      </c>
      <c r="I161" s="216"/>
      <c r="J161" s="217">
        <f>ROUND(I161*H161,2)</f>
        <v>0</v>
      </c>
      <c r="K161" s="218"/>
      <c r="L161" s="43"/>
      <c r="M161" s="219" t="s">
        <v>1</v>
      </c>
      <c r="N161" s="220" t="s">
        <v>39</v>
      </c>
      <c r="O161" s="90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3" t="s">
        <v>120</v>
      </c>
      <c r="AT161" s="223" t="s">
        <v>116</v>
      </c>
      <c r="AU161" s="223" t="s">
        <v>81</v>
      </c>
      <c r="AY161" s="16" t="s">
        <v>114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6" t="s">
        <v>79</v>
      </c>
      <c r="BK161" s="224">
        <f>ROUND(I161*H161,2)</f>
        <v>0</v>
      </c>
      <c r="BL161" s="16" t="s">
        <v>120</v>
      </c>
      <c r="BM161" s="223" t="s">
        <v>210</v>
      </c>
    </row>
    <row r="162" s="13" customFormat="1">
      <c r="A162" s="13"/>
      <c r="B162" s="225"/>
      <c r="C162" s="226"/>
      <c r="D162" s="227" t="s">
        <v>122</v>
      </c>
      <c r="E162" s="228" t="s">
        <v>1</v>
      </c>
      <c r="F162" s="229" t="s">
        <v>206</v>
      </c>
      <c r="G162" s="226"/>
      <c r="H162" s="230">
        <v>438.81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122</v>
      </c>
      <c r="AU162" s="236" t="s">
        <v>81</v>
      </c>
      <c r="AV162" s="13" t="s">
        <v>81</v>
      </c>
      <c r="AW162" s="13" t="s">
        <v>31</v>
      </c>
      <c r="AX162" s="13" t="s">
        <v>79</v>
      </c>
      <c r="AY162" s="236" t="s">
        <v>114</v>
      </c>
    </row>
    <row r="163" s="2" customFormat="1" ht="24.15" customHeight="1">
      <c r="A163" s="37"/>
      <c r="B163" s="38"/>
      <c r="C163" s="211" t="s">
        <v>211</v>
      </c>
      <c r="D163" s="211" t="s">
        <v>116</v>
      </c>
      <c r="E163" s="212" t="s">
        <v>212</v>
      </c>
      <c r="F163" s="213" t="s">
        <v>213</v>
      </c>
      <c r="G163" s="214" t="s">
        <v>119</v>
      </c>
      <c r="H163" s="215">
        <v>364.22000000000003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39</v>
      </c>
      <c r="O163" s="90"/>
      <c r="P163" s="221">
        <f>O163*H163</f>
        <v>0</v>
      </c>
      <c r="Q163" s="221">
        <v>0.498</v>
      </c>
      <c r="R163" s="221">
        <f>Q163*H163</f>
        <v>181.38156000000001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120</v>
      </c>
      <c r="AT163" s="223" t="s">
        <v>116</v>
      </c>
      <c r="AU163" s="223" t="s">
        <v>81</v>
      </c>
      <c r="AY163" s="16" t="s">
        <v>114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79</v>
      </c>
      <c r="BK163" s="224">
        <f>ROUND(I163*H163,2)</f>
        <v>0</v>
      </c>
      <c r="BL163" s="16" t="s">
        <v>120</v>
      </c>
      <c r="BM163" s="223" t="s">
        <v>214</v>
      </c>
    </row>
    <row r="164" s="13" customFormat="1">
      <c r="A164" s="13"/>
      <c r="B164" s="225"/>
      <c r="C164" s="226"/>
      <c r="D164" s="227" t="s">
        <v>122</v>
      </c>
      <c r="E164" s="228" t="s">
        <v>1</v>
      </c>
      <c r="F164" s="229" t="s">
        <v>215</v>
      </c>
      <c r="G164" s="226"/>
      <c r="H164" s="230">
        <v>364.22000000000003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122</v>
      </c>
      <c r="AU164" s="236" t="s">
        <v>81</v>
      </c>
      <c r="AV164" s="13" t="s">
        <v>81</v>
      </c>
      <c r="AW164" s="13" t="s">
        <v>31</v>
      </c>
      <c r="AX164" s="13" t="s">
        <v>79</v>
      </c>
      <c r="AY164" s="236" t="s">
        <v>114</v>
      </c>
    </row>
    <row r="165" s="2" customFormat="1" ht="16.5" customHeight="1">
      <c r="A165" s="37"/>
      <c r="B165" s="38"/>
      <c r="C165" s="248" t="s">
        <v>216</v>
      </c>
      <c r="D165" s="248" t="s">
        <v>168</v>
      </c>
      <c r="E165" s="249" t="s">
        <v>217</v>
      </c>
      <c r="F165" s="250" t="s">
        <v>218</v>
      </c>
      <c r="G165" s="251" t="s">
        <v>159</v>
      </c>
      <c r="H165" s="252">
        <v>14.686</v>
      </c>
      <c r="I165" s="253"/>
      <c r="J165" s="254">
        <f>ROUND(I165*H165,2)</f>
        <v>0</v>
      </c>
      <c r="K165" s="255"/>
      <c r="L165" s="256"/>
      <c r="M165" s="257" t="s">
        <v>1</v>
      </c>
      <c r="N165" s="258" t="s">
        <v>39</v>
      </c>
      <c r="O165" s="90"/>
      <c r="P165" s="221">
        <f>O165*H165</f>
        <v>0</v>
      </c>
      <c r="Q165" s="221">
        <v>1</v>
      </c>
      <c r="R165" s="221">
        <f>Q165*H165</f>
        <v>14.686</v>
      </c>
      <c r="S165" s="221">
        <v>0</v>
      </c>
      <c r="T165" s="22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156</v>
      </c>
      <c r="AT165" s="223" t="s">
        <v>168</v>
      </c>
      <c r="AU165" s="223" t="s">
        <v>81</v>
      </c>
      <c r="AY165" s="16" t="s">
        <v>114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79</v>
      </c>
      <c r="BK165" s="224">
        <f>ROUND(I165*H165,2)</f>
        <v>0</v>
      </c>
      <c r="BL165" s="16" t="s">
        <v>120</v>
      </c>
      <c r="BM165" s="223" t="s">
        <v>219</v>
      </c>
    </row>
    <row r="166" s="2" customFormat="1" ht="33" customHeight="1">
      <c r="A166" s="37"/>
      <c r="B166" s="38"/>
      <c r="C166" s="211" t="s">
        <v>7</v>
      </c>
      <c r="D166" s="211" t="s">
        <v>116</v>
      </c>
      <c r="E166" s="212" t="s">
        <v>220</v>
      </c>
      <c r="F166" s="213" t="s">
        <v>221</v>
      </c>
      <c r="G166" s="214" t="s">
        <v>119</v>
      </c>
      <c r="H166" s="215">
        <v>14.4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39</v>
      </c>
      <c r="O166" s="90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120</v>
      </c>
      <c r="AT166" s="223" t="s">
        <v>116</v>
      </c>
      <c r="AU166" s="223" t="s">
        <v>81</v>
      </c>
      <c r="AY166" s="16" t="s">
        <v>114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79</v>
      </c>
      <c r="BK166" s="224">
        <f>ROUND(I166*H166,2)</f>
        <v>0</v>
      </c>
      <c r="BL166" s="16" t="s">
        <v>120</v>
      </c>
      <c r="BM166" s="223" t="s">
        <v>222</v>
      </c>
    </row>
    <row r="167" s="13" customFormat="1">
      <c r="A167" s="13"/>
      <c r="B167" s="225"/>
      <c r="C167" s="226"/>
      <c r="D167" s="227" t="s">
        <v>122</v>
      </c>
      <c r="E167" s="228" t="s">
        <v>1</v>
      </c>
      <c r="F167" s="229" t="s">
        <v>223</v>
      </c>
      <c r="G167" s="226"/>
      <c r="H167" s="230">
        <v>14.4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122</v>
      </c>
      <c r="AU167" s="236" t="s">
        <v>81</v>
      </c>
      <c r="AV167" s="13" t="s">
        <v>81</v>
      </c>
      <c r="AW167" s="13" t="s">
        <v>31</v>
      </c>
      <c r="AX167" s="13" t="s">
        <v>79</v>
      </c>
      <c r="AY167" s="236" t="s">
        <v>114</v>
      </c>
    </row>
    <row r="168" s="2" customFormat="1" ht="24.15" customHeight="1">
      <c r="A168" s="37"/>
      <c r="B168" s="38"/>
      <c r="C168" s="211" t="s">
        <v>224</v>
      </c>
      <c r="D168" s="211" t="s">
        <v>116</v>
      </c>
      <c r="E168" s="212" t="s">
        <v>225</v>
      </c>
      <c r="F168" s="213" t="s">
        <v>226</v>
      </c>
      <c r="G168" s="214" t="s">
        <v>119</v>
      </c>
      <c r="H168" s="215">
        <v>30.855</v>
      </c>
      <c r="I168" s="216"/>
      <c r="J168" s="217">
        <f>ROUND(I168*H168,2)</f>
        <v>0</v>
      </c>
      <c r="K168" s="218"/>
      <c r="L168" s="43"/>
      <c r="M168" s="219" t="s">
        <v>1</v>
      </c>
      <c r="N168" s="220" t="s">
        <v>39</v>
      </c>
      <c r="O168" s="90"/>
      <c r="P168" s="221">
        <f>O168*H168</f>
        <v>0</v>
      </c>
      <c r="Q168" s="221">
        <v>0.090620000000000006</v>
      </c>
      <c r="R168" s="221">
        <f>Q168*H168</f>
        <v>2.7960801000000002</v>
      </c>
      <c r="S168" s="221">
        <v>0</v>
      </c>
      <c r="T168" s="22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120</v>
      </c>
      <c r="AT168" s="223" t="s">
        <v>116</v>
      </c>
      <c r="AU168" s="223" t="s">
        <v>81</v>
      </c>
      <c r="AY168" s="16" t="s">
        <v>114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79</v>
      </c>
      <c r="BK168" s="224">
        <f>ROUND(I168*H168,2)</f>
        <v>0</v>
      </c>
      <c r="BL168" s="16" t="s">
        <v>120</v>
      </c>
      <c r="BM168" s="223" t="s">
        <v>227</v>
      </c>
    </row>
    <row r="169" s="13" customFormat="1">
      <c r="A169" s="13"/>
      <c r="B169" s="225"/>
      <c r="C169" s="226"/>
      <c r="D169" s="227" t="s">
        <v>122</v>
      </c>
      <c r="E169" s="228" t="s">
        <v>1</v>
      </c>
      <c r="F169" s="229" t="s">
        <v>228</v>
      </c>
      <c r="G169" s="226"/>
      <c r="H169" s="230">
        <v>30.855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122</v>
      </c>
      <c r="AU169" s="236" t="s">
        <v>81</v>
      </c>
      <c r="AV169" s="13" t="s">
        <v>81</v>
      </c>
      <c r="AW169" s="13" t="s">
        <v>31</v>
      </c>
      <c r="AX169" s="13" t="s">
        <v>79</v>
      </c>
      <c r="AY169" s="236" t="s">
        <v>114</v>
      </c>
    </row>
    <row r="170" s="2" customFormat="1" ht="24.15" customHeight="1">
      <c r="A170" s="37"/>
      <c r="B170" s="38"/>
      <c r="C170" s="248" t="s">
        <v>229</v>
      </c>
      <c r="D170" s="248" t="s">
        <v>168</v>
      </c>
      <c r="E170" s="249" t="s">
        <v>230</v>
      </c>
      <c r="F170" s="250" t="s">
        <v>231</v>
      </c>
      <c r="G170" s="251" t="s">
        <v>119</v>
      </c>
      <c r="H170" s="252">
        <v>32.398000000000003</v>
      </c>
      <c r="I170" s="253"/>
      <c r="J170" s="254">
        <f>ROUND(I170*H170,2)</f>
        <v>0</v>
      </c>
      <c r="K170" s="255"/>
      <c r="L170" s="256"/>
      <c r="M170" s="257" t="s">
        <v>1</v>
      </c>
      <c r="N170" s="258" t="s">
        <v>39</v>
      </c>
      <c r="O170" s="90"/>
      <c r="P170" s="221">
        <f>O170*H170</f>
        <v>0</v>
      </c>
      <c r="Q170" s="221">
        <v>0.17599999999999999</v>
      </c>
      <c r="R170" s="221">
        <f>Q170*H170</f>
        <v>5.7020480000000004</v>
      </c>
      <c r="S170" s="221">
        <v>0</v>
      </c>
      <c r="T170" s="22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3" t="s">
        <v>156</v>
      </c>
      <c r="AT170" s="223" t="s">
        <v>168</v>
      </c>
      <c r="AU170" s="223" t="s">
        <v>81</v>
      </c>
      <c r="AY170" s="16" t="s">
        <v>114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6" t="s">
        <v>79</v>
      </c>
      <c r="BK170" s="224">
        <f>ROUND(I170*H170,2)</f>
        <v>0</v>
      </c>
      <c r="BL170" s="16" t="s">
        <v>120</v>
      </c>
      <c r="BM170" s="223" t="s">
        <v>232</v>
      </c>
    </row>
    <row r="171" s="2" customFormat="1" ht="33" customHeight="1">
      <c r="A171" s="37"/>
      <c r="B171" s="38"/>
      <c r="C171" s="211" t="s">
        <v>233</v>
      </c>
      <c r="D171" s="211" t="s">
        <v>116</v>
      </c>
      <c r="E171" s="212" t="s">
        <v>234</v>
      </c>
      <c r="F171" s="213" t="s">
        <v>235</v>
      </c>
      <c r="G171" s="214" t="s">
        <v>119</v>
      </c>
      <c r="H171" s="215">
        <v>361.04199999999997</v>
      </c>
      <c r="I171" s="216"/>
      <c r="J171" s="217">
        <f>ROUND(I171*H171,2)</f>
        <v>0</v>
      </c>
      <c r="K171" s="218"/>
      <c r="L171" s="43"/>
      <c r="M171" s="219" t="s">
        <v>1</v>
      </c>
      <c r="N171" s="220" t="s">
        <v>39</v>
      </c>
      <c r="O171" s="90"/>
      <c r="P171" s="221">
        <f>O171*H171</f>
        <v>0</v>
      </c>
      <c r="Q171" s="221">
        <v>0.090620000000000006</v>
      </c>
      <c r="R171" s="221">
        <f>Q171*H171</f>
        <v>32.717626039999999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120</v>
      </c>
      <c r="AT171" s="223" t="s">
        <v>116</v>
      </c>
      <c r="AU171" s="223" t="s">
        <v>81</v>
      </c>
      <c r="AY171" s="16" t="s">
        <v>114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79</v>
      </c>
      <c r="BK171" s="224">
        <f>ROUND(I171*H171,2)</f>
        <v>0</v>
      </c>
      <c r="BL171" s="16" t="s">
        <v>120</v>
      </c>
      <c r="BM171" s="223" t="s">
        <v>236</v>
      </c>
    </row>
    <row r="172" s="13" customFormat="1">
      <c r="A172" s="13"/>
      <c r="B172" s="225"/>
      <c r="C172" s="226"/>
      <c r="D172" s="227" t="s">
        <v>122</v>
      </c>
      <c r="E172" s="228" t="s">
        <v>1</v>
      </c>
      <c r="F172" s="229" t="s">
        <v>237</v>
      </c>
      <c r="G172" s="226"/>
      <c r="H172" s="230">
        <v>361.04199999999997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122</v>
      </c>
      <c r="AU172" s="236" t="s">
        <v>81</v>
      </c>
      <c r="AV172" s="13" t="s">
        <v>81</v>
      </c>
      <c r="AW172" s="13" t="s">
        <v>31</v>
      </c>
      <c r="AX172" s="13" t="s">
        <v>79</v>
      </c>
      <c r="AY172" s="236" t="s">
        <v>114</v>
      </c>
    </row>
    <row r="173" s="2" customFormat="1" ht="24.15" customHeight="1">
      <c r="A173" s="37"/>
      <c r="B173" s="38"/>
      <c r="C173" s="248" t="s">
        <v>238</v>
      </c>
      <c r="D173" s="248" t="s">
        <v>168</v>
      </c>
      <c r="E173" s="249" t="s">
        <v>239</v>
      </c>
      <c r="F173" s="250" t="s">
        <v>240</v>
      </c>
      <c r="G173" s="251" t="s">
        <v>119</v>
      </c>
      <c r="H173" s="252">
        <v>382.70499999999998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39</v>
      </c>
      <c r="O173" s="90"/>
      <c r="P173" s="221">
        <f>O173*H173</f>
        <v>0</v>
      </c>
      <c r="Q173" s="221">
        <v>0.14499999999999999</v>
      </c>
      <c r="R173" s="221">
        <f>Q173*H173</f>
        <v>55.492224999999991</v>
      </c>
      <c r="S173" s="221">
        <v>0</v>
      </c>
      <c r="T173" s="22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3" t="s">
        <v>156</v>
      </c>
      <c r="AT173" s="223" t="s">
        <v>168</v>
      </c>
      <c r="AU173" s="223" t="s">
        <v>81</v>
      </c>
      <c r="AY173" s="16" t="s">
        <v>114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6" t="s">
        <v>79</v>
      </c>
      <c r="BK173" s="224">
        <f>ROUND(I173*H173,2)</f>
        <v>0</v>
      </c>
      <c r="BL173" s="16" t="s">
        <v>120</v>
      </c>
      <c r="BM173" s="223" t="s">
        <v>241</v>
      </c>
    </row>
    <row r="174" s="2" customFormat="1" ht="24.15" customHeight="1">
      <c r="A174" s="37"/>
      <c r="B174" s="38"/>
      <c r="C174" s="211" t="s">
        <v>242</v>
      </c>
      <c r="D174" s="211" t="s">
        <v>116</v>
      </c>
      <c r="E174" s="212" t="s">
        <v>243</v>
      </c>
      <c r="F174" s="213" t="s">
        <v>244</v>
      </c>
      <c r="G174" s="214" t="s">
        <v>119</v>
      </c>
      <c r="H174" s="215">
        <v>2</v>
      </c>
      <c r="I174" s="216"/>
      <c r="J174" s="217">
        <f>ROUND(I174*H174,2)</f>
        <v>0</v>
      </c>
      <c r="K174" s="218"/>
      <c r="L174" s="43"/>
      <c r="M174" s="219" t="s">
        <v>1</v>
      </c>
      <c r="N174" s="220" t="s">
        <v>39</v>
      </c>
      <c r="O174" s="90"/>
      <c r="P174" s="221">
        <f>O174*H174</f>
        <v>0</v>
      </c>
      <c r="Q174" s="221">
        <v>0.090620000000000006</v>
      </c>
      <c r="R174" s="221">
        <f>Q174*H174</f>
        <v>0.18124000000000001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120</v>
      </c>
      <c r="AT174" s="223" t="s">
        <v>116</v>
      </c>
      <c r="AU174" s="223" t="s">
        <v>81</v>
      </c>
      <c r="AY174" s="16" t="s">
        <v>114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79</v>
      </c>
      <c r="BK174" s="224">
        <f>ROUND(I174*H174,2)</f>
        <v>0</v>
      </c>
      <c r="BL174" s="16" t="s">
        <v>120</v>
      </c>
      <c r="BM174" s="223" t="s">
        <v>245</v>
      </c>
    </row>
    <row r="175" s="13" customFormat="1">
      <c r="A175" s="13"/>
      <c r="B175" s="225"/>
      <c r="C175" s="226"/>
      <c r="D175" s="227" t="s">
        <v>122</v>
      </c>
      <c r="E175" s="228" t="s">
        <v>1</v>
      </c>
      <c r="F175" s="229" t="s">
        <v>81</v>
      </c>
      <c r="G175" s="226"/>
      <c r="H175" s="230">
        <v>2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122</v>
      </c>
      <c r="AU175" s="236" t="s">
        <v>81</v>
      </c>
      <c r="AV175" s="13" t="s">
        <v>81</v>
      </c>
      <c r="AW175" s="13" t="s">
        <v>31</v>
      </c>
      <c r="AX175" s="13" t="s">
        <v>79</v>
      </c>
      <c r="AY175" s="236" t="s">
        <v>114</v>
      </c>
    </row>
    <row r="176" s="12" customFormat="1" ht="22.8" customHeight="1">
      <c r="A176" s="12"/>
      <c r="B176" s="195"/>
      <c r="C176" s="196"/>
      <c r="D176" s="197" t="s">
        <v>73</v>
      </c>
      <c r="E176" s="209" t="s">
        <v>156</v>
      </c>
      <c r="F176" s="209" t="s">
        <v>246</v>
      </c>
      <c r="G176" s="196"/>
      <c r="H176" s="196"/>
      <c r="I176" s="199"/>
      <c r="J176" s="210">
        <f>BK176</f>
        <v>0</v>
      </c>
      <c r="K176" s="196"/>
      <c r="L176" s="201"/>
      <c r="M176" s="202"/>
      <c r="N176" s="203"/>
      <c r="O176" s="203"/>
      <c r="P176" s="204">
        <f>SUM(P177:P181)</f>
        <v>0</v>
      </c>
      <c r="Q176" s="203"/>
      <c r="R176" s="204">
        <f>SUM(R177:R181)</f>
        <v>0.082719999999999988</v>
      </c>
      <c r="S176" s="203"/>
      <c r="T176" s="205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6" t="s">
        <v>79</v>
      </c>
      <c r="AT176" s="207" t="s">
        <v>73</v>
      </c>
      <c r="AU176" s="207" t="s">
        <v>79</v>
      </c>
      <c r="AY176" s="206" t="s">
        <v>114</v>
      </c>
      <c r="BK176" s="208">
        <f>SUM(BK177:BK181)</f>
        <v>0</v>
      </c>
    </row>
    <row r="177" s="2" customFormat="1" ht="24.15" customHeight="1">
      <c r="A177" s="37"/>
      <c r="B177" s="38"/>
      <c r="C177" s="211" t="s">
        <v>247</v>
      </c>
      <c r="D177" s="211" t="s">
        <v>116</v>
      </c>
      <c r="E177" s="212" t="s">
        <v>248</v>
      </c>
      <c r="F177" s="213" t="s">
        <v>249</v>
      </c>
      <c r="G177" s="214" t="s">
        <v>131</v>
      </c>
      <c r="H177" s="215">
        <v>44</v>
      </c>
      <c r="I177" s="216"/>
      <c r="J177" s="217">
        <f>ROUND(I177*H177,2)</f>
        <v>0</v>
      </c>
      <c r="K177" s="218"/>
      <c r="L177" s="43"/>
      <c r="M177" s="219" t="s">
        <v>1</v>
      </c>
      <c r="N177" s="220" t="s">
        <v>39</v>
      </c>
      <c r="O177" s="90"/>
      <c r="P177" s="221">
        <f>O177*H177</f>
        <v>0</v>
      </c>
      <c r="Q177" s="221">
        <v>1.0000000000000001E-05</v>
      </c>
      <c r="R177" s="221">
        <f>Q177*H177</f>
        <v>0.00044000000000000002</v>
      </c>
      <c r="S177" s="221">
        <v>0</v>
      </c>
      <c r="T177" s="22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120</v>
      </c>
      <c r="AT177" s="223" t="s">
        <v>116</v>
      </c>
      <c r="AU177" s="223" t="s">
        <v>81</v>
      </c>
      <c r="AY177" s="16" t="s">
        <v>114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79</v>
      </c>
      <c r="BK177" s="224">
        <f>ROUND(I177*H177,2)</f>
        <v>0</v>
      </c>
      <c r="BL177" s="16" t="s">
        <v>120</v>
      </c>
      <c r="BM177" s="223" t="s">
        <v>250</v>
      </c>
    </row>
    <row r="178" s="13" customFormat="1">
      <c r="A178" s="13"/>
      <c r="B178" s="225"/>
      <c r="C178" s="226"/>
      <c r="D178" s="227" t="s">
        <v>122</v>
      </c>
      <c r="E178" s="228" t="s">
        <v>1</v>
      </c>
      <c r="F178" s="229" t="s">
        <v>251</v>
      </c>
      <c r="G178" s="226"/>
      <c r="H178" s="230">
        <v>44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122</v>
      </c>
      <c r="AU178" s="236" t="s">
        <v>81</v>
      </c>
      <c r="AV178" s="13" t="s">
        <v>81</v>
      </c>
      <c r="AW178" s="13" t="s">
        <v>31</v>
      </c>
      <c r="AX178" s="13" t="s">
        <v>79</v>
      </c>
      <c r="AY178" s="236" t="s">
        <v>114</v>
      </c>
    </row>
    <row r="179" s="2" customFormat="1" ht="24.15" customHeight="1">
      <c r="A179" s="37"/>
      <c r="B179" s="38"/>
      <c r="C179" s="248" t="s">
        <v>252</v>
      </c>
      <c r="D179" s="248" t="s">
        <v>168</v>
      </c>
      <c r="E179" s="249" t="s">
        <v>253</v>
      </c>
      <c r="F179" s="250" t="s">
        <v>254</v>
      </c>
      <c r="G179" s="251" t="s">
        <v>131</v>
      </c>
      <c r="H179" s="252">
        <v>44</v>
      </c>
      <c r="I179" s="253"/>
      <c r="J179" s="254">
        <f>ROUND(I179*H179,2)</f>
        <v>0</v>
      </c>
      <c r="K179" s="255"/>
      <c r="L179" s="256"/>
      <c r="M179" s="257" t="s">
        <v>1</v>
      </c>
      <c r="N179" s="258" t="s">
        <v>39</v>
      </c>
      <c r="O179" s="90"/>
      <c r="P179" s="221">
        <f>O179*H179</f>
        <v>0</v>
      </c>
      <c r="Q179" s="221">
        <v>0.0018</v>
      </c>
      <c r="R179" s="221">
        <f>Q179*H179</f>
        <v>0.079199999999999993</v>
      </c>
      <c r="S179" s="221">
        <v>0</v>
      </c>
      <c r="T179" s="22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156</v>
      </c>
      <c r="AT179" s="223" t="s">
        <v>168</v>
      </c>
      <c r="AU179" s="223" t="s">
        <v>81</v>
      </c>
      <c r="AY179" s="16" t="s">
        <v>114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79</v>
      </c>
      <c r="BK179" s="224">
        <f>ROUND(I179*H179,2)</f>
        <v>0</v>
      </c>
      <c r="BL179" s="16" t="s">
        <v>120</v>
      </c>
      <c r="BM179" s="223" t="s">
        <v>255</v>
      </c>
    </row>
    <row r="180" s="2" customFormat="1" ht="33" customHeight="1">
      <c r="A180" s="37"/>
      <c r="B180" s="38"/>
      <c r="C180" s="211" t="s">
        <v>256</v>
      </c>
      <c r="D180" s="211" t="s">
        <v>116</v>
      </c>
      <c r="E180" s="212" t="s">
        <v>257</v>
      </c>
      <c r="F180" s="213" t="s">
        <v>258</v>
      </c>
      <c r="G180" s="214" t="s">
        <v>259</v>
      </c>
      <c r="H180" s="215">
        <v>7</v>
      </c>
      <c r="I180" s="216"/>
      <c r="J180" s="217">
        <f>ROUND(I180*H180,2)</f>
        <v>0</v>
      </c>
      <c r="K180" s="218"/>
      <c r="L180" s="43"/>
      <c r="M180" s="219" t="s">
        <v>1</v>
      </c>
      <c r="N180" s="220" t="s">
        <v>39</v>
      </c>
      <c r="O180" s="90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3" t="s">
        <v>120</v>
      </c>
      <c r="AT180" s="223" t="s">
        <v>116</v>
      </c>
      <c r="AU180" s="223" t="s">
        <v>81</v>
      </c>
      <c r="AY180" s="16" t="s">
        <v>114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6" t="s">
        <v>79</v>
      </c>
      <c r="BK180" s="224">
        <f>ROUND(I180*H180,2)</f>
        <v>0</v>
      </c>
      <c r="BL180" s="16" t="s">
        <v>120</v>
      </c>
      <c r="BM180" s="223" t="s">
        <v>260</v>
      </c>
    </row>
    <row r="181" s="2" customFormat="1" ht="24.15" customHeight="1">
      <c r="A181" s="37"/>
      <c r="B181" s="38"/>
      <c r="C181" s="248" t="s">
        <v>261</v>
      </c>
      <c r="D181" s="248" t="s">
        <v>168</v>
      </c>
      <c r="E181" s="249" t="s">
        <v>262</v>
      </c>
      <c r="F181" s="250" t="s">
        <v>263</v>
      </c>
      <c r="G181" s="251" t="s">
        <v>259</v>
      </c>
      <c r="H181" s="252">
        <v>7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39</v>
      </c>
      <c r="O181" s="90"/>
      <c r="P181" s="221">
        <f>O181*H181</f>
        <v>0</v>
      </c>
      <c r="Q181" s="221">
        <v>0.00044000000000000002</v>
      </c>
      <c r="R181" s="221">
        <f>Q181*H181</f>
        <v>0.0030800000000000003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156</v>
      </c>
      <c r="AT181" s="223" t="s">
        <v>168</v>
      </c>
      <c r="AU181" s="223" t="s">
        <v>81</v>
      </c>
      <c r="AY181" s="16" t="s">
        <v>114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79</v>
      </c>
      <c r="BK181" s="224">
        <f>ROUND(I181*H181,2)</f>
        <v>0</v>
      </c>
      <c r="BL181" s="16" t="s">
        <v>120</v>
      </c>
      <c r="BM181" s="223" t="s">
        <v>264</v>
      </c>
    </row>
    <row r="182" s="12" customFormat="1" ht="22.8" customHeight="1">
      <c r="A182" s="12"/>
      <c r="B182" s="195"/>
      <c r="C182" s="196"/>
      <c r="D182" s="197" t="s">
        <v>73</v>
      </c>
      <c r="E182" s="209" t="s">
        <v>162</v>
      </c>
      <c r="F182" s="209" t="s">
        <v>265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SUM(P183:P197)</f>
        <v>0</v>
      </c>
      <c r="Q182" s="203"/>
      <c r="R182" s="204">
        <f>SUM(R183:R197)</f>
        <v>60.560076159999994</v>
      </c>
      <c r="S182" s="203"/>
      <c r="T182" s="205">
        <f>SUM(T183:T197)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6" t="s">
        <v>79</v>
      </c>
      <c r="AT182" s="207" t="s">
        <v>73</v>
      </c>
      <c r="AU182" s="207" t="s">
        <v>79</v>
      </c>
      <c r="AY182" s="206" t="s">
        <v>114</v>
      </c>
      <c r="BK182" s="208">
        <f>SUM(BK183:BK197)</f>
        <v>0</v>
      </c>
    </row>
    <row r="183" s="2" customFormat="1" ht="24.15" customHeight="1">
      <c r="A183" s="37"/>
      <c r="B183" s="38"/>
      <c r="C183" s="211" t="s">
        <v>266</v>
      </c>
      <c r="D183" s="211" t="s">
        <v>116</v>
      </c>
      <c r="E183" s="212" t="s">
        <v>267</v>
      </c>
      <c r="F183" s="213" t="s">
        <v>268</v>
      </c>
      <c r="G183" s="214" t="s">
        <v>131</v>
      </c>
      <c r="H183" s="215">
        <v>121</v>
      </c>
      <c r="I183" s="216"/>
      <c r="J183" s="217">
        <f>ROUND(I183*H183,2)</f>
        <v>0</v>
      </c>
      <c r="K183" s="218"/>
      <c r="L183" s="43"/>
      <c r="M183" s="219" t="s">
        <v>1</v>
      </c>
      <c r="N183" s="220" t="s">
        <v>39</v>
      </c>
      <c r="O183" s="90"/>
      <c r="P183" s="221">
        <f>O183*H183</f>
        <v>0</v>
      </c>
      <c r="Q183" s="221">
        <v>0.00010000000000000001</v>
      </c>
      <c r="R183" s="221">
        <f>Q183*H183</f>
        <v>0.012100000000000001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120</v>
      </c>
      <c r="AT183" s="223" t="s">
        <v>116</v>
      </c>
      <c r="AU183" s="223" t="s">
        <v>81</v>
      </c>
      <c r="AY183" s="16" t="s">
        <v>114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79</v>
      </c>
      <c r="BK183" s="224">
        <f>ROUND(I183*H183,2)</f>
        <v>0</v>
      </c>
      <c r="BL183" s="16" t="s">
        <v>120</v>
      </c>
      <c r="BM183" s="223" t="s">
        <v>269</v>
      </c>
    </row>
    <row r="184" s="13" customFormat="1">
      <c r="A184" s="13"/>
      <c r="B184" s="225"/>
      <c r="C184" s="226"/>
      <c r="D184" s="227" t="s">
        <v>122</v>
      </c>
      <c r="E184" s="228" t="s">
        <v>1</v>
      </c>
      <c r="F184" s="229" t="s">
        <v>270</v>
      </c>
      <c r="G184" s="226"/>
      <c r="H184" s="230">
        <v>121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122</v>
      </c>
      <c r="AU184" s="236" t="s">
        <v>81</v>
      </c>
      <c r="AV184" s="13" t="s">
        <v>81</v>
      </c>
      <c r="AW184" s="13" t="s">
        <v>31</v>
      </c>
      <c r="AX184" s="13" t="s">
        <v>79</v>
      </c>
      <c r="AY184" s="236" t="s">
        <v>114</v>
      </c>
    </row>
    <row r="185" s="2" customFormat="1" ht="24.15" customHeight="1">
      <c r="A185" s="37"/>
      <c r="B185" s="38"/>
      <c r="C185" s="211" t="s">
        <v>271</v>
      </c>
      <c r="D185" s="211" t="s">
        <v>116</v>
      </c>
      <c r="E185" s="212" t="s">
        <v>272</v>
      </c>
      <c r="F185" s="213" t="s">
        <v>273</v>
      </c>
      <c r="G185" s="214" t="s">
        <v>131</v>
      </c>
      <c r="H185" s="215">
        <v>72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39</v>
      </c>
      <c r="O185" s="90"/>
      <c r="P185" s="221">
        <f>O185*H185</f>
        <v>0</v>
      </c>
      <c r="Q185" s="221">
        <v>0.2195</v>
      </c>
      <c r="R185" s="221">
        <f>Q185*H185</f>
        <v>15.804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120</v>
      </c>
      <c r="AT185" s="223" t="s">
        <v>116</v>
      </c>
      <c r="AU185" s="223" t="s">
        <v>81</v>
      </c>
      <c r="AY185" s="16" t="s">
        <v>114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79</v>
      </c>
      <c r="BK185" s="224">
        <f>ROUND(I185*H185,2)</f>
        <v>0</v>
      </c>
      <c r="BL185" s="16" t="s">
        <v>120</v>
      </c>
      <c r="BM185" s="223" t="s">
        <v>274</v>
      </c>
    </row>
    <row r="186" s="13" customFormat="1">
      <c r="A186" s="13"/>
      <c r="B186" s="225"/>
      <c r="C186" s="226"/>
      <c r="D186" s="227" t="s">
        <v>122</v>
      </c>
      <c r="E186" s="228" t="s">
        <v>1</v>
      </c>
      <c r="F186" s="229" t="s">
        <v>275</v>
      </c>
      <c r="G186" s="226"/>
      <c r="H186" s="230">
        <v>72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122</v>
      </c>
      <c r="AU186" s="236" t="s">
        <v>81</v>
      </c>
      <c r="AV186" s="13" t="s">
        <v>81</v>
      </c>
      <c r="AW186" s="13" t="s">
        <v>31</v>
      </c>
      <c r="AX186" s="13" t="s">
        <v>79</v>
      </c>
      <c r="AY186" s="236" t="s">
        <v>114</v>
      </c>
    </row>
    <row r="187" s="2" customFormat="1" ht="16.5" customHeight="1">
      <c r="A187" s="37"/>
      <c r="B187" s="38"/>
      <c r="C187" s="248" t="s">
        <v>276</v>
      </c>
      <c r="D187" s="248" t="s">
        <v>168</v>
      </c>
      <c r="E187" s="249" t="s">
        <v>277</v>
      </c>
      <c r="F187" s="250" t="s">
        <v>278</v>
      </c>
      <c r="G187" s="251" t="s">
        <v>131</v>
      </c>
      <c r="H187" s="252">
        <v>147.06899999999999</v>
      </c>
      <c r="I187" s="253"/>
      <c r="J187" s="254">
        <f>ROUND(I187*H187,2)</f>
        <v>0</v>
      </c>
      <c r="K187" s="255"/>
      <c r="L187" s="256"/>
      <c r="M187" s="257" t="s">
        <v>1</v>
      </c>
      <c r="N187" s="258" t="s">
        <v>39</v>
      </c>
      <c r="O187" s="90"/>
      <c r="P187" s="221">
        <f>O187*H187</f>
        <v>0</v>
      </c>
      <c r="Q187" s="221">
        <v>0.080000000000000002</v>
      </c>
      <c r="R187" s="221">
        <f>Q187*H187</f>
        <v>11.765519999999999</v>
      </c>
      <c r="S187" s="221">
        <v>0</v>
      </c>
      <c r="T187" s="22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3" t="s">
        <v>156</v>
      </c>
      <c r="AT187" s="223" t="s">
        <v>168</v>
      </c>
      <c r="AU187" s="223" t="s">
        <v>81</v>
      </c>
      <c r="AY187" s="16" t="s">
        <v>114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6" t="s">
        <v>79</v>
      </c>
      <c r="BK187" s="224">
        <f>ROUND(I187*H187,2)</f>
        <v>0</v>
      </c>
      <c r="BL187" s="16" t="s">
        <v>120</v>
      </c>
      <c r="BM187" s="223" t="s">
        <v>279</v>
      </c>
    </row>
    <row r="188" s="2" customFormat="1" ht="33" customHeight="1">
      <c r="A188" s="37"/>
      <c r="B188" s="38"/>
      <c r="C188" s="211" t="s">
        <v>280</v>
      </c>
      <c r="D188" s="211" t="s">
        <v>116</v>
      </c>
      <c r="E188" s="212" t="s">
        <v>281</v>
      </c>
      <c r="F188" s="213" t="s">
        <v>282</v>
      </c>
      <c r="G188" s="214" t="s">
        <v>131</v>
      </c>
      <c r="H188" s="215">
        <v>93.599999999999994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39</v>
      </c>
      <c r="O188" s="90"/>
      <c r="P188" s="221">
        <f>O188*H188</f>
        <v>0</v>
      </c>
      <c r="Q188" s="221">
        <v>0.16850000000000001</v>
      </c>
      <c r="R188" s="221">
        <f>Q188*H188</f>
        <v>15.771599999999999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120</v>
      </c>
      <c r="AT188" s="223" t="s">
        <v>116</v>
      </c>
      <c r="AU188" s="223" t="s">
        <v>81</v>
      </c>
      <c r="AY188" s="16" t="s">
        <v>114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79</v>
      </c>
      <c r="BK188" s="224">
        <f>ROUND(I188*H188,2)</f>
        <v>0</v>
      </c>
      <c r="BL188" s="16" t="s">
        <v>120</v>
      </c>
      <c r="BM188" s="223" t="s">
        <v>283</v>
      </c>
    </row>
    <row r="189" s="13" customFormat="1">
      <c r="A189" s="13"/>
      <c r="B189" s="225"/>
      <c r="C189" s="226"/>
      <c r="D189" s="227" t="s">
        <v>122</v>
      </c>
      <c r="E189" s="228" t="s">
        <v>1</v>
      </c>
      <c r="F189" s="229" t="s">
        <v>284</v>
      </c>
      <c r="G189" s="226"/>
      <c r="H189" s="230">
        <v>93.599999999999994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122</v>
      </c>
      <c r="AU189" s="236" t="s">
        <v>81</v>
      </c>
      <c r="AV189" s="13" t="s">
        <v>81</v>
      </c>
      <c r="AW189" s="13" t="s">
        <v>31</v>
      </c>
      <c r="AX189" s="13" t="s">
        <v>79</v>
      </c>
      <c r="AY189" s="236" t="s">
        <v>114</v>
      </c>
    </row>
    <row r="190" s="2" customFormat="1" ht="24.15" customHeight="1">
      <c r="A190" s="37"/>
      <c r="B190" s="38"/>
      <c r="C190" s="211" t="s">
        <v>285</v>
      </c>
      <c r="D190" s="211" t="s">
        <v>116</v>
      </c>
      <c r="E190" s="212" t="s">
        <v>286</v>
      </c>
      <c r="F190" s="213" t="s">
        <v>287</v>
      </c>
      <c r="G190" s="214" t="s">
        <v>141</v>
      </c>
      <c r="H190" s="215">
        <v>6.6239999999999997</v>
      </c>
      <c r="I190" s="216"/>
      <c r="J190" s="217">
        <f>ROUND(I190*H190,2)</f>
        <v>0</v>
      </c>
      <c r="K190" s="218"/>
      <c r="L190" s="43"/>
      <c r="M190" s="219" t="s">
        <v>1</v>
      </c>
      <c r="N190" s="220" t="s">
        <v>39</v>
      </c>
      <c r="O190" s="90"/>
      <c r="P190" s="221">
        <f>O190*H190</f>
        <v>0</v>
      </c>
      <c r="Q190" s="221">
        <v>2.2563399999999998</v>
      </c>
      <c r="R190" s="221">
        <f>Q190*H190</f>
        <v>14.945996159999998</v>
      </c>
      <c r="S190" s="221">
        <v>0</v>
      </c>
      <c r="T190" s="22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120</v>
      </c>
      <c r="AT190" s="223" t="s">
        <v>116</v>
      </c>
      <c r="AU190" s="223" t="s">
        <v>81</v>
      </c>
      <c r="AY190" s="16" t="s">
        <v>114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79</v>
      </c>
      <c r="BK190" s="224">
        <f>ROUND(I190*H190,2)</f>
        <v>0</v>
      </c>
      <c r="BL190" s="16" t="s">
        <v>120</v>
      </c>
      <c r="BM190" s="223" t="s">
        <v>288</v>
      </c>
    </row>
    <row r="191" s="13" customFormat="1">
      <c r="A191" s="13"/>
      <c r="B191" s="225"/>
      <c r="C191" s="226"/>
      <c r="D191" s="227" t="s">
        <v>122</v>
      </c>
      <c r="E191" s="228" t="s">
        <v>1</v>
      </c>
      <c r="F191" s="229" t="s">
        <v>289</v>
      </c>
      <c r="G191" s="226"/>
      <c r="H191" s="230">
        <v>6.6239999999999997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122</v>
      </c>
      <c r="AU191" s="236" t="s">
        <v>81</v>
      </c>
      <c r="AV191" s="13" t="s">
        <v>81</v>
      </c>
      <c r="AW191" s="13" t="s">
        <v>31</v>
      </c>
      <c r="AX191" s="13" t="s">
        <v>79</v>
      </c>
      <c r="AY191" s="236" t="s">
        <v>114</v>
      </c>
    </row>
    <row r="192" s="2" customFormat="1" ht="24.15" customHeight="1">
      <c r="A192" s="37"/>
      <c r="B192" s="38"/>
      <c r="C192" s="211" t="s">
        <v>290</v>
      </c>
      <c r="D192" s="211" t="s">
        <v>116</v>
      </c>
      <c r="E192" s="212" t="s">
        <v>291</v>
      </c>
      <c r="F192" s="213" t="s">
        <v>292</v>
      </c>
      <c r="G192" s="214" t="s">
        <v>131</v>
      </c>
      <c r="H192" s="215">
        <v>72</v>
      </c>
      <c r="I192" s="216"/>
      <c r="J192" s="217">
        <f>ROUND(I192*H192,2)</f>
        <v>0</v>
      </c>
      <c r="K192" s="218"/>
      <c r="L192" s="43"/>
      <c r="M192" s="219" t="s">
        <v>1</v>
      </c>
      <c r="N192" s="220" t="s">
        <v>39</v>
      </c>
      <c r="O192" s="90"/>
      <c r="P192" s="221">
        <f>O192*H192</f>
        <v>0</v>
      </c>
      <c r="Q192" s="221">
        <v>0.0043</v>
      </c>
      <c r="R192" s="221">
        <f>Q192*H192</f>
        <v>0.30959999999999999</v>
      </c>
      <c r="S192" s="221">
        <v>0</v>
      </c>
      <c r="T192" s="22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120</v>
      </c>
      <c r="AT192" s="223" t="s">
        <v>116</v>
      </c>
      <c r="AU192" s="223" t="s">
        <v>81</v>
      </c>
      <c r="AY192" s="16" t="s">
        <v>114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79</v>
      </c>
      <c r="BK192" s="224">
        <f>ROUND(I192*H192,2)</f>
        <v>0</v>
      </c>
      <c r="BL192" s="16" t="s">
        <v>120</v>
      </c>
      <c r="BM192" s="223" t="s">
        <v>293</v>
      </c>
    </row>
    <row r="193" s="2" customFormat="1" ht="24.15" customHeight="1">
      <c r="A193" s="37"/>
      <c r="B193" s="38"/>
      <c r="C193" s="211" t="s">
        <v>294</v>
      </c>
      <c r="D193" s="211" t="s">
        <v>116</v>
      </c>
      <c r="E193" s="212" t="s">
        <v>295</v>
      </c>
      <c r="F193" s="213" t="s">
        <v>296</v>
      </c>
      <c r="G193" s="214" t="s">
        <v>131</v>
      </c>
      <c r="H193" s="215">
        <v>72</v>
      </c>
      <c r="I193" s="216"/>
      <c r="J193" s="217">
        <f>ROUND(I193*H193,2)</f>
        <v>0</v>
      </c>
      <c r="K193" s="218"/>
      <c r="L193" s="43"/>
      <c r="M193" s="219" t="s">
        <v>1</v>
      </c>
      <c r="N193" s="220" t="s">
        <v>39</v>
      </c>
      <c r="O193" s="90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120</v>
      </c>
      <c r="AT193" s="223" t="s">
        <v>116</v>
      </c>
      <c r="AU193" s="223" t="s">
        <v>81</v>
      </c>
      <c r="AY193" s="16" t="s">
        <v>114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79</v>
      </c>
      <c r="BK193" s="224">
        <f>ROUND(I193*H193,2)</f>
        <v>0</v>
      </c>
      <c r="BL193" s="16" t="s">
        <v>120</v>
      </c>
      <c r="BM193" s="223" t="s">
        <v>297</v>
      </c>
    </row>
    <row r="194" s="13" customFormat="1">
      <c r="A194" s="13"/>
      <c r="B194" s="225"/>
      <c r="C194" s="226"/>
      <c r="D194" s="227" t="s">
        <v>122</v>
      </c>
      <c r="E194" s="228" t="s">
        <v>1</v>
      </c>
      <c r="F194" s="229" t="s">
        <v>275</v>
      </c>
      <c r="G194" s="226"/>
      <c r="H194" s="230">
        <v>72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122</v>
      </c>
      <c r="AU194" s="236" t="s">
        <v>81</v>
      </c>
      <c r="AV194" s="13" t="s">
        <v>81</v>
      </c>
      <c r="AW194" s="13" t="s">
        <v>31</v>
      </c>
      <c r="AX194" s="13" t="s">
        <v>79</v>
      </c>
      <c r="AY194" s="236" t="s">
        <v>114</v>
      </c>
    </row>
    <row r="195" s="2" customFormat="1" ht="24.15" customHeight="1">
      <c r="A195" s="37"/>
      <c r="B195" s="38"/>
      <c r="C195" s="211" t="s">
        <v>298</v>
      </c>
      <c r="D195" s="211" t="s">
        <v>116</v>
      </c>
      <c r="E195" s="212" t="s">
        <v>299</v>
      </c>
      <c r="F195" s="213" t="s">
        <v>300</v>
      </c>
      <c r="G195" s="214" t="s">
        <v>131</v>
      </c>
      <c r="H195" s="215">
        <v>6</v>
      </c>
      <c r="I195" s="216"/>
      <c r="J195" s="217">
        <f>ROUND(I195*H195,2)</f>
        <v>0</v>
      </c>
      <c r="K195" s="218"/>
      <c r="L195" s="43"/>
      <c r="M195" s="219" t="s">
        <v>1</v>
      </c>
      <c r="N195" s="220" t="s">
        <v>39</v>
      </c>
      <c r="O195" s="90"/>
      <c r="P195" s="221">
        <f>O195*H195</f>
        <v>0</v>
      </c>
      <c r="Q195" s="221">
        <v>0.29221000000000003</v>
      </c>
      <c r="R195" s="221">
        <f>Q195*H195</f>
        <v>1.75326</v>
      </c>
      <c r="S195" s="221">
        <v>0</v>
      </c>
      <c r="T195" s="22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120</v>
      </c>
      <c r="AT195" s="223" t="s">
        <v>116</v>
      </c>
      <c r="AU195" s="223" t="s">
        <v>81</v>
      </c>
      <c r="AY195" s="16" t="s">
        <v>114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79</v>
      </c>
      <c r="BK195" s="224">
        <f>ROUND(I195*H195,2)</f>
        <v>0</v>
      </c>
      <c r="BL195" s="16" t="s">
        <v>120</v>
      </c>
      <c r="BM195" s="223" t="s">
        <v>301</v>
      </c>
    </row>
    <row r="196" s="13" customFormat="1">
      <c r="A196" s="13"/>
      <c r="B196" s="225"/>
      <c r="C196" s="226"/>
      <c r="D196" s="227" t="s">
        <v>122</v>
      </c>
      <c r="E196" s="228" t="s">
        <v>1</v>
      </c>
      <c r="F196" s="229" t="s">
        <v>302</v>
      </c>
      <c r="G196" s="226"/>
      <c r="H196" s="230">
        <v>6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122</v>
      </c>
      <c r="AU196" s="236" t="s">
        <v>81</v>
      </c>
      <c r="AV196" s="13" t="s">
        <v>81</v>
      </c>
      <c r="AW196" s="13" t="s">
        <v>31</v>
      </c>
      <c r="AX196" s="13" t="s">
        <v>79</v>
      </c>
      <c r="AY196" s="236" t="s">
        <v>114</v>
      </c>
    </row>
    <row r="197" s="2" customFormat="1" ht="24.15" customHeight="1">
      <c r="A197" s="37"/>
      <c r="B197" s="38"/>
      <c r="C197" s="248" t="s">
        <v>303</v>
      </c>
      <c r="D197" s="248" t="s">
        <v>168</v>
      </c>
      <c r="E197" s="249" t="s">
        <v>304</v>
      </c>
      <c r="F197" s="250" t="s">
        <v>305</v>
      </c>
      <c r="G197" s="251" t="s">
        <v>131</v>
      </c>
      <c r="H197" s="252">
        <v>6</v>
      </c>
      <c r="I197" s="253"/>
      <c r="J197" s="254">
        <f>ROUND(I197*H197,2)</f>
        <v>0</v>
      </c>
      <c r="K197" s="255"/>
      <c r="L197" s="256"/>
      <c r="M197" s="257" t="s">
        <v>1</v>
      </c>
      <c r="N197" s="258" t="s">
        <v>39</v>
      </c>
      <c r="O197" s="90"/>
      <c r="P197" s="221">
        <f>O197*H197</f>
        <v>0</v>
      </c>
      <c r="Q197" s="221">
        <v>0.033000000000000002</v>
      </c>
      <c r="R197" s="221">
        <f>Q197*H197</f>
        <v>0.19800000000000001</v>
      </c>
      <c r="S197" s="221">
        <v>0</v>
      </c>
      <c r="T197" s="22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156</v>
      </c>
      <c r="AT197" s="223" t="s">
        <v>168</v>
      </c>
      <c r="AU197" s="223" t="s">
        <v>81</v>
      </c>
      <c r="AY197" s="16" t="s">
        <v>114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79</v>
      </c>
      <c r="BK197" s="224">
        <f>ROUND(I197*H197,2)</f>
        <v>0</v>
      </c>
      <c r="BL197" s="16" t="s">
        <v>120</v>
      </c>
      <c r="BM197" s="223" t="s">
        <v>306</v>
      </c>
    </row>
    <row r="198" s="12" customFormat="1" ht="22.8" customHeight="1">
      <c r="A198" s="12"/>
      <c r="B198" s="195"/>
      <c r="C198" s="196"/>
      <c r="D198" s="197" t="s">
        <v>73</v>
      </c>
      <c r="E198" s="209" t="s">
        <v>307</v>
      </c>
      <c r="F198" s="209" t="s">
        <v>308</v>
      </c>
      <c r="G198" s="196"/>
      <c r="H198" s="196"/>
      <c r="I198" s="199"/>
      <c r="J198" s="210">
        <f>BK198</f>
        <v>0</v>
      </c>
      <c r="K198" s="196"/>
      <c r="L198" s="201"/>
      <c r="M198" s="202"/>
      <c r="N198" s="203"/>
      <c r="O198" s="203"/>
      <c r="P198" s="204">
        <f>SUM(P199:P202)</f>
        <v>0</v>
      </c>
      <c r="Q198" s="203"/>
      <c r="R198" s="204">
        <f>SUM(R199:R202)</f>
        <v>0</v>
      </c>
      <c r="S198" s="203"/>
      <c r="T198" s="205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6" t="s">
        <v>79</v>
      </c>
      <c r="AT198" s="207" t="s">
        <v>73</v>
      </c>
      <c r="AU198" s="207" t="s">
        <v>79</v>
      </c>
      <c r="AY198" s="206" t="s">
        <v>114</v>
      </c>
      <c r="BK198" s="208">
        <f>SUM(BK199:BK202)</f>
        <v>0</v>
      </c>
    </row>
    <row r="199" s="2" customFormat="1" ht="24.15" customHeight="1">
      <c r="A199" s="37"/>
      <c r="B199" s="38"/>
      <c r="C199" s="211" t="s">
        <v>309</v>
      </c>
      <c r="D199" s="211" t="s">
        <v>116</v>
      </c>
      <c r="E199" s="212" t="s">
        <v>310</v>
      </c>
      <c r="F199" s="213" t="s">
        <v>311</v>
      </c>
      <c r="G199" s="214" t="s">
        <v>159</v>
      </c>
      <c r="H199" s="215">
        <v>7.2370000000000001</v>
      </c>
      <c r="I199" s="216"/>
      <c r="J199" s="217">
        <f>ROUND(I199*H199,2)</f>
        <v>0</v>
      </c>
      <c r="K199" s="218"/>
      <c r="L199" s="43"/>
      <c r="M199" s="219" t="s">
        <v>1</v>
      </c>
      <c r="N199" s="220" t="s">
        <v>39</v>
      </c>
      <c r="O199" s="90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3" t="s">
        <v>120</v>
      </c>
      <c r="AT199" s="223" t="s">
        <v>116</v>
      </c>
      <c r="AU199" s="223" t="s">
        <v>81</v>
      </c>
      <c r="AY199" s="16" t="s">
        <v>114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6" t="s">
        <v>79</v>
      </c>
      <c r="BK199" s="224">
        <f>ROUND(I199*H199,2)</f>
        <v>0</v>
      </c>
      <c r="BL199" s="16" t="s">
        <v>120</v>
      </c>
      <c r="BM199" s="223" t="s">
        <v>312</v>
      </c>
    </row>
    <row r="200" s="2" customFormat="1" ht="24.15" customHeight="1">
      <c r="A200" s="37"/>
      <c r="B200" s="38"/>
      <c r="C200" s="211" t="s">
        <v>313</v>
      </c>
      <c r="D200" s="211" t="s">
        <v>116</v>
      </c>
      <c r="E200" s="212" t="s">
        <v>314</v>
      </c>
      <c r="F200" s="213" t="s">
        <v>315</v>
      </c>
      <c r="G200" s="214" t="s">
        <v>159</v>
      </c>
      <c r="H200" s="215">
        <v>28.948</v>
      </c>
      <c r="I200" s="216"/>
      <c r="J200" s="217">
        <f>ROUND(I200*H200,2)</f>
        <v>0</v>
      </c>
      <c r="K200" s="218"/>
      <c r="L200" s="43"/>
      <c r="M200" s="219" t="s">
        <v>1</v>
      </c>
      <c r="N200" s="220" t="s">
        <v>39</v>
      </c>
      <c r="O200" s="9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3" t="s">
        <v>120</v>
      </c>
      <c r="AT200" s="223" t="s">
        <v>116</v>
      </c>
      <c r="AU200" s="223" t="s">
        <v>81</v>
      </c>
      <c r="AY200" s="16" t="s">
        <v>114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6" t="s">
        <v>79</v>
      </c>
      <c r="BK200" s="224">
        <f>ROUND(I200*H200,2)</f>
        <v>0</v>
      </c>
      <c r="BL200" s="16" t="s">
        <v>120</v>
      </c>
      <c r="BM200" s="223" t="s">
        <v>316</v>
      </c>
    </row>
    <row r="201" s="13" customFormat="1">
      <c r="A201" s="13"/>
      <c r="B201" s="225"/>
      <c r="C201" s="226"/>
      <c r="D201" s="227" t="s">
        <v>122</v>
      </c>
      <c r="E201" s="228" t="s">
        <v>1</v>
      </c>
      <c r="F201" s="229" t="s">
        <v>317</v>
      </c>
      <c r="G201" s="226"/>
      <c r="H201" s="230">
        <v>28.948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122</v>
      </c>
      <c r="AU201" s="236" t="s">
        <v>81</v>
      </c>
      <c r="AV201" s="13" t="s">
        <v>81</v>
      </c>
      <c r="AW201" s="13" t="s">
        <v>31</v>
      </c>
      <c r="AX201" s="13" t="s">
        <v>79</v>
      </c>
      <c r="AY201" s="236" t="s">
        <v>114</v>
      </c>
    </row>
    <row r="202" s="2" customFormat="1" ht="33" customHeight="1">
      <c r="A202" s="37"/>
      <c r="B202" s="38"/>
      <c r="C202" s="211" t="s">
        <v>318</v>
      </c>
      <c r="D202" s="211" t="s">
        <v>116</v>
      </c>
      <c r="E202" s="212" t="s">
        <v>319</v>
      </c>
      <c r="F202" s="213" t="s">
        <v>320</v>
      </c>
      <c r="G202" s="214" t="s">
        <v>159</v>
      </c>
      <c r="H202" s="215">
        <v>7.2370000000000001</v>
      </c>
      <c r="I202" s="216"/>
      <c r="J202" s="217">
        <f>ROUND(I202*H202,2)</f>
        <v>0</v>
      </c>
      <c r="K202" s="218"/>
      <c r="L202" s="43"/>
      <c r="M202" s="219" t="s">
        <v>1</v>
      </c>
      <c r="N202" s="220" t="s">
        <v>39</v>
      </c>
      <c r="O202" s="90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120</v>
      </c>
      <c r="AT202" s="223" t="s">
        <v>116</v>
      </c>
      <c r="AU202" s="223" t="s">
        <v>81</v>
      </c>
      <c r="AY202" s="16" t="s">
        <v>114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79</v>
      </c>
      <c r="BK202" s="224">
        <f>ROUND(I202*H202,2)</f>
        <v>0</v>
      </c>
      <c r="BL202" s="16" t="s">
        <v>120</v>
      </c>
      <c r="BM202" s="223" t="s">
        <v>321</v>
      </c>
    </row>
    <row r="203" s="12" customFormat="1" ht="22.8" customHeight="1">
      <c r="A203" s="12"/>
      <c r="B203" s="195"/>
      <c r="C203" s="196"/>
      <c r="D203" s="197" t="s">
        <v>73</v>
      </c>
      <c r="E203" s="209" t="s">
        <v>322</v>
      </c>
      <c r="F203" s="209" t="s">
        <v>323</v>
      </c>
      <c r="G203" s="196"/>
      <c r="H203" s="196"/>
      <c r="I203" s="199"/>
      <c r="J203" s="210">
        <f>BK203</f>
        <v>0</v>
      </c>
      <c r="K203" s="196"/>
      <c r="L203" s="201"/>
      <c r="M203" s="202"/>
      <c r="N203" s="203"/>
      <c r="O203" s="203"/>
      <c r="P203" s="204">
        <f>P204</f>
        <v>0</v>
      </c>
      <c r="Q203" s="203"/>
      <c r="R203" s="204">
        <f>R204</f>
        <v>0</v>
      </c>
      <c r="S203" s="203"/>
      <c r="T203" s="205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6" t="s">
        <v>79</v>
      </c>
      <c r="AT203" s="207" t="s">
        <v>73</v>
      </c>
      <c r="AU203" s="207" t="s">
        <v>79</v>
      </c>
      <c r="AY203" s="206" t="s">
        <v>114</v>
      </c>
      <c r="BK203" s="208">
        <f>BK204</f>
        <v>0</v>
      </c>
    </row>
    <row r="204" s="2" customFormat="1" ht="24.15" customHeight="1">
      <c r="A204" s="37"/>
      <c r="B204" s="38"/>
      <c r="C204" s="211" t="s">
        <v>324</v>
      </c>
      <c r="D204" s="211" t="s">
        <v>116</v>
      </c>
      <c r="E204" s="212" t="s">
        <v>325</v>
      </c>
      <c r="F204" s="213" t="s">
        <v>326</v>
      </c>
      <c r="G204" s="214" t="s">
        <v>159</v>
      </c>
      <c r="H204" s="215">
        <v>365.483</v>
      </c>
      <c r="I204" s="216"/>
      <c r="J204" s="217">
        <f>ROUND(I204*H204,2)</f>
        <v>0</v>
      </c>
      <c r="K204" s="218"/>
      <c r="L204" s="43"/>
      <c r="M204" s="219" t="s">
        <v>1</v>
      </c>
      <c r="N204" s="220" t="s">
        <v>39</v>
      </c>
      <c r="O204" s="90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120</v>
      </c>
      <c r="AT204" s="223" t="s">
        <v>116</v>
      </c>
      <c r="AU204" s="223" t="s">
        <v>81</v>
      </c>
      <c r="AY204" s="16" t="s">
        <v>114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79</v>
      </c>
      <c r="BK204" s="224">
        <f>ROUND(I204*H204,2)</f>
        <v>0</v>
      </c>
      <c r="BL204" s="16" t="s">
        <v>120</v>
      </c>
      <c r="BM204" s="223" t="s">
        <v>327</v>
      </c>
    </row>
    <row r="205" s="12" customFormat="1" ht="25.92" customHeight="1">
      <c r="A205" s="12"/>
      <c r="B205" s="195"/>
      <c r="C205" s="196"/>
      <c r="D205" s="197" t="s">
        <v>73</v>
      </c>
      <c r="E205" s="198" t="s">
        <v>328</v>
      </c>
      <c r="F205" s="198" t="s">
        <v>329</v>
      </c>
      <c r="G205" s="196"/>
      <c r="H205" s="196"/>
      <c r="I205" s="199"/>
      <c r="J205" s="200">
        <f>BK205</f>
        <v>0</v>
      </c>
      <c r="K205" s="196"/>
      <c r="L205" s="201"/>
      <c r="M205" s="202"/>
      <c r="N205" s="203"/>
      <c r="O205" s="203"/>
      <c r="P205" s="204">
        <f>P206+P208</f>
        <v>0</v>
      </c>
      <c r="Q205" s="203"/>
      <c r="R205" s="204">
        <f>R206+R208</f>
        <v>0</v>
      </c>
      <c r="S205" s="203"/>
      <c r="T205" s="205">
        <f>T206+T208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6" t="s">
        <v>138</v>
      </c>
      <c r="AT205" s="207" t="s">
        <v>73</v>
      </c>
      <c r="AU205" s="207" t="s">
        <v>74</v>
      </c>
      <c r="AY205" s="206" t="s">
        <v>114</v>
      </c>
      <c r="BK205" s="208">
        <f>BK206+BK208</f>
        <v>0</v>
      </c>
    </row>
    <row r="206" s="12" customFormat="1" ht="22.8" customHeight="1">
      <c r="A206" s="12"/>
      <c r="B206" s="195"/>
      <c r="C206" s="196"/>
      <c r="D206" s="197" t="s">
        <v>73</v>
      </c>
      <c r="E206" s="209" t="s">
        <v>330</v>
      </c>
      <c r="F206" s="209" t="s">
        <v>331</v>
      </c>
      <c r="G206" s="196"/>
      <c r="H206" s="196"/>
      <c r="I206" s="199"/>
      <c r="J206" s="210">
        <f>BK206</f>
        <v>0</v>
      </c>
      <c r="K206" s="196"/>
      <c r="L206" s="201"/>
      <c r="M206" s="202"/>
      <c r="N206" s="203"/>
      <c r="O206" s="203"/>
      <c r="P206" s="204">
        <f>P207</f>
        <v>0</v>
      </c>
      <c r="Q206" s="203"/>
      <c r="R206" s="204">
        <f>R207</f>
        <v>0</v>
      </c>
      <c r="S206" s="203"/>
      <c r="T206" s="205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6" t="s">
        <v>138</v>
      </c>
      <c r="AT206" s="207" t="s">
        <v>73</v>
      </c>
      <c r="AU206" s="207" t="s">
        <v>79</v>
      </c>
      <c r="AY206" s="206" t="s">
        <v>114</v>
      </c>
      <c r="BK206" s="208">
        <f>BK207</f>
        <v>0</v>
      </c>
    </row>
    <row r="207" s="2" customFormat="1" ht="16.5" customHeight="1">
      <c r="A207" s="37"/>
      <c r="B207" s="38"/>
      <c r="C207" s="211" t="s">
        <v>332</v>
      </c>
      <c r="D207" s="211" t="s">
        <v>116</v>
      </c>
      <c r="E207" s="212" t="s">
        <v>333</v>
      </c>
      <c r="F207" s="213" t="s">
        <v>331</v>
      </c>
      <c r="G207" s="214" t="s">
        <v>334</v>
      </c>
      <c r="H207" s="215">
        <v>1</v>
      </c>
      <c r="I207" s="216"/>
      <c r="J207" s="217">
        <f>ROUND(I207*H207,2)</f>
        <v>0</v>
      </c>
      <c r="K207" s="218"/>
      <c r="L207" s="43"/>
      <c r="M207" s="219" t="s">
        <v>1</v>
      </c>
      <c r="N207" s="220" t="s">
        <v>39</v>
      </c>
      <c r="O207" s="90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3" t="s">
        <v>335</v>
      </c>
      <c r="AT207" s="223" t="s">
        <v>116</v>
      </c>
      <c r="AU207" s="223" t="s">
        <v>81</v>
      </c>
      <c r="AY207" s="16" t="s">
        <v>114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6" t="s">
        <v>79</v>
      </c>
      <c r="BK207" s="224">
        <f>ROUND(I207*H207,2)</f>
        <v>0</v>
      </c>
      <c r="BL207" s="16" t="s">
        <v>335</v>
      </c>
      <c r="BM207" s="223" t="s">
        <v>336</v>
      </c>
    </row>
    <row r="208" s="12" customFormat="1" ht="22.8" customHeight="1">
      <c r="A208" s="12"/>
      <c r="B208" s="195"/>
      <c r="C208" s="196"/>
      <c r="D208" s="197" t="s">
        <v>73</v>
      </c>
      <c r="E208" s="209" t="s">
        <v>337</v>
      </c>
      <c r="F208" s="209" t="s">
        <v>338</v>
      </c>
      <c r="G208" s="196"/>
      <c r="H208" s="196"/>
      <c r="I208" s="199"/>
      <c r="J208" s="210">
        <f>BK208</f>
        <v>0</v>
      </c>
      <c r="K208" s="196"/>
      <c r="L208" s="201"/>
      <c r="M208" s="202"/>
      <c r="N208" s="203"/>
      <c r="O208" s="203"/>
      <c r="P208" s="204">
        <f>P209</f>
        <v>0</v>
      </c>
      <c r="Q208" s="203"/>
      <c r="R208" s="204">
        <f>R209</f>
        <v>0</v>
      </c>
      <c r="S208" s="203"/>
      <c r="T208" s="205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6" t="s">
        <v>138</v>
      </c>
      <c r="AT208" s="207" t="s">
        <v>73</v>
      </c>
      <c r="AU208" s="207" t="s">
        <v>79</v>
      </c>
      <c r="AY208" s="206" t="s">
        <v>114</v>
      </c>
      <c r="BK208" s="208">
        <f>BK209</f>
        <v>0</v>
      </c>
    </row>
    <row r="209" s="2" customFormat="1" ht="16.5" customHeight="1">
      <c r="A209" s="37"/>
      <c r="B209" s="38"/>
      <c r="C209" s="211" t="s">
        <v>339</v>
      </c>
      <c r="D209" s="211" t="s">
        <v>116</v>
      </c>
      <c r="E209" s="212" t="s">
        <v>340</v>
      </c>
      <c r="F209" s="213" t="s">
        <v>341</v>
      </c>
      <c r="G209" s="214" t="s">
        <v>334</v>
      </c>
      <c r="H209" s="215">
        <v>1</v>
      </c>
      <c r="I209" s="216"/>
      <c r="J209" s="217">
        <f>ROUND(I209*H209,2)</f>
        <v>0</v>
      </c>
      <c r="K209" s="218"/>
      <c r="L209" s="43"/>
      <c r="M209" s="259" t="s">
        <v>1</v>
      </c>
      <c r="N209" s="260" t="s">
        <v>39</v>
      </c>
      <c r="O209" s="261"/>
      <c r="P209" s="262">
        <f>O209*H209</f>
        <v>0</v>
      </c>
      <c r="Q209" s="262">
        <v>0</v>
      </c>
      <c r="R209" s="262">
        <f>Q209*H209</f>
        <v>0</v>
      </c>
      <c r="S209" s="262">
        <v>0</v>
      </c>
      <c r="T209" s="26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335</v>
      </c>
      <c r="AT209" s="223" t="s">
        <v>116</v>
      </c>
      <c r="AU209" s="223" t="s">
        <v>81</v>
      </c>
      <c r="AY209" s="16" t="s">
        <v>114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79</v>
      </c>
      <c r="BK209" s="224">
        <f>ROUND(I209*H209,2)</f>
        <v>0</v>
      </c>
      <c r="BL209" s="16" t="s">
        <v>335</v>
      </c>
      <c r="BM209" s="223" t="s">
        <v>342</v>
      </c>
    </row>
    <row r="210" s="2" customFormat="1" ht="6.96" customHeight="1">
      <c r="A210" s="37"/>
      <c r="B210" s="65"/>
      <c r="C210" s="66"/>
      <c r="D210" s="66"/>
      <c r="E210" s="66"/>
      <c r="F210" s="66"/>
      <c r="G210" s="66"/>
      <c r="H210" s="66"/>
      <c r="I210" s="66"/>
      <c r="J210" s="66"/>
      <c r="K210" s="66"/>
      <c r="L210" s="43"/>
      <c r="M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</row>
  </sheetData>
  <sheetProtection sheet="1" autoFilter="0" formatColumns="0" formatRows="0" objects="1" scenarios="1" spinCount="100000" saltValue="2it4BAnSKeFbQDdOHvwBbofNA57oU1PAlDA7NA6tQW4kF7IKwaKXgcuaRTsavNeC737nKKQKgg7tyy/PqfAjDQ==" hashValue="j4YH+M8qwXsTnczxOrgA9x2bof9iIAQlBnxuTIiapJzAYkpOsuAnxjv0m0Zjc29msuU/42OGx8mwXewnpb3rGw==" algorithmName="SHA-512" password="CC35"/>
  <autoFilter ref="C122:K209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2025-11-11T17:44:48Z</dcterms:created>
  <dcterms:modified xsi:type="dcterms:W3CDTF">2025-11-11T17:44:51Z</dcterms:modified>
</cp:coreProperties>
</file>